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60" yWindow="600" windowWidth="14480" windowHeight="11700" activeTab="0"/>
  </bookViews>
  <sheets>
    <sheet name="Risk Tool v3 - Template" sheetId="1" r:id="rId1"/>
  </sheets>
  <definedNames>
    <definedName name="CE">'Risk Tool v3 - Template'!$G$81</definedName>
    <definedName name="F">'Risk Tool v3 - Template'!$G$104</definedName>
    <definedName name="FV">'Risk Tool v3 - Template'!$G$32</definedName>
    <definedName name="G">'Risk Tool v3 - Template'!$G$107</definedName>
    <definedName name="LT">'Risk Tool v3 - Template'!$G$72</definedName>
    <definedName name="OC">'Risk Tool v3 - Template'!$G$46</definedName>
    <definedName name="OtNat1">'Risk Tool v3 - Template'!$G$108</definedName>
    <definedName name="OtNat2">'Risk Tool v3 - Template'!$G$109</definedName>
    <definedName name="OtNat3">'Risk Tool v3 - Template'!$G$110</definedName>
    <definedName name="PC">'Risk Tool v3 - Template'!$G$93</definedName>
    <definedName name="PD">'Risk Tool v3 - Template'!$G$105</definedName>
    <definedName name="PL">'Risk Tool v3 - Template'!$G$56</definedName>
    <definedName name="PM">'Risk Tool v3 - Template'!$G$17</definedName>
    <definedName name="_xlnm.Print_Area" localSheetId="0">'Risk Tool v3 - Template'!$C$6:$G$131</definedName>
    <definedName name="W">'Risk Tool v3 - Template'!$G$106</definedName>
    <definedName name="Z_1E85A7EE_E7B7_48D4_92C2_11E8885C5256_.wvu.Rows" localSheetId="0" hidden="1">'Risk Tool v3 - Template'!$134:$148</definedName>
  </definedNames>
  <calcPr fullCalcOnLoad="1"/>
</workbook>
</file>

<file path=xl/sharedStrings.xml><?xml version="1.0" encoding="utf-8"?>
<sst xmlns="http://schemas.openxmlformats.org/spreadsheetml/2006/main" count="266" uniqueCount="163">
  <si>
    <t>FAIL</t>
  </si>
  <si>
    <t>Project proponent has proven history of effectively containing natural risk</t>
  </si>
  <si>
    <t>Natural Risk</t>
  </si>
  <si>
    <t>Both of the above</t>
  </si>
  <si>
    <t>Internal risk</t>
  </si>
  <si>
    <t>External risk</t>
  </si>
  <si>
    <t>a)</t>
  </si>
  <si>
    <t>b)</t>
  </si>
  <si>
    <t>c)</t>
  </si>
  <si>
    <t>d)</t>
  </si>
  <si>
    <t>e)</t>
  </si>
  <si>
    <t>f)</t>
  </si>
  <si>
    <t>Risk Rating</t>
  </si>
  <si>
    <t>Management team does not maintain a presence in the country or is located more than a day of travel from the project site, considering all parcels or polygons in the project area.</t>
  </si>
  <si>
    <t>Management team does not include individuals with significant experience in all skills necessary to successfully undertake all project activities (ie, any area of required experience is not covered by at least one individual with at least 5 years experience in the area).</t>
  </si>
  <si>
    <t>Ongoing enforcement to prevent encroachment by outside actors is required to protect more than 50% of stocks on which GHG credits have previously been issued.</t>
  </si>
  <si>
    <t>Species planted (where applicable) associated with more than 25% of the stocks on which GHG credits have previously been issued are not native or proven to be adapted to the same or similar agro-ecological zone(s) in which the project is located.</t>
  </si>
  <si>
    <t>g)</t>
  </si>
  <si>
    <t>h)</t>
  </si>
  <si>
    <t>i)</t>
  </si>
  <si>
    <t>Project cash flow breakeven point is greater than 10 years from the current risk assessment</t>
  </si>
  <si>
    <t>Project cash flow breakeven point is less than 4 years from the current risk assessment</t>
  </si>
  <si>
    <t>Project has secured less than 15% of funding needed to cover the total cash out before the project reaches breakeven</t>
  </si>
  <si>
    <t>Project has secured 15% to less than 40% of funding needed to cover the total cash out required before the project reaches breakeven</t>
  </si>
  <si>
    <t>Project has secured 40% to less than 80% of funding needed to cover the total cash out required before the project reaches breakeven</t>
  </si>
  <si>
    <t>Project has secured 80% or more of funding needed to cover the total cash out before the project reaches breakeven</t>
  </si>
  <si>
    <t>NPV from the most profitable alternative land use activity is expected to be at least 100% more than that associated with project activities; or where baseline activities are subsistence-driven, net positive community impacts are not demonstrated</t>
  </si>
  <si>
    <t>NPV from the most profitable alternative land use activity is expected to be between 50% and up to100% more than from project activities</t>
  </si>
  <si>
    <t>NPV from the most profitable alternative land use activity is expected to be between 20% and up to 50% more than from project activities</t>
  </si>
  <si>
    <t>NPV from the most profitable alternative land use activity is expected to be between 20% more than and up to 20% less than from project activities; or where baseline activities are subsistence-driven, net positive community impacts are demonstrated</t>
  </si>
  <si>
    <t>NPV from project activities is expected to be between 20% and up to 50% more profitable than the most profitable alternative land use activity</t>
  </si>
  <si>
    <t>NPV from project activities is expected to be at least 50% more profitable than the most profitable alternative land use activity</t>
  </si>
  <si>
    <t>Without legal agreement or requirement to continue the management practice</t>
  </si>
  <si>
    <t>With legal agreement or requirement to continue the management practice</t>
  </si>
  <si>
    <t>Total Project Longevity</t>
  </si>
  <si>
    <t>Ownership and resource access/use rights are held by same entity(s)</t>
  </si>
  <si>
    <t>Ownership and resource access/use rights are held by different entity(s) (eg, land is government owned and the project proponent holds a lease or concession)</t>
  </si>
  <si>
    <t>In more than 5% of the project area, there exist disputes over land tenure or ownership</t>
  </si>
  <si>
    <t>There exist disputes over access/use rights (or overlapping rights)</t>
  </si>
  <si>
    <t>Less than 50 percent of households living within the project area who are reliant on the project area, have been consulted</t>
  </si>
  <si>
    <t>Less than 20 percent of households living within 20 km of the project boundary outside the project area, and who are reliant on the project area, have been consulted</t>
  </si>
  <si>
    <t xml:space="preserve">Governance score of less than -0.79 </t>
  </si>
  <si>
    <t xml:space="preserve">Governance score of -0.79 to less than -0.32 </t>
  </si>
  <si>
    <t xml:space="preserve">Governance score of -0.32 to less than 0.19 </t>
  </si>
  <si>
    <t>Governance score of 0.19 to less than 0.82</t>
  </si>
  <si>
    <t>Governance score of 0.82 or higher</t>
  </si>
  <si>
    <t xml:space="preserve">Pest and Disease Outbreaks (PD) </t>
  </si>
  <si>
    <t xml:space="preserve">Extreme Weather (W) </t>
  </si>
  <si>
    <t xml:space="preserve">Geological Risk (G) </t>
  </si>
  <si>
    <t>Significance</t>
  </si>
  <si>
    <t>Likelihood</t>
  </si>
  <si>
    <t xml:space="preserve">Less than every 10 years </t>
  </si>
  <si>
    <t>Every 10 to less than 25 years</t>
  </si>
  <si>
    <t>Every 25 to less than 50 years</t>
  </si>
  <si>
    <t>Every 50 to less than 100 years</t>
  </si>
  <si>
    <t>Once every 100 years or more, or risk is not applicable to project area</t>
  </si>
  <si>
    <t xml:space="preserve">Catastrophic (70% or more loss of carbon stocks) </t>
  </si>
  <si>
    <t xml:space="preserve">Devastating (50% to less than 70% loss of carbon stocks) </t>
  </si>
  <si>
    <t xml:space="preserve">Major (25% to less than 50% loss of carbon stocks) </t>
  </si>
  <si>
    <t xml:space="preserve">Minor (5% to less than 25% loss of carbon stocks) </t>
  </si>
  <si>
    <t>Insignificant (less than 5% loss of carbon stocks) or transient (full recovery of lost carbon stocks expected within 10 years of any event)</t>
  </si>
  <si>
    <t xml:space="preserve">No Loss </t>
  </si>
  <si>
    <t>Natural Risk Mitigation (M)</t>
  </si>
  <si>
    <t>Prevention measures applicable to the risk factor are implemented</t>
  </si>
  <si>
    <t>None of the above</t>
  </si>
  <si>
    <t>Total Risk Assessment</t>
  </si>
  <si>
    <t>a b c d</t>
  </si>
  <si>
    <t>e f</t>
  </si>
  <si>
    <t>Data Validation</t>
  </si>
  <si>
    <t>FV</t>
  </si>
  <si>
    <t>a</t>
  </si>
  <si>
    <t>b</t>
  </si>
  <si>
    <t>c</t>
  </si>
  <si>
    <t>d</t>
  </si>
  <si>
    <t>e</t>
  </si>
  <si>
    <t>f</t>
  </si>
  <si>
    <t>g</t>
  </si>
  <si>
    <t>PM</t>
  </si>
  <si>
    <t>h</t>
  </si>
  <si>
    <t>i</t>
  </si>
  <si>
    <t>OC</t>
  </si>
  <si>
    <t>PL</t>
  </si>
  <si>
    <t>Yes</t>
  </si>
  <si>
    <t>No</t>
  </si>
  <si>
    <t>Q</t>
  </si>
  <si>
    <t>CE</t>
  </si>
  <si>
    <t>LS Value</t>
  </si>
  <si>
    <t>Mitigation</t>
  </si>
  <si>
    <t>Mit</t>
  </si>
  <si>
    <t>What is the project Longevity in years?</t>
  </si>
  <si>
    <t>Q1</t>
  </si>
  <si>
    <t>Q2</t>
  </si>
  <si>
    <t>What is the NPV from the most profitable alternative land use activity compared to NPV of project activity?</t>
  </si>
  <si>
    <t>QA</t>
  </si>
  <si>
    <t>Does the project have a legally binding agreement that covers at least a 100 year period from the project start date?</t>
  </si>
  <si>
    <t>What is the country's calculated Governance score?</t>
  </si>
  <si>
    <t>Are the ownership and resource access/use rights held by the same of different entities?</t>
  </si>
  <si>
    <t>Same</t>
  </si>
  <si>
    <t>Different</t>
  </si>
  <si>
    <t>Qa</t>
  </si>
  <si>
    <t>LT</t>
  </si>
  <si>
    <t>Total Internal Risk (PM + FV + OC + PL)</t>
  </si>
  <si>
    <t>Total Community Engagement [a + b + c]</t>
  </si>
  <si>
    <t>Total Natural Risk (F + PD + W + G + ON)</t>
  </si>
  <si>
    <t>Total Natural Risk [F + PD + W + G + ON]</t>
  </si>
  <si>
    <t>Total Opportunity Cost [(a, b, c, d, e or f) + (g + h or i)]</t>
  </si>
  <si>
    <r>
      <rPr>
        <b/>
        <sz val="10"/>
        <rFont val="Arial"/>
        <family val="2"/>
      </rPr>
      <t xml:space="preserve">Mitigation: </t>
    </r>
    <r>
      <rPr>
        <sz val="10"/>
        <rFont val="Arial"/>
        <family val="2"/>
      </rPr>
      <t xml:space="preserve">Country implementing REDD+ Readiness or other activities such as:
a) The country is receiving REDD+ Readiness funding from the FCPF, UN-REDD or other bilateral or multilateral donors
b) The country is participating in the CCBA/CARE REDD+ Social and Environmental Standards Initiative
c) The jurisdiction in which the project is located is participating in the Governors' Climate and Forest Taskforce
d) The country has an established national FSC or PEFC standards body
e) The country has an established DNA under the CDM and has at least one registered CDM A/R project
</t>
    </r>
  </si>
  <si>
    <t>Total Project Management [a + b + c + d + e + f]</t>
  </si>
  <si>
    <t>Total Financial Viability [(a, b, c or d) + (e, f, g or h) + i]</t>
  </si>
  <si>
    <t>STEP 2: OVERALL NON-PERMANENCE RISK RATING AND BUFFER DETERMINATION</t>
  </si>
  <si>
    <t xml:space="preserve">Risk Category </t>
  </si>
  <si>
    <t>Rating</t>
  </si>
  <si>
    <t>Natural Risk Score (LS)</t>
  </si>
  <si>
    <t>STEP 1: RISK ANALYSIS</t>
  </si>
  <si>
    <t>1   INTERNAL RISK</t>
  </si>
  <si>
    <t>2   EXTERNAL RISK</t>
  </si>
  <si>
    <t>Note: When a risk factor does not apply to the project, the score shall be zero for such factor</t>
  </si>
  <si>
    <t>Note: Total may not be less than zero</t>
  </si>
  <si>
    <t>Note: Overall risk rating shall be rounded up to the nearest whole percentage</t>
  </si>
  <si>
    <t>Total may not be less than zero</t>
  </si>
  <si>
    <t>The minimum risk rating shall be 10, regardless of the risk rating calculated</t>
  </si>
  <si>
    <t>If the overall risk rating is over 60 then the project fails the entire risk analysis</t>
  </si>
  <si>
    <t>If the Total Natural Risk is above 35 then the project fails the entire risk analysis</t>
  </si>
  <si>
    <t>Risk rating is determined by [LS x M]</t>
  </si>
  <si>
    <t>Total Political [(a, b, c, d or e) + f)]</t>
  </si>
  <si>
    <t>Legal Agreement or requirement to continue management practice?</t>
  </si>
  <si>
    <t>Total may be less than zero</t>
  </si>
  <si>
    <t>Total External Risk (LT + CE +PC)</t>
  </si>
  <si>
    <r>
      <rPr>
        <b/>
        <sz val="10"/>
        <rFont val="Arial"/>
        <family val="2"/>
      </rPr>
      <t>Mitigation:</t>
    </r>
    <r>
      <rPr>
        <sz val="10"/>
        <rFont val="Arial"/>
        <family val="2"/>
      </rPr>
      <t xml:space="preserve"> Management team includes individuals with significant experience Management team includes individuals with significant experience in AFOLU project design and implementation, carbon accounting and reporting (eg, individuals who have successfully managed projects through validation, verification and issuance of GHG credits) under the VCS Program or other approved GHG programs.</t>
    </r>
  </si>
  <si>
    <r>
      <t xml:space="preserve">Mitigation: </t>
    </r>
    <r>
      <rPr>
        <sz val="10"/>
        <rFont val="Arial"/>
        <family val="2"/>
      </rPr>
      <t>Project has available as callable financial resources at least 50% of total cash out before project reaches breakeven</t>
    </r>
  </si>
  <si>
    <r>
      <rPr>
        <b/>
        <sz val="10"/>
        <rFont val="Arial"/>
        <family val="2"/>
      </rPr>
      <t>Mitigation:</t>
    </r>
    <r>
      <rPr>
        <sz val="10"/>
        <rFont val="Arial"/>
        <family val="2"/>
      </rPr>
      <t xml:space="preserve"> Project area is protected by legally binding commitment (eg, a conservation easement or protected area) to continue management practices that protect carbon stocks over the length of the project crediting period</t>
    </r>
  </si>
  <si>
    <r>
      <rPr>
        <b/>
        <sz val="10"/>
        <rFont val="Arial"/>
        <family val="2"/>
      </rPr>
      <t>Mitigation:</t>
    </r>
    <r>
      <rPr>
        <sz val="10"/>
        <rFont val="Arial"/>
        <family val="2"/>
      </rPr>
      <t xml:space="preserve"> Where disputes over land tenure, ownership or access/use rights exist, documented evidence is provided that projects have implemented activities to resolve the disputes or clarify overlapping claims</t>
    </r>
  </si>
  <si>
    <r>
      <rPr>
        <b/>
        <sz val="10"/>
        <rFont val="Arial"/>
        <family val="2"/>
      </rPr>
      <t>Mitigation:</t>
    </r>
    <r>
      <rPr>
        <sz val="10"/>
        <rFont val="Arial"/>
        <family val="2"/>
      </rPr>
      <t xml:space="preserve"> The project generates net positive impacts on the social and economic well- being of the local communities who derive livelihoods from the project area</t>
    </r>
  </si>
  <si>
    <t xml:space="preserve">Overall risk rating (a + b + c) </t>
  </si>
  <si>
    <r>
      <rPr>
        <b/>
        <sz val="10"/>
        <rFont val="Arial"/>
        <family val="2"/>
      </rPr>
      <t>Mitigation:</t>
    </r>
    <r>
      <rPr>
        <sz val="10"/>
        <rFont val="Arial"/>
        <family val="2"/>
      </rPr>
      <t xml:space="preserve"> Adaptive management plan in place</t>
    </r>
  </si>
  <si>
    <t>Risk Category Factors</t>
  </si>
  <si>
    <t>Fire (F)</t>
  </si>
  <si>
    <t>What percentage of funding is needed to cover the total cash out before the project breaks even has been secured?</t>
  </si>
  <si>
    <t>3  NATURAL RISK</t>
  </si>
  <si>
    <t>Net change in the project's carbon stocks</t>
  </si>
  <si>
    <t xml:space="preserve">Project cash flow breakeven point between 4 and up to less than 7 years from the current risk assessment </t>
  </si>
  <si>
    <t>Project cash flow breakeven point is between 7 and up to less than 10 years from the current risk assessment</t>
  </si>
  <si>
    <t>Project Longevity</t>
  </si>
  <si>
    <t>Total Land Tenure [(a or b) + c + d + e + f +g)]</t>
  </si>
  <si>
    <t xml:space="preserve">Land and resource tenure </t>
  </si>
  <si>
    <t>Project Management</t>
  </si>
  <si>
    <t xml:space="preserve">Financial Viability </t>
  </si>
  <si>
    <t xml:space="preserve">Opportunity Cost </t>
  </si>
  <si>
    <r>
      <rPr>
        <b/>
        <sz val="10"/>
        <rFont val="Arial"/>
        <family val="2"/>
      </rPr>
      <t>Mitigation:</t>
    </r>
    <r>
      <rPr>
        <sz val="10"/>
        <rFont val="Arial"/>
        <family val="2"/>
      </rPr>
      <t xml:space="preserve"> Project proponent is a non-profit organization</t>
    </r>
  </si>
  <si>
    <r>
      <rPr>
        <b/>
        <sz val="10"/>
        <rFont val="Arial"/>
        <family val="2"/>
      </rPr>
      <t>Mitigation:</t>
    </r>
    <r>
      <rPr>
        <sz val="10"/>
        <rFont val="Arial"/>
        <family val="2"/>
      </rPr>
      <t xml:space="preserve"> </t>
    </r>
    <r>
      <rPr>
        <sz val="10"/>
        <color indexed="8"/>
        <rFont val="Arial"/>
        <family val="2"/>
      </rPr>
      <t>Project is protected by legally binding commitment to continue management practices that protect the credited carbon stocks over the length of the project crediting period (see project longevity)</t>
    </r>
  </si>
  <si>
    <r>
      <t>Mitigation:</t>
    </r>
    <r>
      <rPr>
        <sz val="10"/>
        <rFont val="Arial"/>
        <family val="2"/>
      </rPr>
      <t xml:space="preserve"> Project is protected by legally binding commitment to continue management practices that protect the credited carbon stocks over at least 100 years (see project longevity)</t>
    </r>
  </si>
  <si>
    <t>Political Risk</t>
  </si>
  <si>
    <t>Community Engagement</t>
  </si>
  <si>
    <t xml:space="preserve">Note: Total may not be less than zero. 
Any project with a legally binding agreement that covers at least a 100 year period from the project start date will be assigned a score of zero.
Any project with a project longevity of less than 30 years fails the risk assessment </t>
  </si>
  <si>
    <t>WRC projects unable to demonstrate that potential upstream and sea impacts that could undermine issued credits in the next 10 years are irrelevant or expected to be insignificant, or that there is a plan in place for effectively mitigating such impacts</t>
  </si>
  <si>
    <t>TOTAL NUMBER OF CREDITS TO BE DEPOSITED IN THE AFOLU POOLED
 BUFFER ACCOUNT</t>
  </si>
  <si>
    <t xml:space="preserve">Other natural risk (ON1) </t>
  </si>
  <si>
    <t xml:space="preserve">Other natural risk (ON2) </t>
  </si>
  <si>
    <t xml:space="preserve">Other natural risk (ON3) </t>
  </si>
  <si>
    <r>
      <rPr>
        <sz val="14"/>
        <color indexed="21"/>
        <rFont val="Arial"/>
        <family val="2"/>
      </rPr>
      <t>RISK REPORT CALCULATION TOOL:</t>
    </r>
    <r>
      <rPr>
        <sz val="16"/>
        <color indexed="21"/>
        <rFont val="Arial"/>
        <family val="2"/>
      </rPr>
      <t xml:space="preserve"> </t>
    </r>
    <r>
      <rPr>
        <i/>
        <sz val="11"/>
        <color indexed="21"/>
        <rFont val="Arial"/>
        <family val="2"/>
      </rPr>
      <t>VCS Version 3</t>
    </r>
  </si>
  <si>
    <t>How many years does it take for the cumulative cashflow to break even?</t>
  </si>
  <si>
    <r>
      <t xml:space="preserve">This spreadsheet provides a tool for calculating and documenting an AFOLU project's risk rating. The risk ratings for each risk factor are as set out in the VCS AFOLU Non-Permanence Risk Tool. The overall risk rating is the final output from this tool. This document may be included as an annex to the Non-Permanence Risk Report (long or short form) and should be provided to a validation/verification body at the time of validation or verification. Using this tool does not obviate the need to complete the non-permanence risk report. This tool and the instructions provided with are intended to aid the user in calculating the overall risk rating and this worksheet does not represent the VCS requirements. All requirements are found in the relevant VCS program documents.
VCSA acknowledges the work of Adam Gibbon and Jared Nunery in developing this tool.
</t>
    </r>
    <r>
      <rPr>
        <i/>
        <u val="single"/>
        <sz val="10"/>
        <rFont val="Arial"/>
        <family val="2"/>
      </rPr>
      <t xml:space="preserve">Instructions for using the risk report calculation tool:  </t>
    </r>
    <r>
      <rPr>
        <sz val="10"/>
        <rFont val="Arial"/>
        <family val="2"/>
      </rPr>
      <t xml:space="preserve">
- Excel macros must be enabled to use the "Reset Form" button in this tool.  If macros is not enabled, the reset form button will not work, and users need to empty all yellow cells before re-entering data to avoid errors in calculations. To empty yellow cells, click on the cell and press the delete button on the keyboard on right click on the cell and select "Clear Contents"
- To complete the form, input data into yellow cells only.  All other cells are populated automatically and the remainder of the cells are locked from editing.  
- Instructions for inputting data into the yellow cells is provided to the right of the cell in orange text.  For some risk factors, select the risk rating appropriate for the project. For other risk factors, select the appropriate answer to the question from the drop down menu.
- The form can be reset using the buttons at the top or bottom, if macros are enabled.  
- This spreadsheet has been designed to enable project proponents to print or convert to PDF. 
- Note that if the project is split into two or more risk zones then two or more instances of this excel spreadsheet will need to be completed. </t>
    </r>
  </si>
  <si>
    <t>Risk Report Calculation Tool, v3.1</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</si>
</sst>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quot;Yes&quot;;&quot;Yes&quot;;&quot;No&quot;"/>
    <numFmt numFmtId="166" formatCode="&quot;True&quot;;&quot;True&quot;;&quot;False&quot;"/>
    <numFmt numFmtId="167" formatCode="&quot;On&quot;;&quot;On&quot;;&quot;Off&quot;"/>
    <numFmt numFmtId="168" formatCode="[$€-2]\ #,##0.00_);[Red]\([$€-2]\ #,##0.00\)"/>
  </numFmts>
  <fonts count="91">
    <font>
      <sz val="11"/>
      <color theme="1"/>
      <name val="Times New Roman"/>
      <family val="2"/>
    </font>
    <font>
      <sz val="11"/>
      <color indexed="8"/>
      <name val="Times New Roman"/>
      <family val="2"/>
    </font>
    <font>
      <sz val="8"/>
      <name val="Verdana"/>
      <family val="2"/>
    </font>
    <font>
      <sz val="11"/>
      <color indexed="8"/>
      <name val="Calibri"/>
      <family val="2"/>
    </font>
    <font>
      <b/>
      <sz val="11"/>
      <color indexed="8"/>
      <name val="Calibri"/>
      <family val="2"/>
    </font>
    <font>
      <sz val="11"/>
      <name val="Calibri"/>
      <family val="2"/>
    </font>
    <font>
      <sz val="10"/>
      <name val="Arial"/>
      <family val="2"/>
    </font>
    <font>
      <b/>
      <sz val="10"/>
      <name val="Arial"/>
      <family val="2"/>
    </font>
    <font>
      <sz val="10"/>
      <color indexed="8"/>
      <name val="Arial"/>
      <family val="2"/>
    </font>
    <font>
      <sz val="10"/>
      <color indexed="53"/>
      <name val="Arial"/>
      <family val="2"/>
    </font>
    <font>
      <sz val="14"/>
      <color indexed="21"/>
      <name val="Arial"/>
      <family val="2"/>
    </font>
    <font>
      <sz val="16"/>
      <color indexed="21"/>
      <name val="Arial"/>
      <family val="2"/>
    </font>
    <font>
      <i/>
      <sz val="11"/>
      <color indexed="21"/>
      <name val="Arial"/>
      <family val="2"/>
    </font>
    <font>
      <i/>
      <u val="single"/>
      <sz val="10"/>
      <name val="Arial"/>
      <family val="2"/>
    </font>
    <font>
      <sz val="11"/>
      <color indexed="9"/>
      <name val="Times New Roman"/>
      <family val="2"/>
    </font>
    <font>
      <sz val="11"/>
      <color indexed="20"/>
      <name val="Times New Roman"/>
      <family val="2"/>
    </font>
    <font>
      <b/>
      <sz val="11"/>
      <color indexed="52"/>
      <name val="Times New Roman"/>
      <family val="2"/>
    </font>
    <font>
      <b/>
      <sz val="11"/>
      <color indexed="9"/>
      <name val="Times New Roman"/>
      <family val="2"/>
    </font>
    <font>
      <i/>
      <sz val="11"/>
      <color indexed="23"/>
      <name val="Times New Roman"/>
      <family val="2"/>
    </font>
    <font>
      <sz val="11"/>
      <color indexed="17"/>
      <name val="Times New Roman"/>
      <family val="2"/>
    </font>
    <font>
      <b/>
      <sz val="15"/>
      <color indexed="21"/>
      <name val="Times New Roman"/>
      <family val="2"/>
    </font>
    <font>
      <b/>
      <sz val="13"/>
      <color indexed="21"/>
      <name val="Times New Roman"/>
      <family val="2"/>
    </font>
    <font>
      <b/>
      <sz val="11"/>
      <color indexed="21"/>
      <name val="Times New Roman"/>
      <family val="2"/>
    </font>
    <font>
      <sz val="11"/>
      <color indexed="62"/>
      <name val="Times New Roman"/>
      <family val="2"/>
    </font>
    <font>
      <sz val="11"/>
      <color indexed="52"/>
      <name val="Times New Roman"/>
      <family val="2"/>
    </font>
    <font>
      <sz val="11"/>
      <color indexed="60"/>
      <name val="Times New Roman"/>
      <family val="2"/>
    </font>
    <font>
      <b/>
      <sz val="11"/>
      <color indexed="63"/>
      <name val="Times New Roman"/>
      <family val="2"/>
    </font>
    <font>
      <b/>
      <sz val="18"/>
      <color indexed="21"/>
      <name val="Arial"/>
      <family val="2"/>
    </font>
    <font>
      <b/>
      <sz val="11"/>
      <color indexed="8"/>
      <name val="Times New Roman"/>
      <family val="2"/>
    </font>
    <font>
      <sz val="11"/>
      <color indexed="10"/>
      <name val="Times New Roman"/>
      <family val="2"/>
    </font>
    <font>
      <sz val="11"/>
      <color indexed="8"/>
      <name val="Arial"/>
      <family val="2"/>
    </font>
    <font>
      <sz val="11"/>
      <name val="Arial"/>
      <family val="2"/>
    </font>
    <font>
      <b/>
      <sz val="11"/>
      <color indexed="8"/>
      <name val="Arial"/>
      <family val="2"/>
    </font>
    <font>
      <sz val="11"/>
      <color indexed="9"/>
      <name val="Arial"/>
      <family val="2"/>
    </font>
    <font>
      <b/>
      <sz val="11"/>
      <color indexed="9"/>
      <name val="Arial"/>
      <family val="2"/>
    </font>
    <font>
      <i/>
      <sz val="11"/>
      <name val="Arial"/>
      <family val="2"/>
    </font>
    <font>
      <b/>
      <sz val="10"/>
      <color indexed="8"/>
      <name val="Arial"/>
      <family val="2"/>
    </font>
    <font>
      <b/>
      <sz val="10"/>
      <color indexed="9"/>
      <name val="Arial"/>
      <family val="2"/>
    </font>
    <font>
      <sz val="10"/>
      <color indexed="52"/>
      <name val="Arial"/>
      <family val="2"/>
    </font>
    <font>
      <sz val="10"/>
      <color indexed="10"/>
      <name val="Arial"/>
      <family val="2"/>
    </font>
    <font>
      <i/>
      <sz val="10"/>
      <name val="Arial"/>
      <family val="2"/>
    </font>
    <font>
      <sz val="10"/>
      <color indexed="9"/>
      <name val="Arial"/>
      <family val="2"/>
    </font>
    <font>
      <b/>
      <sz val="11"/>
      <name val="Arial"/>
      <family val="2"/>
    </font>
    <font>
      <b/>
      <i/>
      <sz val="10"/>
      <name val="Arial"/>
      <family val="2"/>
    </font>
    <font>
      <b/>
      <sz val="12"/>
      <color indexed="9"/>
      <name val="Arial"/>
      <family val="2"/>
    </font>
    <font>
      <b/>
      <sz val="16"/>
      <color indexed="9"/>
      <name val="Arial"/>
      <family val="2"/>
    </font>
    <font>
      <b/>
      <i/>
      <u val="single"/>
      <sz val="12"/>
      <name val="Arial"/>
      <family val="2"/>
    </font>
    <font>
      <sz val="10"/>
      <color indexed="21"/>
      <name val="Arial"/>
      <family val="2"/>
    </font>
    <font>
      <sz val="11"/>
      <color indexed="21"/>
      <name val="Arial"/>
      <family val="2"/>
    </font>
    <font>
      <sz val="11"/>
      <color indexed="21"/>
      <name val="Calibri"/>
      <family val="2"/>
    </font>
    <font>
      <b/>
      <sz val="11"/>
      <name val="Times New Roman"/>
      <family val="2"/>
    </font>
    <font>
      <b/>
      <sz val="11"/>
      <color indexed="10"/>
      <name val="Arial"/>
      <family val="2"/>
    </font>
    <font>
      <sz val="10"/>
      <name val="Times New Roman"/>
      <family val="2"/>
    </font>
    <font>
      <sz val="11"/>
      <color indexed="21"/>
      <name val="Times New Roman"/>
      <family val="2"/>
    </font>
    <font>
      <b/>
      <sz val="28"/>
      <color indexed="10"/>
      <name val="Times New Roman"/>
      <family val="1"/>
    </font>
    <font>
      <sz val="11"/>
      <color theme="0"/>
      <name val="Times New Roman"/>
      <family val="2"/>
    </font>
    <font>
      <sz val="11"/>
      <color rgb="FF9C0006"/>
      <name val="Times New Roman"/>
      <family val="2"/>
    </font>
    <font>
      <b/>
      <sz val="11"/>
      <color rgb="FFFA7D00"/>
      <name val="Times New Roman"/>
      <family val="2"/>
    </font>
    <font>
      <b/>
      <sz val="11"/>
      <color theme="0"/>
      <name val="Times New Roman"/>
      <family val="2"/>
    </font>
    <font>
      <i/>
      <sz val="11"/>
      <color rgb="FF7F7F7F"/>
      <name val="Times New Roman"/>
      <family val="2"/>
    </font>
    <font>
      <sz val="11"/>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1"/>
      <color rgb="FF3F3F76"/>
      <name val="Times New Roman"/>
      <family val="2"/>
    </font>
    <font>
      <sz val="11"/>
      <color rgb="FFFA7D00"/>
      <name val="Times New Roman"/>
      <family val="2"/>
    </font>
    <font>
      <sz val="11"/>
      <color rgb="FF9C6500"/>
      <name val="Times New Roman"/>
      <family val="2"/>
    </font>
    <font>
      <b/>
      <sz val="11"/>
      <color rgb="FF3F3F3F"/>
      <name val="Times New Roman"/>
      <family val="2"/>
    </font>
    <font>
      <b/>
      <sz val="18"/>
      <color theme="3"/>
      <name val="Arial"/>
      <family val="2"/>
    </font>
    <font>
      <b/>
      <sz val="11"/>
      <color theme="1"/>
      <name val="Times New Roman"/>
      <family val="2"/>
    </font>
    <font>
      <sz val="11"/>
      <color rgb="FFFF0000"/>
      <name val="Times New Roman"/>
      <family val="2"/>
    </font>
    <font>
      <sz val="11"/>
      <color theme="0"/>
      <name val="Arial"/>
      <family val="2"/>
    </font>
    <font>
      <b/>
      <sz val="11"/>
      <color theme="0"/>
      <name val="Arial"/>
      <family val="2"/>
    </font>
    <font>
      <b/>
      <sz val="10"/>
      <color theme="0"/>
      <name val="Arial"/>
      <family val="2"/>
    </font>
    <font>
      <sz val="10"/>
      <color theme="1"/>
      <name val="Arial"/>
      <family val="2"/>
    </font>
    <font>
      <sz val="10"/>
      <color theme="7"/>
      <name val="Arial"/>
      <family val="2"/>
    </font>
    <font>
      <sz val="10"/>
      <color rgb="FFFF0000"/>
      <name val="Arial"/>
      <family val="2"/>
    </font>
    <font>
      <sz val="10"/>
      <color theme="0"/>
      <name val="Arial"/>
      <family val="2"/>
    </font>
    <font>
      <sz val="10"/>
      <color rgb="FFD18316"/>
      <name val="Arial"/>
      <family val="2"/>
    </font>
    <font>
      <b/>
      <sz val="10"/>
      <color theme="1" tint="0.04998999834060669"/>
      <name val="Arial"/>
      <family val="2"/>
    </font>
    <font>
      <b/>
      <sz val="12"/>
      <color theme="0"/>
      <name val="Arial"/>
      <family val="2"/>
    </font>
    <font>
      <sz val="10"/>
      <color theme="1" tint="0.04998999834060669"/>
      <name val="Arial"/>
      <family val="2"/>
    </font>
    <font>
      <b/>
      <sz val="16"/>
      <color theme="0"/>
      <name val="Arial"/>
      <family val="2"/>
    </font>
    <font>
      <sz val="11"/>
      <color theme="1"/>
      <name val="Arial"/>
      <family val="2"/>
    </font>
    <font>
      <sz val="10"/>
      <color rgb="FF006282"/>
      <name val="Arial"/>
      <family val="2"/>
    </font>
    <font>
      <sz val="10"/>
      <color rgb="FF766A62"/>
      <name val="Arial"/>
      <family val="2"/>
    </font>
    <font>
      <sz val="11"/>
      <color rgb="FF006282"/>
      <name val="Times New Roman"/>
      <family val="2"/>
    </font>
    <font>
      <b/>
      <sz val="11"/>
      <color rgb="FFFF0000"/>
      <name val="Arial"/>
      <family val="2"/>
    </font>
    <font>
      <sz val="11"/>
      <color rgb="FF006282"/>
      <name val="Arial"/>
      <family val="2"/>
    </font>
    <font>
      <sz val="11"/>
      <color rgb="FF006282"/>
      <name val="Calibri"/>
      <family val="2"/>
    </font>
    <font>
      <b/>
      <sz val="10"/>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99"/>
        <bgColor indexed="64"/>
      </patternFill>
    </fill>
    <fill>
      <patternFill patternType="solid">
        <fgColor rgb="FF79B2CE"/>
        <bgColor indexed="64"/>
      </patternFill>
    </fill>
    <fill>
      <patternFill patternType="solid">
        <fgColor rgb="FFA6A6A6"/>
        <bgColor indexed="64"/>
      </patternFill>
    </fill>
    <fill>
      <patternFill patternType="solid">
        <fgColor rgb="FFE4E0DE"/>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style="thin"/>
      <right/>
      <top style="thin"/>
      <bottom style="thin"/>
    </border>
    <border>
      <left/>
      <right style="thin"/>
      <top style="thin"/>
      <bottom style="thin"/>
    </border>
    <border>
      <left style="thin"/>
      <right/>
      <top/>
      <bottom/>
    </border>
    <border>
      <left/>
      <right style="thin"/>
      <top/>
      <bottom/>
    </border>
    <border>
      <left style="thin"/>
      <right/>
      <top/>
      <bottom style="thin"/>
    </border>
    <border>
      <left/>
      <right style="thin"/>
      <top/>
      <bottom style="thin"/>
    </border>
    <border>
      <left/>
      <right/>
      <top/>
      <bottom style="thin"/>
    </border>
    <border>
      <left style="thin"/>
      <right style="thin"/>
      <top style="thin"/>
      <bottom style="thin"/>
    </border>
    <border>
      <left style="thin"/>
      <right style="thin"/>
      <top style="thin"/>
      <bottom/>
    </border>
    <border>
      <left/>
      <right/>
      <top style="thin"/>
      <bottom/>
    </border>
    <border>
      <left/>
      <right style="thin"/>
      <top style="thin"/>
      <bottom/>
    </border>
    <border>
      <left style="thin"/>
      <right style="thin"/>
      <top/>
      <bottom style="thin"/>
    </border>
    <border>
      <left/>
      <right style="medium"/>
      <top style="thin"/>
      <bottom style="thin"/>
    </border>
    <border>
      <left/>
      <right style="medium"/>
      <top/>
      <bottom style="thin"/>
    </border>
    <border>
      <left/>
      <right style="medium"/>
      <top style="thin"/>
      <bottom/>
    </border>
    <border>
      <left style="thin"/>
      <right style="thin"/>
      <top/>
      <bottom/>
    </border>
    <border>
      <left/>
      <right style="medium"/>
      <top/>
      <bottom/>
    </border>
    <border>
      <left style="thin"/>
      <right style="medium"/>
      <top style="thin"/>
      <bottom style="thin"/>
    </border>
    <border>
      <left/>
      <right style="medium"/>
      <top style="thin">
        <color theme="1"/>
      </top>
      <bottom/>
    </border>
    <border>
      <left/>
      <right style="medium"/>
      <top style="thin">
        <color theme="1"/>
      </top>
      <bottom style="thin"/>
    </border>
    <border>
      <left style="medium"/>
      <right/>
      <top style="thin"/>
      <bottom style="thin"/>
    </border>
    <border>
      <left style="medium"/>
      <right/>
      <top style="thin"/>
      <bottom/>
    </border>
    <border>
      <left style="medium"/>
      <right/>
      <top/>
      <bottom/>
    </border>
    <border>
      <left/>
      <right/>
      <top style="medium"/>
      <bottom/>
    </border>
    <border>
      <left style="medium"/>
      <right/>
      <top style="medium"/>
      <bottom style="thin"/>
    </border>
    <border>
      <left style="medium"/>
      <right style="thin"/>
      <top style="thin"/>
      <bottom style="thin"/>
    </border>
    <border>
      <left style="medium"/>
      <right style="thin"/>
      <top style="thin"/>
      <bottom style="thin">
        <color theme="1"/>
      </bottom>
    </border>
    <border>
      <left style="medium"/>
      <right style="thin"/>
      <top/>
      <bottom/>
    </border>
    <border>
      <left style="thin">
        <color theme="0"/>
      </left>
      <right/>
      <top/>
      <bottom style="thin"/>
    </border>
    <border>
      <left style="medium"/>
      <right style="thin"/>
      <top style="thin"/>
      <bottom/>
    </border>
    <border>
      <left style="medium"/>
      <right style="thin"/>
      <top style="thin">
        <color theme="1"/>
      </top>
      <bottom style="thin">
        <color theme="1"/>
      </bottom>
    </border>
    <border>
      <left style="medium"/>
      <right style="thin"/>
      <top style="thin">
        <color theme="1"/>
      </top>
      <bottom/>
    </border>
    <border>
      <left style="medium"/>
      <right style="thin"/>
      <top style="thin">
        <color theme="1"/>
      </top>
      <bottom style="thin"/>
    </border>
    <border>
      <left/>
      <right/>
      <top style="thin"/>
      <bottom style="thin">
        <color theme="1"/>
      </bottom>
    </border>
    <border>
      <left/>
      <right/>
      <top style="thin">
        <color theme="1"/>
      </top>
      <bottom/>
    </border>
    <border>
      <left/>
      <right/>
      <top style="thin">
        <color theme="1"/>
      </top>
      <bottom style="thin">
        <color theme="1"/>
      </bottom>
    </border>
    <border>
      <left style="thin"/>
      <right style="thin"/>
      <top style="thin"/>
      <bottom style="medium"/>
    </border>
    <border>
      <left style="thin"/>
      <right style="medium"/>
      <top style="thin"/>
      <bottom style="medium"/>
    </border>
    <border>
      <left/>
      <right/>
      <top style="thin"/>
      <bottom style="medium"/>
    </border>
    <border>
      <left/>
      <right style="medium"/>
      <top style="thin"/>
      <bottom style="medium"/>
    </border>
    <border>
      <left style="medium"/>
      <right/>
      <top/>
      <bottom style="medium"/>
    </border>
    <border>
      <left/>
      <right/>
      <top/>
      <bottom style="medium"/>
    </border>
    <border>
      <left/>
      <right style="medium"/>
      <top/>
      <bottom style="medium"/>
    </border>
    <border>
      <left style="medium"/>
      <right/>
      <top style="thin"/>
      <bottom style="medium"/>
    </border>
    <border>
      <left/>
      <right style="medium"/>
      <top style="medium"/>
      <bottom/>
    </border>
    <border>
      <left/>
      <right/>
      <top style="medium"/>
      <bottom style="thin"/>
    </border>
    <border>
      <left/>
      <right style="medium"/>
      <top style="medium"/>
      <bottom style="thin"/>
    </border>
    <border>
      <left>
        <color indexed="63"/>
      </left>
      <right style="thin"/>
      <top style="thin"/>
      <bottom style="medium"/>
    </border>
    <border>
      <left style="medium"/>
      <right/>
      <top style="medium"/>
      <bottom/>
    </border>
    <border>
      <left style="medium"/>
      <right style="thin"/>
      <top style="thin"/>
      <bottom style="medium"/>
    </border>
    <border>
      <left style="medium"/>
      <right/>
      <top style="medium"/>
      <bottom style="medium"/>
    </border>
    <border>
      <left/>
      <right/>
      <top style="medium"/>
      <bottom style="medium"/>
    </border>
    <border>
      <left/>
      <right style="medium"/>
      <top style="medium"/>
      <bottom style="medium"/>
    </border>
    <border>
      <left/>
      <right style="thin">
        <color theme="0"/>
      </right>
      <top style="thin"/>
      <bottom style="thin"/>
    </border>
    <border>
      <left style="thin"/>
      <right/>
      <top/>
      <bottom style="thin">
        <color theme="1"/>
      </bottom>
    </border>
    <border>
      <left/>
      <right/>
      <top/>
      <bottom style="thin">
        <color theme="1"/>
      </bottom>
    </border>
    <border>
      <left style="thin"/>
      <right/>
      <top style="thin">
        <color theme="1"/>
      </top>
      <bottom style="thin">
        <color theme="1"/>
      </bottom>
    </border>
    <border>
      <left style="medium"/>
      <right/>
      <top style="thin">
        <color theme="1"/>
      </top>
      <bottom style="thin"/>
    </border>
    <border>
      <left/>
      <right style="thin">
        <color theme="0"/>
      </right>
      <top/>
      <bottom style="thin"/>
    </border>
    <border>
      <left/>
      <right/>
      <top/>
      <bottom style="medium">
        <color rgb="FF005B82"/>
      </bottom>
    </border>
    <border>
      <left style="thin"/>
      <right/>
      <top style="thin">
        <color theme="1"/>
      </top>
      <bottom style="thin"/>
    </border>
    <border>
      <left/>
      <right/>
      <top style="thin">
        <color theme="1"/>
      </top>
      <bottom style="thin"/>
    </border>
    <border>
      <left style="medium"/>
      <right style="medium"/>
      <top style="medium"/>
      <bottom/>
    </border>
    <border>
      <left style="medium"/>
      <right style="medium"/>
      <top/>
      <bottom/>
    </border>
    <border>
      <left style="medium"/>
      <right style="medium"/>
      <top/>
      <bottom style="medium"/>
    </border>
    <border>
      <left style="medium"/>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0" borderId="0">
      <alignment vertical="center"/>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385">
    <xf numFmtId="0" fontId="0" fillId="0" borderId="0" xfId="0" applyFont="1" applyAlignment="1">
      <alignment/>
    </xf>
    <xf numFmtId="0" fontId="3" fillId="33" borderId="0" xfId="0" applyFont="1" applyFill="1" applyAlignment="1" applyProtection="1">
      <alignment/>
      <protection locked="0"/>
    </xf>
    <xf numFmtId="0" fontId="3" fillId="0" borderId="0" xfId="0" applyFont="1" applyFill="1" applyAlignment="1" applyProtection="1">
      <alignment/>
      <protection locked="0"/>
    </xf>
    <xf numFmtId="0" fontId="3" fillId="0" borderId="0" xfId="0" applyFont="1" applyAlignment="1" applyProtection="1">
      <alignment/>
      <protection locked="0"/>
    </xf>
    <xf numFmtId="0" fontId="4" fillId="0" borderId="0" xfId="0" applyFont="1" applyAlignment="1" applyProtection="1">
      <alignment/>
      <protection locked="0"/>
    </xf>
    <xf numFmtId="0" fontId="5" fillId="0" borderId="0" xfId="0" applyFont="1" applyAlignment="1" applyProtection="1">
      <alignment/>
      <protection locked="0"/>
    </xf>
    <xf numFmtId="0" fontId="3" fillId="0" borderId="0" xfId="0" applyFont="1" applyAlignment="1" applyProtection="1">
      <alignment wrapText="1"/>
      <protection locked="0"/>
    </xf>
    <xf numFmtId="0" fontId="0" fillId="0" borderId="0" xfId="0" applyAlignment="1" applyProtection="1">
      <alignment/>
      <protection locked="0"/>
    </xf>
    <xf numFmtId="0" fontId="3" fillId="0" borderId="0" xfId="0" applyFont="1" applyAlignment="1" applyProtection="1">
      <alignment/>
      <protection/>
    </xf>
    <xf numFmtId="0" fontId="3" fillId="0" borderId="10" xfId="0" applyFont="1" applyBorder="1" applyAlignment="1" applyProtection="1">
      <alignment horizontal="center" wrapText="1"/>
      <protection/>
    </xf>
    <xf numFmtId="0" fontId="3" fillId="0" borderId="11" xfId="0" applyFont="1" applyBorder="1" applyAlignment="1" applyProtection="1">
      <alignment horizontal="center" wrapText="1"/>
      <protection/>
    </xf>
    <xf numFmtId="0" fontId="3" fillId="0" borderId="12" xfId="0" applyFont="1" applyBorder="1" applyAlignment="1" applyProtection="1">
      <alignment horizontal="center" wrapText="1"/>
      <protection/>
    </xf>
    <xf numFmtId="0" fontId="3" fillId="0" borderId="0" xfId="0" applyFont="1" applyBorder="1" applyAlignment="1" applyProtection="1">
      <alignment horizontal="center"/>
      <protection/>
    </xf>
    <xf numFmtId="0" fontId="3" fillId="0" borderId="13" xfId="0" applyFont="1" applyBorder="1" applyAlignment="1" applyProtection="1">
      <alignment horizontal="center"/>
      <protection/>
    </xf>
    <xf numFmtId="0" fontId="3" fillId="0" borderId="14" xfId="0" applyFont="1" applyBorder="1" applyAlignment="1" applyProtection="1">
      <alignment horizontal="center"/>
      <protection/>
    </xf>
    <xf numFmtId="0" fontId="3" fillId="0" borderId="15" xfId="0" applyFont="1" applyBorder="1" applyAlignment="1" applyProtection="1">
      <alignment horizontal="center"/>
      <protection/>
    </xf>
    <xf numFmtId="0" fontId="3" fillId="0" borderId="16" xfId="0" applyFont="1" applyBorder="1" applyAlignment="1" applyProtection="1">
      <alignment horizontal="center"/>
      <protection/>
    </xf>
    <xf numFmtId="0" fontId="3" fillId="0" borderId="17" xfId="0" applyFont="1" applyBorder="1" applyAlignment="1" applyProtection="1">
      <alignment horizontal="center"/>
      <protection/>
    </xf>
    <xf numFmtId="0" fontId="30" fillId="33" borderId="0" xfId="0" applyFont="1" applyFill="1" applyAlignment="1" applyProtection="1">
      <alignment/>
      <protection locked="0"/>
    </xf>
    <xf numFmtId="0" fontId="31" fillId="33" borderId="0" xfId="0" applyFont="1" applyFill="1" applyBorder="1" applyAlignment="1" applyProtection="1">
      <alignment/>
      <protection locked="0"/>
    </xf>
    <xf numFmtId="0" fontId="30" fillId="33" borderId="0" xfId="0" applyFont="1" applyFill="1" applyBorder="1" applyAlignment="1" applyProtection="1">
      <alignment/>
      <protection locked="0"/>
    </xf>
    <xf numFmtId="0" fontId="30" fillId="33" borderId="0" xfId="0" applyFont="1" applyFill="1" applyBorder="1" applyAlignment="1" applyProtection="1">
      <alignment/>
      <protection/>
    </xf>
    <xf numFmtId="0" fontId="32" fillId="33" borderId="0" xfId="0" applyFont="1" applyFill="1" applyBorder="1" applyAlignment="1" applyProtection="1">
      <alignment/>
      <protection locked="0"/>
    </xf>
    <xf numFmtId="0" fontId="71" fillId="33" borderId="0" xfId="0" applyFont="1" applyFill="1" applyBorder="1" applyAlignment="1" applyProtection="1">
      <alignment/>
      <protection locked="0"/>
    </xf>
    <xf numFmtId="0" fontId="72" fillId="33" borderId="0" xfId="0" applyFont="1" applyFill="1" applyBorder="1" applyAlignment="1" applyProtection="1">
      <alignment/>
      <protection locked="0"/>
    </xf>
    <xf numFmtId="0" fontId="8" fillId="33" borderId="0" xfId="0" applyFont="1" applyFill="1" applyBorder="1" applyAlignment="1" applyProtection="1">
      <alignment/>
      <protection/>
    </xf>
    <xf numFmtId="0" fontId="30" fillId="33" borderId="0" xfId="0" applyFont="1" applyFill="1" applyBorder="1" applyAlignment="1" applyProtection="1">
      <alignment wrapText="1"/>
      <protection locked="0"/>
    </xf>
    <xf numFmtId="0" fontId="30" fillId="0" borderId="0" xfId="0" applyFont="1" applyAlignment="1" applyProtection="1">
      <alignment/>
      <protection locked="0"/>
    </xf>
    <xf numFmtId="0" fontId="35" fillId="33" borderId="0" xfId="0" applyFont="1" applyFill="1" applyBorder="1" applyAlignment="1" applyProtection="1">
      <alignment horizontal="left" wrapText="1"/>
      <protection/>
    </xf>
    <xf numFmtId="0" fontId="35" fillId="33" borderId="0" xfId="0" applyFont="1" applyFill="1" applyBorder="1" applyAlignment="1" applyProtection="1">
      <alignment horizontal="left" wrapText="1"/>
      <protection/>
    </xf>
    <xf numFmtId="0" fontId="30" fillId="0" borderId="0" xfId="0" applyFont="1" applyBorder="1" applyAlignment="1" applyProtection="1">
      <alignment/>
      <protection locked="0"/>
    </xf>
    <xf numFmtId="0" fontId="3" fillId="0" borderId="0" xfId="0" applyFont="1" applyBorder="1" applyAlignment="1" applyProtection="1">
      <alignment/>
      <protection locked="0"/>
    </xf>
    <xf numFmtId="0" fontId="3" fillId="0" borderId="0" xfId="0" applyFont="1" applyBorder="1" applyAlignment="1" applyProtection="1">
      <alignment/>
      <protection/>
    </xf>
    <xf numFmtId="0" fontId="6" fillId="34" borderId="18" xfId="0" applyFont="1" applyFill="1" applyBorder="1" applyAlignment="1" applyProtection="1">
      <alignment horizontal="center" vertical="center" wrapText="1"/>
      <protection locked="0"/>
    </xf>
    <xf numFmtId="2" fontId="6" fillId="34" borderId="18" xfId="0" applyNumberFormat="1" applyFont="1" applyFill="1" applyBorder="1" applyAlignment="1" applyProtection="1">
      <alignment horizontal="center" vertical="center" wrapText="1"/>
      <protection locked="0"/>
    </xf>
    <xf numFmtId="2" fontId="6" fillId="34" borderId="19" xfId="0" applyNumberFormat="1" applyFont="1" applyFill="1" applyBorder="1" applyAlignment="1" applyProtection="1">
      <alignment horizontal="center" vertical="center" wrapText="1"/>
      <protection locked="0"/>
    </xf>
    <xf numFmtId="0" fontId="36" fillId="33" borderId="0" xfId="0" applyFont="1" applyFill="1" applyBorder="1" applyAlignment="1" applyProtection="1">
      <alignment/>
      <protection/>
    </xf>
    <xf numFmtId="0" fontId="8" fillId="33" borderId="0" xfId="0" applyFont="1" applyFill="1" applyBorder="1" applyAlignment="1" applyProtection="1">
      <alignment wrapText="1"/>
      <protection/>
    </xf>
    <xf numFmtId="0" fontId="6" fillId="33" borderId="0" xfId="0" applyFont="1" applyFill="1" applyBorder="1" applyAlignment="1" applyProtection="1">
      <alignment/>
      <protection/>
    </xf>
    <xf numFmtId="0" fontId="73" fillId="33" borderId="0" xfId="33" applyFont="1" applyFill="1" applyBorder="1" applyAlignment="1" applyProtection="1">
      <alignment horizontal="center" wrapText="1"/>
      <protection/>
    </xf>
    <xf numFmtId="0" fontId="74" fillId="33" borderId="0" xfId="0" applyFont="1" applyFill="1" applyBorder="1" applyAlignment="1" applyProtection="1">
      <alignment/>
      <protection/>
    </xf>
    <xf numFmtId="0" fontId="75" fillId="33" borderId="0" xfId="0" applyFont="1" applyFill="1" applyBorder="1" applyAlignment="1" applyProtection="1">
      <alignment/>
      <protection/>
    </xf>
    <xf numFmtId="0" fontId="8" fillId="33" borderId="0" xfId="0" applyFont="1" applyFill="1" applyBorder="1" applyAlignment="1" applyProtection="1">
      <alignment vertical="top" wrapText="1"/>
      <protection/>
    </xf>
    <xf numFmtId="0" fontId="36" fillId="33" borderId="0" xfId="0" applyFont="1" applyFill="1" applyBorder="1" applyAlignment="1" applyProtection="1">
      <alignment wrapText="1"/>
      <protection/>
    </xf>
    <xf numFmtId="0" fontId="8" fillId="33" borderId="0" xfId="0" applyFont="1" applyFill="1" applyBorder="1" applyAlignment="1" applyProtection="1">
      <alignment vertical="center"/>
      <protection/>
    </xf>
    <xf numFmtId="0" fontId="76" fillId="33" borderId="0" xfId="0" applyFont="1" applyFill="1" applyBorder="1" applyAlignment="1" applyProtection="1">
      <alignment/>
      <protection/>
    </xf>
    <xf numFmtId="0" fontId="6" fillId="33" borderId="0" xfId="0" applyFont="1" applyFill="1" applyBorder="1" applyAlignment="1" applyProtection="1">
      <alignment wrapText="1"/>
      <protection/>
    </xf>
    <xf numFmtId="0" fontId="6" fillId="33" borderId="0" xfId="0" applyFont="1" applyFill="1" applyBorder="1" applyAlignment="1" applyProtection="1">
      <alignment vertical="center"/>
      <protection/>
    </xf>
    <xf numFmtId="0" fontId="40" fillId="33" borderId="0" xfId="0" applyFont="1" applyFill="1" applyBorder="1" applyAlignment="1" applyProtection="1">
      <alignment horizontal="left" vertical="top" wrapText="1"/>
      <protection/>
    </xf>
    <xf numFmtId="0" fontId="77" fillId="33" borderId="0" xfId="0" applyFont="1" applyFill="1" applyBorder="1" applyAlignment="1" applyProtection="1">
      <alignment/>
      <protection/>
    </xf>
    <xf numFmtId="0" fontId="77" fillId="33" borderId="0" xfId="0" applyFont="1" applyFill="1" applyBorder="1" applyAlignment="1" applyProtection="1">
      <alignment wrapText="1"/>
      <protection/>
    </xf>
    <xf numFmtId="0" fontId="73" fillId="33" borderId="0" xfId="0" applyFont="1" applyFill="1" applyBorder="1" applyAlignment="1" applyProtection="1">
      <alignment wrapText="1"/>
      <protection/>
    </xf>
    <xf numFmtId="0" fontId="75" fillId="0" borderId="0" xfId="0" applyFont="1" applyBorder="1" applyAlignment="1" applyProtection="1">
      <alignment/>
      <protection/>
    </xf>
    <xf numFmtId="0" fontId="76" fillId="33" borderId="0" xfId="0" applyFont="1" applyFill="1" applyBorder="1" applyAlignment="1" applyProtection="1">
      <alignment horizontal="center" vertical="center"/>
      <protection/>
    </xf>
    <xf numFmtId="0" fontId="3" fillId="0" borderId="20" xfId="0" applyFont="1" applyBorder="1" applyAlignment="1" applyProtection="1">
      <alignment horizontal="center"/>
      <protection/>
    </xf>
    <xf numFmtId="0" fontId="3" fillId="0" borderId="21" xfId="0" applyFont="1" applyBorder="1" applyAlignment="1" applyProtection="1">
      <alignment horizontal="center"/>
      <protection/>
    </xf>
    <xf numFmtId="0" fontId="3" fillId="0" borderId="22" xfId="0" applyFont="1" applyBorder="1" applyAlignment="1" applyProtection="1">
      <alignment/>
      <protection locked="0"/>
    </xf>
    <xf numFmtId="0" fontId="6" fillId="34" borderId="23" xfId="0" applyFont="1" applyFill="1" applyBorder="1" applyAlignment="1" applyProtection="1">
      <alignment horizontal="center" vertical="center" wrapText="1"/>
      <protection locked="0"/>
    </xf>
    <xf numFmtId="1" fontId="6" fillId="33" borderId="24" xfId="0" applyNumberFormat="1" applyFont="1" applyFill="1" applyBorder="1" applyAlignment="1" applyProtection="1">
      <alignment horizontal="center" vertical="center"/>
      <protection/>
    </xf>
    <xf numFmtId="1" fontId="6" fillId="33" borderId="23"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locked="0"/>
    </xf>
    <xf numFmtId="1" fontId="6" fillId="34" borderId="25" xfId="0" applyNumberFormat="1" applyFont="1" applyFill="1" applyBorder="1" applyAlignment="1" applyProtection="1">
      <alignment horizontal="center" vertical="center"/>
      <protection locked="0"/>
    </xf>
    <xf numFmtId="0" fontId="76" fillId="33" borderId="0" xfId="0" applyFont="1" applyFill="1" applyBorder="1" applyAlignment="1" applyProtection="1">
      <alignment vertical="center"/>
      <protection/>
    </xf>
    <xf numFmtId="0" fontId="3" fillId="0" borderId="10" xfId="0" applyFont="1" applyBorder="1" applyAlignment="1" applyProtection="1">
      <alignment wrapText="1"/>
      <protection/>
    </xf>
    <xf numFmtId="2" fontId="3" fillId="0" borderId="0" xfId="0" applyNumberFormat="1" applyFont="1" applyBorder="1" applyAlignment="1" applyProtection="1">
      <alignment/>
      <protection/>
    </xf>
    <xf numFmtId="2" fontId="3" fillId="0" borderId="17" xfId="0" applyNumberFormat="1" applyFont="1" applyBorder="1" applyAlignment="1" applyProtection="1">
      <alignment/>
      <protection/>
    </xf>
    <xf numFmtId="0" fontId="3" fillId="0" borderId="26" xfId="0" applyFont="1" applyBorder="1" applyAlignment="1" applyProtection="1">
      <alignment/>
      <protection locked="0"/>
    </xf>
    <xf numFmtId="0" fontId="3" fillId="0" borderId="18" xfId="0" applyFont="1" applyBorder="1" applyAlignment="1" applyProtection="1">
      <alignment wrapText="1"/>
      <protection locked="0"/>
    </xf>
    <xf numFmtId="0" fontId="76" fillId="33" borderId="0" xfId="0" applyFont="1" applyFill="1" applyBorder="1" applyAlignment="1" applyProtection="1">
      <alignment horizontal="left" wrapText="1"/>
      <protection/>
    </xf>
    <xf numFmtId="0" fontId="6" fillId="34" borderId="27" xfId="0" applyFont="1" applyFill="1" applyBorder="1" applyAlignment="1" applyProtection="1">
      <alignment horizontal="center" vertical="center" wrapText="1"/>
      <protection locked="0"/>
    </xf>
    <xf numFmtId="0" fontId="6" fillId="34" borderId="25" xfId="0" applyFont="1" applyFill="1" applyBorder="1" applyAlignment="1" applyProtection="1">
      <alignment horizontal="center" vertical="top" wrapText="1"/>
      <protection locked="0"/>
    </xf>
    <xf numFmtId="2" fontId="6" fillId="0" borderId="23" xfId="0" applyNumberFormat="1" applyFont="1" applyBorder="1" applyAlignment="1" applyProtection="1">
      <alignment horizontal="center" vertical="center"/>
      <protection/>
    </xf>
    <xf numFmtId="2" fontId="6" fillId="0" borderId="25" xfId="0" applyNumberFormat="1" applyFont="1" applyBorder="1" applyAlignment="1" applyProtection="1">
      <alignment horizontal="center" vertical="center"/>
      <protection/>
    </xf>
    <xf numFmtId="0" fontId="8" fillId="0" borderId="18" xfId="0" applyFont="1" applyBorder="1" applyAlignment="1" applyProtection="1">
      <alignment horizontal="left" vertical="center"/>
      <protection/>
    </xf>
    <xf numFmtId="0" fontId="8" fillId="0" borderId="11" xfId="0" applyFont="1" applyBorder="1" applyAlignment="1" applyProtection="1">
      <alignment horizontal="left" vertical="center"/>
      <protection/>
    </xf>
    <xf numFmtId="2" fontId="6" fillId="33" borderId="28"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wrapText="1"/>
      <protection locked="0"/>
    </xf>
    <xf numFmtId="0" fontId="6" fillId="34" borderId="23" xfId="0" applyFont="1" applyFill="1" applyBorder="1" applyAlignment="1" applyProtection="1">
      <alignment horizontal="center" vertical="center"/>
      <protection locked="0"/>
    </xf>
    <xf numFmtId="0" fontId="6" fillId="34" borderId="24" xfId="0" applyFont="1" applyFill="1" applyBorder="1" applyAlignment="1" applyProtection="1">
      <alignment horizontal="center" vertical="center"/>
      <protection locked="0"/>
    </xf>
    <xf numFmtId="1" fontId="6" fillId="33" borderId="24" xfId="0" applyNumberFormat="1" applyFont="1" applyFill="1" applyBorder="1" applyAlignment="1" applyProtection="1">
      <alignment horizontal="center" vertical="center" wrapText="1"/>
      <protection/>
    </xf>
    <xf numFmtId="1" fontId="6" fillId="33" borderId="23" xfId="0" applyNumberFormat="1" applyFont="1" applyFill="1" applyBorder="1" applyAlignment="1" applyProtection="1">
      <alignment horizontal="center" vertical="center" wrapText="1"/>
      <protection/>
    </xf>
    <xf numFmtId="1" fontId="6" fillId="34" borderId="29" xfId="0" applyNumberFormat="1" applyFont="1" applyFill="1" applyBorder="1" applyAlignment="1" applyProtection="1">
      <alignment horizontal="center" vertical="center"/>
      <protection locked="0"/>
    </xf>
    <xf numFmtId="1" fontId="6" fillId="34" borderId="30" xfId="0" applyNumberFormat="1" applyFont="1" applyFill="1" applyBorder="1" applyAlignment="1" applyProtection="1">
      <alignment horizontal="center" vertical="center" wrapText="1"/>
      <protection locked="0"/>
    </xf>
    <xf numFmtId="0" fontId="8" fillId="0" borderId="31" xfId="0" applyFont="1" applyBorder="1" applyAlignment="1" applyProtection="1">
      <alignment horizontal="center" vertical="center"/>
      <protection/>
    </xf>
    <xf numFmtId="0" fontId="8" fillId="33" borderId="11" xfId="0" applyFont="1" applyFill="1" applyBorder="1" applyAlignment="1" applyProtection="1">
      <alignment vertical="center"/>
      <protection/>
    </xf>
    <xf numFmtId="0" fontId="36" fillId="33" borderId="10" xfId="0" applyFont="1" applyFill="1" applyBorder="1" applyAlignment="1" applyProtection="1">
      <alignment wrapText="1"/>
      <protection/>
    </xf>
    <xf numFmtId="0" fontId="6" fillId="33" borderId="32" xfId="51" applyFont="1" applyFill="1" applyBorder="1" applyAlignment="1" applyProtection="1">
      <alignment horizontal="left"/>
      <protection/>
    </xf>
    <xf numFmtId="0" fontId="6" fillId="33" borderId="32" xfId="51" applyFont="1" applyFill="1" applyBorder="1" applyAlignment="1" applyProtection="1">
      <alignment horizontal="left" wrapText="1"/>
      <protection/>
    </xf>
    <xf numFmtId="0" fontId="6" fillId="33" borderId="20" xfId="51" applyFont="1" applyFill="1" applyBorder="1" applyAlignment="1" applyProtection="1">
      <alignment horizontal="left" wrapText="1"/>
      <protection/>
    </xf>
    <xf numFmtId="0" fontId="6" fillId="33" borderId="25" xfId="51" applyFont="1" applyFill="1" applyBorder="1" applyAlignment="1" applyProtection="1">
      <alignment horizontal="left" wrapText="1"/>
      <protection/>
    </xf>
    <xf numFmtId="0" fontId="6" fillId="33" borderId="33" xfId="51" applyFont="1" applyFill="1" applyBorder="1" applyAlignment="1" applyProtection="1">
      <alignment horizontal="left"/>
      <protection/>
    </xf>
    <xf numFmtId="0" fontId="6" fillId="33" borderId="0" xfId="51" applyFont="1" applyFill="1" applyBorder="1" applyAlignment="1" applyProtection="1">
      <alignment horizontal="left"/>
      <protection/>
    </xf>
    <xf numFmtId="0" fontId="6" fillId="33" borderId="27" xfId="51" applyFont="1" applyFill="1" applyBorder="1" applyAlignment="1" applyProtection="1">
      <alignment horizontal="left"/>
      <protection/>
    </xf>
    <xf numFmtId="0" fontId="6" fillId="33" borderId="33" xfId="0" applyFont="1" applyFill="1" applyBorder="1" applyAlignment="1" applyProtection="1">
      <alignment horizontal="left"/>
      <protection/>
    </xf>
    <xf numFmtId="0" fontId="6" fillId="33" borderId="0" xfId="0" applyFont="1" applyFill="1" applyBorder="1" applyAlignment="1" applyProtection="1">
      <alignment horizontal="left"/>
      <protection/>
    </xf>
    <xf numFmtId="0" fontId="6" fillId="33" borderId="27" xfId="0" applyFont="1" applyFill="1" applyBorder="1" applyAlignment="1" applyProtection="1">
      <alignment horizontal="left"/>
      <protection/>
    </xf>
    <xf numFmtId="0" fontId="3" fillId="33" borderId="0" xfId="0" applyFont="1" applyFill="1" applyBorder="1" applyAlignment="1" applyProtection="1">
      <alignment wrapText="1"/>
      <protection/>
    </xf>
    <xf numFmtId="0" fontId="6" fillId="33" borderId="33" xfId="51" applyFont="1" applyFill="1" applyBorder="1" applyAlignment="1" applyProtection="1">
      <alignment/>
      <protection/>
    </xf>
    <xf numFmtId="0" fontId="6" fillId="33" borderId="0" xfId="15" applyFont="1" applyFill="1" applyBorder="1" applyAlignment="1" applyProtection="1">
      <alignment/>
      <protection/>
    </xf>
    <xf numFmtId="9" fontId="6" fillId="33" borderId="27" xfId="15" applyNumberFormat="1" applyFont="1" applyFill="1" applyBorder="1" applyAlignment="1" applyProtection="1">
      <alignment horizontal="right"/>
      <protection/>
    </xf>
    <xf numFmtId="0" fontId="3" fillId="33" borderId="34" xfId="0" applyFont="1" applyFill="1" applyBorder="1" applyAlignment="1" applyProtection="1">
      <alignment wrapText="1"/>
      <protection/>
    </xf>
    <xf numFmtId="0" fontId="0" fillId="33" borderId="34" xfId="0" applyFill="1" applyBorder="1" applyAlignment="1" applyProtection="1">
      <alignment/>
      <protection/>
    </xf>
    <xf numFmtId="0" fontId="6" fillId="25" borderId="35" xfId="48" applyFont="1" applyFill="1" applyBorder="1" applyAlignment="1" applyProtection="1">
      <alignment/>
      <protection/>
    </xf>
    <xf numFmtId="0" fontId="6" fillId="0" borderId="36" xfId="0" applyFont="1" applyBorder="1" applyAlignment="1" applyProtection="1">
      <alignment horizontal="center" vertical="center"/>
      <protection/>
    </xf>
    <xf numFmtId="0" fontId="6" fillId="33" borderId="32" xfId="51" applyFont="1" applyFill="1" applyBorder="1" applyAlignment="1" applyProtection="1">
      <alignment/>
      <protection/>
    </xf>
    <xf numFmtId="0" fontId="6" fillId="33" borderId="20" xfId="15" applyFont="1" applyFill="1" applyBorder="1" applyAlignment="1" applyProtection="1">
      <alignment/>
      <protection/>
    </xf>
    <xf numFmtId="9" fontId="6" fillId="33" borderId="25" xfId="15" applyNumberFormat="1" applyFont="1" applyFill="1" applyBorder="1" applyAlignment="1" applyProtection="1">
      <alignment horizontal="right"/>
      <protection/>
    </xf>
    <xf numFmtId="0" fontId="6" fillId="33" borderId="10" xfId="0" applyFont="1" applyFill="1" applyBorder="1" applyAlignment="1" applyProtection="1">
      <alignment vertical="top" wrapText="1"/>
      <protection/>
    </xf>
    <xf numFmtId="0" fontId="6" fillId="33" borderId="0" xfId="0" applyFont="1" applyFill="1" applyBorder="1" applyAlignment="1" applyProtection="1">
      <alignment vertical="top" wrapText="1"/>
      <protection/>
    </xf>
    <xf numFmtId="0" fontId="40" fillId="33" borderId="10" xfId="0" applyFont="1" applyFill="1" applyBorder="1" applyAlignment="1" applyProtection="1">
      <alignment vertical="top" wrapText="1"/>
      <protection/>
    </xf>
    <xf numFmtId="0" fontId="6" fillId="33" borderId="20" xfId="0" applyFont="1" applyFill="1" applyBorder="1" applyAlignment="1" applyProtection="1">
      <alignment vertical="top" wrapText="1"/>
      <protection/>
    </xf>
    <xf numFmtId="0" fontId="6" fillId="33" borderId="17" xfId="0" applyFont="1" applyFill="1" applyBorder="1" applyAlignment="1" applyProtection="1">
      <alignment vertical="top" wrapText="1"/>
      <protection/>
    </xf>
    <xf numFmtId="0" fontId="40" fillId="33" borderId="17" xfId="0" applyFont="1" applyFill="1" applyBorder="1" applyAlignment="1" applyProtection="1">
      <alignment vertical="top" wrapText="1"/>
      <protection/>
    </xf>
    <xf numFmtId="0" fontId="6" fillId="0" borderId="37" xfId="0" applyFont="1" applyBorder="1" applyAlignment="1" applyProtection="1">
      <alignment horizontal="center" vertical="center"/>
      <protection/>
    </xf>
    <xf numFmtId="0" fontId="42" fillId="33" borderId="0" xfId="0" applyFont="1" applyFill="1" applyBorder="1" applyAlignment="1" applyProtection="1">
      <alignment horizontal="left" vertical="top"/>
      <protection/>
    </xf>
    <xf numFmtId="0" fontId="6" fillId="0" borderId="38" xfId="0" applyFont="1" applyBorder="1" applyAlignment="1" applyProtection="1">
      <alignment horizontal="center" vertical="center" wrapText="1"/>
      <protection/>
    </xf>
    <xf numFmtId="0" fontId="6" fillId="0" borderId="39" xfId="0" applyFont="1" applyBorder="1" applyAlignment="1" applyProtection="1">
      <alignment vertical="top" wrapText="1"/>
      <protection/>
    </xf>
    <xf numFmtId="0" fontId="6" fillId="0" borderId="40" xfId="0" applyFont="1" applyBorder="1" applyAlignment="1" applyProtection="1">
      <alignment horizontal="center" vertical="center" wrapText="1"/>
      <protection/>
    </xf>
    <xf numFmtId="0" fontId="43" fillId="33" borderId="0" xfId="0" applyFont="1" applyFill="1" applyBorder="1" applyAlignment="1" applyProtection="1">
      <alignment vertical="top" wrapText="1"/>
      <protection/>
    </xf>
    <xf numFmtId="0" fontId="6" fillId="33" borderId="40" xfId="0" applyFont="1" applyFill="1" applyBorder="1" applyAlignment="1" applyProtection="1">
      <alignment horizontal="center" vertical="center" wrapText="1"/>
      <protection/>
    </xf>
    <xf numFmtId="0" fontId="6" fillId="0" borderId="41" xfId="0" applyFont="1" applyBorder="1" applyAlignment="1" applyProtection="1">
      <alignment horizontal="center" vertical="center"/>
      <protection/>
    </xf>
    <xf numFmtId="0" fontId="6" fillId="0" borderId="42" xfId="0" applyFont="1" applyBorder="1" applyAlignment="1" applyProtection="1">
      <alignment horizontal="center" vertical="center"/>
      <protection/>
    </xf>
    <xf numFmtId="0" fontId="6" fillId="0" borderId="43" xfId="0" applyFont="1" applyFill="1" applyBorder="1" applyAlignment="1" applyProtection="1">
      <alignment horizontal="center" vertical="center"/>
      <protection/>
    </xf>
    <xf numFmtId="0" fontId="6" fillId="33" borderId="44" xfId="0" applyFont="1" applyFill="1" applyBorder="1" applyAlignment="1" applyProtection="1">
      <alignment horizontal="center" vertical="center"/>
      <protection/>
    </xf>
    <xf numFmtId="0" fontId="6" fillId="33" borderId="45" xfId="0" applyFont="1" applyFill="1" applyBorder="1" applyAlignment="1" applyProtection="1">
      <alignment vertical="top" wrapText="1"/>
      <protection/>
    </xf>
    <xf numFmtId="0" fontId="43" fillId="33" borderId="45" xfId="0" applyFont="1" applyFill="1" applyBorder="1" applyAlignment="1" applyProtection="1">
      <alignment vertical="top" wrapText="1"/>
      <protection/>
    </xf>
    <xf numFmtId="0" fontId="40" fillId="33" borderId="10" xfId="0" applyFont="1" applyFill="1" applyBorder="1" applyAlignment="1" applyProtection="1">
      <alignment horizontal="left" vertical="top" wrapText="1"/>
      <protection/>
    </xf>
    <xf numFmtId="0" fontId="6" fillId="33" borderId="0" xfId="15" applyFont="1" applyFill="1" applyBorder="1" applyAlignment="1" applyProtection="1">
      <alignment horizontal="left" vertical="center" wrapText="1"/>
      <protection/>
    </xf>
    <xf numFmtId="0" fontId="8" fillId="33" borderId="0" xfId="0" applyFont="1" applyFill="1" applyBorder="1" applyAlignment="1" applyProtection="1">
      <alignment horizontal="center" vertical="center"/>
      <protection/>
    </xf>
    <xf numFmtId="0" fontId="6" fillId="0" borderId="40" xfId="0" applyFont="1" applyBorder="1" applyAlignment="1" applyProtection="1">
      <alignment horizontal="center" vertical="center"/>
      <protection/>
    </xf>
    <xf numFmtId="0" fontId="6" fillId="34" borderId="19" xfId="0" applyFont="1" applyFill="1" applyBorder="1" applyAlignment="1" applyProtection="1">
      <alignment horizontal="center" vertical="center" wrapText="1"/>
      <protection locked="0"/>
    </xf>
    <xf numFmtId="2" fontId="6" fillId="0" borderId="28" xfId="0" applyNumberFormat="1" applyFont="1" applyBorder="1" applyAlignment="1" applyProtection="1">
      <alignment horizontal="center" vertical="center"/>
      <protection/>
    </xf>
    <xf numFmtId="0" fontId="6" fillId="0" borderId="46" xfId="0" applyFont="1" applyBorder="1" applyAlignment="1" applyProtection="1">
      <alignment horizontal="left" vertical="center" wrapText="1"/>
      <protection/>
    </xf>
    <xf numFmtId="0" fontId="6" fillId="0" borderId="45" xfId="0" applyFont="1" applyBorder="1" applyAlignment="1" applyProtection="1">
      <alignment horizontal="left" vertical="center" wrapText="1"/>
      <protection/>
    </xf>
    <xf numFmtId="0" fontId="6" fillId="0" borderId="18" xfId="0" applyFont="1" applyBorder="1" applyAlignment="1" applyProtection="1">
      <alignment horizontal="left" vertical="center" wrapText="1"/>
      <protection/>
    </xf>
    <xf numFmtId="1" fontId="6" fillId="34" borderId="18" xfId="0" applyNumberFormat="1" applyFont="1" applyFill="1" applyBorder="1" applyAlignment="1" applyProtection="1">
      <alignment horizontal="center" vertical="center" wrapText="1"/>
      <protection locked="0"/>
    </xf>
    <xf numFmtId="0" fontId="8" fillId="33" borderId="33" xfId="0" applyFont="1" applyFill="1" applyBorder="1" applyAlignment="1" applyProtection="1">
      <alignment wrapText="1"/>
      <protection/>
    </xf>
    <xf numFmtId="0" fontId="8" fillId="0" borderId="47" xfId="0" applyFont="1" applyBorder="1" applyAlignment="1" applyProtection="1">
      <alignment horizontal="center" vertical="center"/>
      <protection/>
    </xf>
    <xf numFmtId="0" fontId="8" fillId="0" borderId="48" xfId="0" applyFont="1" applyBorder="1" applyAlignment="1" applyProtection="1">
      <alignment horizontal="center" vertical="center"/>
      <protection/>
    </xf>
    <xf numFmtId="0" fontId="8" fillId="0" borderId="36" xfId="0" applyFont="1" applyBorder="1" applyAlignment="1" applyProtection="1">
      <alignment horizontal="left" vertical="center"/>
      <protection/>
    </xf>
    <xf numFmtId="0" fontId="8" fillId="0" borderId="10" xfId="0" applyFont="1" applyBorder="1" applyAlignment="1" applyProtection="1">
      <alignment horizontal="left" vertical="center"/>
      <protection/>
    </xf>
    <xf numFmtId="0" fontId="8" fillId="33" borderId="10" xfId="0" applyFont="1" applyFill="1" applyBorder="1" applyAlignment="1" applyProtection="1">
      <alignment horizontal="left" vertical="center"/>
      <protection/>
    </xf>
    <xf numFmtId="0" fontId="8" fillId="33" borderId="12" xfId="0" applyFont="1" applyFill="1" applyBorder="1" applyAlignment="1" applyProtection="1">
      <alignment horizontal="left" vertical="center"/>
      <protection/>
    </xf>
    <xf numFmtId="0" fontId="8" fillId="0" borderId="31" xfId="0" applyFont="1" applyBorder="1" applyAlignment="1" applyProtection="1">
      <alignment horizontal="left" vertical="center"/>
      <protection/>
    </xf>
    <xf numFmtId="2" fontId="8" fillId="0" borderId="28" xfId="0" applyNumberFormat="1" applyFont="1" applyBorder="1" applyAlignment="1" applyProtection="1">
      <alignment horizontal="center" vertical="center"/>
      <protection/>
    </xf>
    <xf numFmtId="2" fontId="8" fillId="33" borderId="28" xfId="0" applyNumberFormat="1" applyFont="1" applyFill="1" applyBorder="1" applyAlignment="1" applyProtection="1">
      <alignment horizontal="center" vertical="center"/>
      <protection/>
    </xf>
    <xf numFmtId="2" fontId="8" fillId="33" borderId="48" xfId="0" applyNumberFormat="1" applyFont="1" applyFill="1" applyBorder="1" applyAlignment="1" applyProtection="1">
      <alignment horizontal="center" vertical="center"/>
      <protection/>
    </xf>
    <xf numFmtId="0" fontId="3" fillId="33" borderId="0" xfId="0" applyFont="1" applyFill="1" applyBorder="1" applyAlignment="1" applyProtection="1">
      <alignment/>
      <protection/>
    </xf>
    <xf numFmtId="0" fontId="3" fillId="33" borderId="0" xfId="0" applyFont="1" applyFill="1" applyBorder="1" applyAlignment="1" applyProtection="1">
      <alignment horizontal="center" wrapText="1"/>
      <protection/>
    </xf>
    <xf numFmtId="0" fontId="3" fillId="33" borderId="0" xfId="0" applyFont="1" applyFill="1" applyBorder="1" applyAlignment="1" applyProtection="1">
      <alignment/>
      <protection locked="0"/>
    </xf>
    <xf numFmtId="0" fontId="0" fillId="33" borderId="11" xfId="0" applyFill="1" applyBorder="1" applyAlignment="1" applyProtection="1">
      <alignment horizontal="center" wrapText="1"/>
      <protection/>
    </xf>
    <xf numFmtId="0" fontId="0" fillId="33" borderId="10" xfId="0" applyFill="1" applyBorder="1" applyAlignment="1" applyProtection="1">
      <alignment horizontal="center" wrapText="1"/>
      <protection/>
    </xf>
    <xf numFmtId="0" fontId="0" fillId="33" borderId="12" xfId="0" applyFill="1" applyBorder="1" applyAlignment="1" applyProtection="1">
      <alignment horizontal="center" wrapText="1"/>
      <protection/>
    </xf>
    <xf numFmtId="0" fontId="3" fillId="33" borderId="12" xfId="0" applyFont="1" applyFill="1" applyBorder="1" applyAlignment="1" applyProtection="1">
      <alignment horizontal="center" wrapText="1"/>
      <protection/>
    </xf>
    <xf numFmtId="0" fontId="3" fillId="33" borderId="18" xfId="0" applyFont="1" applyFill="1" applyBorder="1" applyAlignment="1" applyProtection="1">
      <alignment horizontal="center" wrapText="1"/>
      <protection/>
    </xf>
    <xf numFmtId="0" fontId="3" fillId="33" borderId="18" xfId="0" applyFont="1" applyFill="1" applyBorder="1" applyAlignment="1" applyProtection="1">
      <alignment horizontal="center"/>
      <protection/>
    </xf>
    <xf numFmtId="0" fontId="3" fillId="33" borderId="10" xfId="0" applyFont="1" applyFill="1" applyBorder="1" applyAlignment="1" applyProtection="1">
      <alignment horizontal="center" wrapText="1"/>
      <protection/>
    </xf>
    <xf numFmtId="0" fontId="3" fillId="33" borderId="11" xfId="0" applyFont="1" applyFill="1" applyBorder="1" applyAlignment="1" applyProtection="1">
      <alignment horizontal="center" wrapText="1"/>
      <protection/>
    </xf>
    <xf numFmtId="0" fontId="0" fillId="33" borderId="13" xfId="0" applyFill="1" applyBorder="1" applyAlignment="1" applyProtection="1">
      <alignment horizontal="center"/>
      <protection/>
    </xf>
    <xf numFmtId="0" fontId="0" fillId="33" borderId="0" xfId="0" applyFill="1" applyBorder="1" applyAlignment="1" applyProtection="1">
      <alignment horizontal="center"/>
      <protection/>
    </xf>
    <xf numFmtId="0" fontId="0" fillId="33" borderId="14" xfId="0" applyFill="1" applyBorder="1" applyAlignment="1" applyProtection="1">
      <alignment horizontal="center"/>
      <protection/>
    </xf>
    <xf numFmtId="0" fontId="3" fillId="33" borderId="14" xfId="0" applyFont="1" applyFill="1" applyBorder="1" applyAlignment="1" applyProtection="1">
      <alignment horizontal="center"/>
      <protection/>
    </xf>
    <xf numFmtId="0" fontId="3" fillId="33" borderId="26" xfId="0" applyFont="1" applyFill="1" applyBorder="1" applyAlignment="1" applyProtection="1">
      <alignment horizontal="center"/>
      <protection/>
    </xf>
    <xf numFmtId="0" fontId="3" fillId="33" borderId="19" xfId="0" applyFont="1" applyFill="1" applyBorder="1" applyAlignment="1" applyProtection="1">
      <alignment horizontal="center"/>
      <protection/>
    </xf>
    <xf numFmtId="0" fontId="3" fillId="33" borderId="20" xfId="0" applyFont="1" applyFill="1" applyBorder="1" applyAlignment="1" applyProtection="1">
      <alignment horizontal="center"/>
      <protection/>
    </xf>
    <xf numFmtId="0" fontId="3" fillId="33" borderId="0" xfId="0" applyFont="1" applyFill="1" applyBorder="1" applyAlignment="1" applyProtection="1">
      <alignment horizontal="center"/>
      <protection/>
    </xf>
    <xf numFmtId="0" fontId="3" fillId="33" borderId="16" xfId="0" applyFont="1" applyFill="1" applyBorder="1" applyAlignment="1" applyProtection="1">
      <alignment horizontal="center"/>
      <protection/>
    </xf>
    <xf numFmtId="0" fontId="3" fillId="33" borderId="22" xfId="0" applyFont="1" applyFill="1" applyBorder="1" applyAlignment="1" applyProtection="1">
      <alignment horizontal="center"/>
      <protection/>
    </xf>
    <xf numFmtId="0" fontId="3" fillId="33" borderId="17" xfId="0" applyFont="1" applyFill="1" applyBorder="1" applyAlignment="1" applyProtection="1">
      <alignment horizontal="center"/>
      <protection/>
    </xf>
    <xf numFmtId="0" fontId="3" fillId="33" borderId="13" xfId="0" applyFont="1" applyFill="1" applyBorder="1" applyAlignment="1" applyProtection="1">
      <alignment horizontal="center"/>
      <protection/>
    </xf>
    <xf numFmtId="0" fontId="3" fillId="33" borderId="15" xfId="0" applyFont="1" applyFill="1" applyBorder="1" applyAlignment="1" applyProtection="1">
      <alignment horizontal="center"/>
      <protection/>
    </xf>
    <xf numFmtId="0" fontId="3" fillId="33" borderId="17" xfId="0" applyFont="1" applyFill="1" applyBorder="1" applyAlignment="1" applyProtection="1">
      <alignment horizontal="center" wrapText="1"/>
      <protection/>
    </xf>
    <xf numFmtId="0" fontId="3" fillId="33" borderId="0" xfId="0" applyFont="1" applyFill="1" applyAlignment="1" applyProtection="1">
      <alignment wrapText="1"/>
      <protection locked="0"/>
    </xf>
    <xf numFmtId="0" fontId="3" fillId="33" borderId="22" xfId="0" applyFont="1" applyFill="1" applyBorder="1" applyAlignment="1" applyProtection="1">
      <alignment/>
      <protection locked="0"/>
    </xf>
    <xf numFmtId="0" fontId="0" fillId="33" borderId="15" xfId="0" applyFill="1" applyBorder="1" applyAlignment="1" applyProtection="1">
      <alignment horizontal="center"/>
      <protection/>
    </xf>
    <xf numFmtId="0" fontId="0" fillId="33" borderId="0" xfId="0" applyFill="1" applyAlignment="1" applyProtection="1">
      <alignment/>
      <protection locked="0"/>
    </xf>
    <xf numFmtId="0" fontId="0" fillId="33" borderId="0" xfId="0" applyFill="1" applyAlignment="1" applyProtection="1">
      <alignment horizontal="center"/>
      <protection/>
    </xf>
    <xf numFmtId="0" fontId="0" fillId="33" borderId="0" xfId="0" applyFill="1" applyAlignment="1" applyProtection="1">
      <alignment/>
      <protection/>
    </xf>
    <xf numFmtId="0" fontId="3" fillId="33" borderId="34" xfId="0" applyFont="1" applyFill="1" applyBorder="1" applyAlignment="1" applyProtection="1">
      <alignment/>
      <protection/>
    </xf>
    <xf numFmtId="0" fontId="6" fillId="33" borderId="33" xfId="51" applyFont="1" applyFill="1" applyBorder="1" applyAlignment="1" applyProtection="1">
      <alignment vertical="top"/>
      <protection/>
    </xf>
    <xf numFmtId="0" fontId="6" fillId="33" borderId="49" xfId="15" applyFont="1" applyFill="1" applyBorder="1" applyAlignment="1" applyProtection="1">
      <alignment/>
      <protection/>
    </xf>
    <xf numFmtId="0" fontId="31" fillId="33" borderId="49" xfId="15" applyFont="1" applyFill="1" applyBorder="1" applyAlignment="1" applyProtection="1">
      <alignment/>
      <protection/>
    </xf>
    <xf numFmtId="9" fontId="31" fillId="33" borderId="50" xfId="15" applyNumberFormat="1" applyFont="1" applyFill="1" applyBorder="1" applyAlignment="1" applyProtection="1">
      <alignment horizontal="right"/>
      <protection/>
    </xf>
    <xf numFmtId="0" fontId="6" fillId="0" borderId="36" xfId="0" applyFont="1" applyBorder="1" applyAlignment="1" applyProtection="1">
      <alignment horizontal="center" vertical="top"/>
      <protection/>
    </xf>
    <xf numFmtId="0" fontId="6" fillId="33" borderId="51" xfId="51" applyFont="1" applyFill="1" applyBorder="1" applyAlignment="1" applyProtection="1">
      <alignment/>
      <protection/>
    </xf>
    <xf numFmtId="0" fontId="7" fillId="33" borderId="52" xfId="15" applyFont="1" applyFill="1" applyBorder="1" applyAlignment="1" applyProtection="1">
      <alignment/>
      <protection/>
    </xf>
    <xf numFmtId="0" fontId="42" fillId="33" borderId="52" xfId="15" applyFont="1" applyFill="1" applyBorder="1" applyAlignment="1" applyProtection="1">
      <alignment/>
      <protection/>
    </xf>
    <xf numFmtId="9" fontId="42" fillId="33" borderId="53" xfId="15" applyNumberFormat="1" applyFont="1" applyFill="1" applyBorder="1" applyAlignment="1" applyProtection="1">
      <alignment horizontal="right"/>
      <protection/>
    </xf>
    <xf numFmtId="0" fontId="7" fillId="33" borderId="0" xfId="15" applyFont="1" applyFill="1" applyBorder="1" applyAlignment="1" applyProtection="1">
      <alignment/>
      <protection/>
    </xf>
    <xf numFmtId="9" fontId="7" fillId="33" borderId="27" xfId="15" applyNumberFormat="1" applyFont="1" applyFill="1" applyBorder="1" applyAlignment="1" applyProtection="1">
      <alignment horizontal="right"/>
      <protection/>
    </xf>
    <xf numFmtId="0" fontId="7" fillId="33" borderId="20" xfId="15" applyFont="1" applyFill="1" applyBorder="1" applyAlignment="1" applyProtection="1">
      <alignment/>
      <protection/>
    </xf>
    <xf numFmtId="9" fontId="7" fillId="33" borderId="25" xfId="15" applyNumberFormat="1" applyFont="1" applyFill="1" applyBorder="1" applyAlignment="1" applyProtection="1">
      <alignment horizontal="right"/>
      <protection/>
    </xf>
    <xf numFmtId="0" fontId="6" fillId="0" borderId="43" xfId="0" applyFont="1" applyBorder="1" applyAlignment="1" applyProtection="1">
      <alignment horizontal="center" vertical="center"/>
      <protection/>
    </xf>
    <xf numFmtId="0" fontId="40" fillId="33" borderId="20" xfId="0" applyFont="1" applyFill="1" applyBorder="1" applyAlignment="1" applyProtection="1">
      <alignment vertical="top" wrapText="1"/>
      <protection/>
    </xf>
    <xf numFmtId="0" fontId="6" fillId="33" borderId="54" xfId="51" applyFont="1" applyFill="1" applyBorder="1" applyAlignment="1" applyProtection="1">
      <alignment vertical="top"/>
      <protection/>
    </xf>
    <xf numFmtId="0" fontId="78" fillId="33" borderId="0" xfId="0" applyFont="1" applyFill="1" applyBorder="1" applyAlignment="1" applyProtection="1">
      <alignment/>
      <protection/>
    </xf>
    <xf numFmtId="0" fontId="78" fillId="33" borderId="0" xfId="0" applyFont="1" applyFill="1" applyBorder="1" applyAlignment="1" applyProtection="1">
      <alignment vertical="center"/>
      <protection/>
    </xf>
    <xf numFmtId="0" fontId="42" fillId="35" borderId="10" xfId="51" applyFont="1" applyFill="1" applyBorder="1" applyAlignment="1" applyProtection="1">
      <alignment horizontal="left" vertical="center"/>
      <protection/>
    </xf>
    <xf numFmtId="1" fontId="6" fillId="35" borderId="23" xfId="15" applyNumberFormat="1" applyFont="1" applyFill="1" applyBorder="1" applyAlignment="1" applyProtection="1">
      <alignment horizontal="center" vertical="center"/>
      <protection/>
    </xf>
    <xf numFmtId="0" fontId="42" fillId="35" borderId="10" xfId="15" applyFont="1" applyFill="1" applyBorder="1" applyAlignment="1" applyProtection="1">
      <alignment horizontal="left" vertical="center"/>
      <protection/>
    </xf>
    <xf numFmtId="0" fontId="6" fillId="35" borderId="17" xfId="15" applyFont="1" applyFill="1" applyBorder="1" applyAlignment="1" applyProtection="1">
      <alignment horizontal="left" vertical="center" wrapText="1"/>
      <protection/>
    </xf>
    <xf numFmtId="1" fontId="6" fillId="35" borderId="24" xfId="15" applyNumberFormat="1" applyFont="1" applyFill="1" applyBorder="1" applyAlignment="1" applyProtection="1">
      <alignment horizontal="center" vertical="center" wrapText="1"/>
      <protection/>
    </xf>
    <xf numFmtId="1" fontId="7" fillId="35" borderId="23" xfId="33" applyNumberFormat="1" applyFont="1" applyFill="1" applyBorder="1" applyAlignment="1" applyProtection="1">
      <alignment horizontal="center" vertical="center" wrapText="1"/>
      <protection/>
    </xf>
    <xf numFmtId="1" fontId="79" fillId="35" borderId="23" xfId="15" applyNumberFormat="1" applyFont="1" applyFill="1" applyBorder="1" applyAlignment="1" applyProtection="1">
      <alignment horizontal="center" vertical="center"/>
      <protection/>
    </xf>
    <xf numFmtId="1" fontId="7" fillId="35" borderId="23" xfId="15" applyNumberFormat="1" applyFont="1" applyFill="1" applyBorder="1" applyAlignment="1" applyProtection="1">
      <alignment horizontal="center" vertical="center"/>
      <protection/>
    </xf>
    <xf numFmtId="0" fontId="7" fillId="35" borderId="17" xfId="15" applyFont="1" applyFill="1" applyBorder="1" applyAlignment="1" applyProtection="1">
      <alignment horizontal="left" vertical="center"/>
      <protection/>
    </xf>
    <xf numFmtId="1" fontId="7" fillId="35" borderId="24" xfId="15" applyNumberFormat="1" applyFont="1" applyFill="1" applyBorder="1" applyAlignment="1" applyProtection="1">
      <alignment horizontal="center" vertical="center"/>
      <protection/>
    </xf>
    <xf numFmtId="0" fontId="80" fillId="35" borderId="34" xfId="33" applyFont="1" applyFill="1" applyBorder="1" applyAlignment="1" applyProtection="1">
      <alignment horizontal="left" vertical="center" wrapText="1"/>
      <protection/>
    </xf>
    <xf numFmtId="0" fontId="7" fillId="35" borderId="55" xfId="33" applyFont="1" applyFill="1" applyBorder="1" applyAlignment="1" applyProtection="1">
      <alignment horizontal="center" vertical="center" wrapText="1"/>
      <protection/>
    </xf>
    <xf numFmtId="0" fontId="6" fillId="35" borderId="56" xfId="48" applyFont="1" applyFill="1" applyBorder="1" applyAlignment="1" applyProtection="1">
      <alignment wrapText="1"/>
      <protection/>
    </xf>
    <xf numFmtId="0" fontId="6" fillId="35" borderId="56" xfId="48" applyFont="1" applyFill="1" applyBorder="1" applyAlignment="1" applyProtection="1">
      <alignment horizontal="center" wrapText="1"/>
      <protection/>
    </xf>
    <xf numFmtId="0" fontId="6" fillId="35" borderId="57" xfId="48" applyFont="1" applyFill="1" applyBorder="1" applyAlignment="1" applyProtection="1">
      <alignment horizontal="center"/>
      <protection/>
    </xf>
    <xf numFmtId="2" fontId="6" fillId="35" borderId="23" xfId="15" applyNumberFormat="1" applyFont="1" applyFill="1" applyBorder="1" applyAlignment="1" applyProtection="1">
      <alignment horizontal="center" vertical="center"/>
      <protection/>
    </xf>
    <xf numFmtId="0" fontId="7" fillId="35" borderId="34" xfId="33" applyFont="1" applyFill="1" applyBorder="1" applyAlignment="1" applyProtection="1">
      <alignment horizontal="left" vertical="center" wrapText="1"/>
      <protection/>
    </xf>
    <xf numFmtId="4" fontId="7" fillId="35" borderId="55" xfId="42" applyNumberFormat="1" applyFont="1" applyFill="1" applyBorder="1" applyAlignment="1" applyProtection="1">
      <alignment horizontal="center" vertical="center"/>
      <protection/>
    </xf>
    <xf numFmtId="0" fontId="81" fillId="35" borderId="35" xfId="21" applyFont="1" applyFill="1" applyBorder="1" applyAlignment="1" applyProtection="1">
      <alignment horizontal="left" vertical="center"/>
      <protection/>
    </xf>
    <xf numFmtId="0" fontId="81" fillId="35" borderId="56" xfId="21" applyFont="1" applyFill="1" applyBorder="1" applyAlignment="1" applyProtection="1">
      <alignment horizontal="left" vertical="center"/>
      <protection/>
    </xf>
    <xf numFmtId="0" fontId="81" fillId="35" borderId="57" xfId="21" applyFont="1" applyFill="1" applyBorder="1" applyAlignment="1" applyProtection="1">
      <alignment horizontal="center" vertical="center"/>
      <protection/>
    </xf>
    <xf numFmtId="0" fontId="79" fillId="35" borderId="31" xfId="21" applyFont="1" applyFill="1" applyBorder="1" applyAlignment="1" applyProtection="1">
      <alignment horizontal="left" vertical="center"/>
      <protection/>
    </xf>
    <xf numFmtId="0" fontId="79" fillId="35" borderId="10" xfId="21" applyFont="1" applyFill="1" applyBorder="1" applyAlignment="1" applyProtection="1">
      <alignment horizontal="left" vertical="center"/>
      <protection/>
    </xf>
    <xf numFmtId="1" fontId="79" fillId="35" borderId="28" xfId="21" applyNumberFormat="1" applyFont="1" applyFill="1" applyBorder="1" applyAlignment="1" applyProtection="1">
      <alignment horizontal="center" vertical="center"/>
      <protection/>
    </xf>
    <xf numFmtId="0" fontId="6" fillId="35" borderId="31" xfId="15" applyFont="1" applyFill="1" applyBorder="1" applyAlignment="1" applyProtection="1">
      <alignment horizontal="left" vertical="center"/>
      <protection/>
    </xf>
    <xf numFmtId="9" fontId="7" fillId="35" borderId="25" xfId="15" applyNumberFormat="1" applyFont="1" applyFill="1" applyBorder="1" applyAlignment="1" applyProtection="1">
      <alignment horizontal="center" vertical="center"/>
      <protection/>
    </xf>
    <xf numFmtId="0" fontId="8" fillId="0" borderId="18" xfId="0" applyFont="1" applyBorder="1" applyAlignment="1" applyProtection="1">
      <alignment horizontal="center" vertical="center"/>
      <protection/>
    </xf>
    <xf numFmtId="0" fontId="7" fillId="35" borderId="10" xfId="15" applyFont="1" applyFill="1" applyBorder="1" applyAlignment="1" applyProtection="1">
      <alignment horizontal="left" vertical="center"/>
      <protection/>
    </xf>
    <xf numFmtId="0" fontId="40" fillId="33" borderId="0" xfId="0" applyFont="1" applyFill="1" applyBorder="1" applyAlignment="1" applyProtection="1">
      <alignment horizontal="left" wrapText="1"/>
      <protection/>
    </xf>
    <xf numFmtId="0" fontId="8" fillId="0" borderId="28" xfId="0" applyFont="1" applyBorder="1" applyAlignment="1" applyProtection="1">
      <alignment horizontal="center" vertical="center"/>
      <protection/>
    </xf>
    <xf numFmtId="0" fontId="7" fillId="35" borderId="10" xfId="15" applyFont="1" applyFill="1" applyBorder="1" applyAlignment="1" applyProtection="1">
      <alignment horizontal="left" vertical="top"/>
      <protection/>
    </xf>
    <xf numFmtId="0" fontId="79" fillId="35" borderId="10" xfId="15" applyFont="1" applyFill="1" applyBorder="1" applyAlignment="1" applyProtection="1">
      <alignment horizontal="left" vertical="center"/>
      <protection/>
    </xf>
    <xf numFmtId="0" fontId="6" fillId="33" borderId="51" xfId="51" applyFont="1" applyFill="1" applyBorder="1" applyAlignment="1" applyProtection="1">
      <alignment horizontal="left"/>
      <protection/>
    </xf>
    <xf numFmtId="0" fontId="6" fillId="33" borderId="52" xfId="51" applyFont="1" applyFill="1" applyBorder="1" applyAlignment="1" applyProtection="1">
      <alignment horizontal="left"/>
      <protection/>
    </xf>
    <xf numFmtId="0" fontId="6" fillId="33" borderId="53" xfId="51" applyFont="1" applyFill="1" applyBorder="1" applyAlignment="1" applyProtection="1">
      <alignment horizontal="left"/>
      <protection/>
    </xf>
    <xf numFmtId="0" fontId="7" fillId="35" borderId="10" xfId="33" applyFont="1" applyFill="1" applyBorder="1" applyAlignment="1" applyProtection="1">
      <alignment horizontal="left" vertical="center" wrapText="1"/>
      <protection/>
    </xf>
    <xf numFmtId="0" fontId="8" fillId="33" borderId="34" xfId="0" applyFont="1" applyFill="1" applyBorder="1" applyAlignment="1" applyProtection="1">
      <alignment/>
      <protection/>
    </xf>
    <xf numFmtId="0" fontId="8" fillId="33" borderId="34" xfId="0" applyFont="1" applyFill="1" applyBorder="1" applyAlignment="1" applyProtection="1">
      <alignment wrapText="1"/>
      <protection/>
    </xf>
    <xf numFmtId="0" fontId="30" fillId="33" borderId="34" xfId="0" applyFont="1" applyFill="1" applyBorder="1" applyAlignment="1" applyProtection="1">
      <alignment/>
      <protection/>
    </xf>
    <xf numFmtId="0" fontId="82" fillId="33" borderId="0" xfId="33" applyFont="1" applyFill="1" applyBorder="1" applyAlignment="1" applyProtection="1">
      <alignment horizontal="center" wrapText="1"/>
      <protection/>
    </xf>
    <xf numFmtId="0" fontId="46" fillId="33" borderId="0" xfId="33" applyFont="1" applyFill="1" applyBorder="1" applyAlignment="1" applyProtection="1">
      <alignment horizontal="left" wrapText="1"/>
      <protection/>
    </xf>
    <xf numFmtId="0" fontId="83" fillId="33" borderId="0" xfId="0" applyFont="1" applyFill="1" applyBorder="1" applyAlignment="1" applyProtection="1">
      <alignment/>
      <protection/>
    </xf>
    <xf numFmtId="0" fontId="32" fillId="33" borderId="0" xfId="0" applyFont="1" applyFill="1" applyBorder="1" applyAlignment="1" applyProtection="1">
      <alignment/>
      <protection/>
    </xf>
    <xf numFmtId="0" fontId="31" fillId="33" borderId="0" xfId="0" applyFont="1" applyFill="1" applyBorder="1" applyAlignment="1" applyProtection="1">
      <alignment/>
      <protection/>
    </xf>
    <xf numFmtId="0" fontId="71" fillId="33" borderId="0" xfId="0" applyFont="1" applyFill="1" applyBorder="1" applyAlignment="1" applyProtection="1">
      <alignment/>
      <protection/>
    </xf>
    <xf numFmtId="0" fontId="72" fillId="33" borderId="0" xfId="0" applyFont="1" applyFill="1" applyBorder="1" applyAlignment="1" applyProtection="1">
      <alignment/>
      <protection/>
    </xf>
    <xf numFmtId="0" fontId="3" fillId="0" borderId="0" xfId="0" applyFont="1" applyAlignment="1" applyProtection="1">
      <alignment wrapText="1"/>
      <protection/>
    </xf>
    <xf numFmtId="0" fontId="3" fillId="33" borderId="0" xfId="0" applyFont="1" applyFill="1" applyAlignment="1" applyProtection="1">
      <alignment/>
      <protection/>
    </xf>
    <xf numFmtId="0" fontId="6" fillId="0" borderId="31" xfId="0" applyFont="1" applyBorder="1" applyAlignment="1" applyProtection="1">
      <alignment horizontal="center" vertical="center"/>
      <protection/>
    </xf>
    <xf numFmtId="0" fontId="6" fillId="0" borderId="32" xfId="0" applyFont="1" applyBorder="1" applyAlignment="1" applyProtection="1">
      <alignment horizontal="center" vertical="center"/>
      <protection/>
    </xf>
    <xf numFmtId="0" fontId="7" fillId="33" borderId="0" xfId="51" applyFont="1" applyFill="1" applyBorder="1" applyAlignment="1" applyProtection="1">
      <alignment horizontal="left"/>
      <protection/>
    </xf>
    <xf numFmtId="0" fontId="30" fillId="33" borderId="0" xfId="0" applyFont="1" applyFill="1" applyBorder="1" applyAlignment="1" applyProtection="1">
      <alignment wrapText="1"/>
      <protection/>
    </xf>
    <xf numFmtId="0" fontId="30" fillId="33" borderId="0" xfId="0" applyFont="1" applyFill="1" applyAlignment="1" applyProtection="1">
      <alignment/>
      <protection/>
    </xf>
    <xf numFmtId="0" fontId="30" fillId="33" borderId="0" xfId="0" applyFont="1" applyFill="1" applyAlignment="1" applyProtection="1">
      <alignment wrapText="1"/>
      <protection/>
    </xf>
    <xf numFmtId="0" fontId="83" fillId="33" borderId="0" xfId="0" applyFont="1" applyFill="1" applyAlignment="1" applyProtection="1">
      <alignment/>
      <protection/>
    </xf>
    <xf numFmtId="0" fontId="3" fillId="33" borderId="0" xfId="0" applyFont="1" applyFill="1" applyAlignment="1" applyProtection="1">
      <alignment wrapText="1"/>
      <protection/>
    </xf>
    <xf numFmtId="0" fontId="0" fillId="33" borderId="0" xfId="0" applyFill="1" applyBorder="1" applyAlignment="1" applyProtection="1">
      <alignment/>
      <protection/>
    </xf>
    <xf numFmtId="1" fontId="84" fillId="33" borderId="53" xfId="21" applyNumberFormat="1" applyFont="1" applyFill="1" applyBorder="1" applyAlignment="1" applyProtection="1">
      <alignment horizontal="center" vertical="center"/>
      <protection/>
    </xf>
    <xf numFmtId="0" fontId="85" fillId="36" borderId="35" xfId="0" applyFont="1" applyFill="1" applyBorder="1" applyAlignment="1" applyProtection="1">
      <alignment horizontal="center" vertical="top" wrapText="1"/>
      <protection/>
    </xf>
    <xf numFmtId="0" fontId="6" fillId="37" borderId="12" xfId="15" applyFont="1" applyFill="1" applyBorder="1" applyAlignment="1" applyProtection="1">
      <alignment horizontal="left" vertical="center" wrapText="1"/>
      <protection/>
    </xf>
    <xf numFmtId="0" fontId="6" fillId="37" borderId="58" xfId="15" applyFont="1" applyFill="1" applyBorder="1" applyAlignment="1" applyProtection="1">
      <alignment horizontal="left" vertical="center" wrapText="1"/>
      <protection/>
    </xf>
    <xf numFmtId="0" fontId="6" fillId="33" borderId="59" xfId="33" applyFont="1" applyFill="1" applyBorder="1" applyAlignment="1" applyProtection="1">
      <alignment horizontal="left" vertical="center" wrapText="1"/>
      <protection/>
    </xf>
    <xf numFmtId="0" fontId="6" fillId="33" borderId="34" xfId="33" applyFont="1" applyFill="1" applyBorder="1" applyAlignment="1" applyProtection="1">
      <alignment horizontal="left" vertical="center" wrapText="1"/>
      <protection/>
    </xf>
    <xf numFmtId="0" fontId="6" fillId="33" borderId="55" xfId="33" applyFont="1" applyFill="1" applyBorder="1" applyAlignment="1" applyProtection="1">
      <alignment horizontal="left" vertical="center" wrapText="1"/>
      <protection/>
    </xf>
    <xf numFmtId="0" fontId="8" fillId="33" borderId="60" xfId="0" applyFont="1" applyFill="1" applyBorder="1" applyAlignment="1" applyProtection="1">
      <alignment horizontal="left" vertical="center"/>
      <protection/>
    </xf>
    <xf numFmtId="0" fontId="8" fillId="33" borderId="47" xfId="0" applyFont="1" applyFill="1" applyBorder="1" applyAlignment="1" applyProtection="1">
      <alignment horizontal="left" vertical="center"/>
      <protection/>
    </xf>
    <xf numFmtId="0" fontId="40" fillId="33" borderId="0" xfId="0" applyFont="1" applyFill="1" applyBorder="1" applyAlignment="1" applyProtection="1">
      <alignment horizontal="left" wrapText="1"/>
      <protection/>
    </xf>
    <xf numFmtId="0" fontId="9" fillId="33" borderId="51" xfId="33" applyFont="1" applyFill="1" applyBorder="1" applyAlignment="1" applyProtection="1">
      <alignment horizontal="left" vertical="center" wrapText="1"/>
      <protection/>
    </xf>
    <xf numFmtId="0" fontId="85" fillId="33" borderId="52" xfId="33" applyFont="1" applyFill="1" applyBorder="1" applyAlignment="1" applyProtection="1">
      <alignment horizontal="left" vertical="center" wrapText="1"/>
      <protection/>
    </xf>
    <xf numFmtId="0" fontId="85" fillId="33" borderId="53" xfId="33" applyFont="1" applyFill="1" applyBorder="1" applyAlignment="1" applyProtection="1">
      <alignment horizontal="left" vertical="center" wrapText="1"/>
      <protection/>
    </xf>
    <xf numFmtId="0" fontId="31" fillId="35" borderId="61" xfId="33" applyFont="1" applyFill="1" applyBorder="1" applyAlignment="1" applyProtection="1">
      <alignment horizontal="left" vertical="center" wrapText="1"/>
      <protection/>
    </xf>
    <xf numFmtId="0" fontId="31" fillId="35" borderId="62" xfId="33" applyFont="1" applyFill="1" applyBorder="1" applyAlignment="1" applyProtection="1">
      <alignment horizontal="left" vertical="center" wrapText="1"/>
      <protection/>
    </xf>
    <xf numFmtId="0" fontId="31" fillId="35" borderId="63" xfId="33" applyFont="1" applyFill="1" applyBorder="1" applyAlignment="1" applyProtection="1">
      <alignment horizontal="left" vertical="center" wrapText="1"/>
      <protection/>
    </xf>
    <xf numFmtId="0" fontId="8" fillId="0" borderId="18" xfId="0" applyFont="1" applyBorder="1" applyAlignment="1" applyProtection="1">
      <alignment horizontal="center" vertical="center"/>
      <protection/>
    </xf>
    <xf numFmtId="0" fontId="8" fillId="0" borderId="18" xfId="0" applyFont="1" applyBorder="1" applyAlignment="1" applyProtection="1">
      <alignment horizontal="center" vertical="center" wrapText="1"/>
      <protection/>
    </xf>
    <xf numFmtId="0" fontId="6" fillId="33" borderId="11" xfId="0" applyFont="1" applyFill="1" applyBorder="1" applyAlignment="1" applyProtection="1">
      <alignment horizontal="left" vertical="center" wrapText="1"/>
      <protection/>
    </xf>
    <xf numFmtId="0" fontId="0" fillId="0" borderId="64" xfId="0" applyBorder="1" applyAlignment="1" applyProtection="1">
      <alignment wrapText="1"/>
      <protection/>
    </xf>
    <xf numFmtId="0" fontId="6" fillId="0" borderId="11" xfId="0" applyFont="1" applyBorder="1" applyAlignment="1" applyProtection="1">
      <alignment horizontal="left" vertical="top" wrapText="1"/>
      <protection/>
    </xf>
    <xf numFmtId="0" fontId="6" fillId="0" borderId="10" xfId="0" applyFont="1" applyBorder="1" applyAlignment="1" applyProtection="1">
      <alignment horizontal="left" vertical="top" wrapText="1"/>
      <protection/>
    </xf>
    <xf numFmtId="0" fontId="83" fillId="33" borderId="0" xfId="0" applyFont="1" applyFill="1" applyBorder="1" applyAlignment="1" applyProtection="1">
      <alignment horizontal="left" vertical="top" wrapText="1"/>
      <protection/>
    </xf>
    <xf numFmtId="0" fontId="83" fillId="33" borderId="0" xfId="0" applyFont="1" applyFill="1" applyBorder="1" applyAlignment="1" applyProtection="1">
      <alignment horizontal="left" vertical="top"/>
      <protection/>
    </xf>
    <xf numFmtId="0" fontId="6" fillId="0" borderId="65" xfId="0" applyFont="1" applyBorder="1" applyAlignment="1" applyProtection="1">
      <alignment horizontal="left" vertical="top" wrapText="1"/>
      <protection/>
    </xf>
    <xf numFmtId="0" fontId="6" fillId="0" borderId="66" xfId="0" applyFont="1" applyBorder="1" applyAlignment="1" applyProtection="1">
      <alignment horizontal="left" vertical="top" wrapText="1"/>
      <protection/>
    </xf>
    <xf numFmtId="0" fontId="6" fillId="0" borderId="67" xfId="0" applyFont="1" applyBorder="1" applyAlignment="1" applyProtection="1">
      <alignment horizontal="left" vertical="top" wrapText="1"/>
      <protection/>
    </xf>
    <xf numFmtId="0" fontId="6" fillId="0" borderId="46" xfId="0" applyFont="1" applyBorder="1" applyAlignment="1" applyProtection="1">
      <alignment horizontal="left" vertical="top" wrapText="1"/>
      <protection/>
    </xf>
    <xf numFmtId="0" fontId="6" fillId="0" borderId="11" xfId="0" applyFont="1" applyBorder="1" applyAlignment="1" applyProtection="1">
      <alignment horizontal="left" vertical="center" wrapText="1"/>
      <protection/>
    </xf>
    <xf numFmtId="0" fontId="6" fillId="0" borderId="10" xfId="0" applyFont="1" applyBorder="1" applyAlignment="1" applyProtection="1">
      <alignment horizontal="left" vertical="center" wrapText="1"/>
      <protection/>
    </xf>
    <xf numFmtId="0" fontId="31" fillId="35" borderId="61" xfId="21" applyFont="1" applyFill="1" applyBorder="1" applyAlignment="1" applyProtection="1">
      <alignment horizontal="left" vertical="center"/>
      <protection/>
    </xf>
    <xf numFmtId="0" fontId="31" fillId="35" borderId="62" xfId="21" applyFont="1" applyFill="1" applyBorder="1" applyAlignment="1" applyProtection="1">
      <alignment horizontal="left" vertical="center"/>
      <protection/>
    </xf>
    <xf numFmtId="0" fontId="31" fillId="35" borderId="63" xfId="21" applyFont="1" applyFill="1" applyBorder="1" applyAlignment="1" applyProtection="1">
      <alignment horizontal="left" vertical="center"/>
      <protection/>
    </xf>
    <xf numFmtId="0" fontId="7" fillId="35" borderId="31" xfId="51" applyFont="1" applyFill="1" applyBorder="1" applyAlignment="1" applyProtection="1">
      <alignment horizontal="left" vertical="center"/>
      <protection/>
    </xf>
    <xf numFmtId="0" fontId="7" fillId="35" borderId="10" xfId="51" applyFont="1" applyFill="1" applyBorder="1" applyAlignment="1" applyProtection="1">
      <alignment horizontal="left" vertical="center"/>
      <protection/>
    </xf>
    <xf numFmtId="0" fontId="6" fillId="35" borderId="35" xfId="21" applyFont="1" applyFill="1" applyBorder="1" applyAlignment="1" applyProtection="1">
      <alignment horizontal="center" vertical="center"/>
      <protection/>
    </xf>
    <xf numFmtId="0" fontId="6" fillId="35" borderId="56" xfId="21" applyFont="1" applyFill="1" applyBorder="1" applyAlignment="1" applyProtection="1">
      <alignment horizontal="center" vertical="center"/>
      <protection/>
    </xf>
    <xf numFmtId="0" fontId="6" fillId="35" borderId="57" xfId="21" applyFont="1" applyFill="1" applyBorder="1" applyAlignment="1" applyProtection="1">
      <alignment horizontal="center" vertical="center"/>
      <protection/>
    </xf>
    <xf numFmtId="0" fontId="7" fillId="35" borderId="31" xfId="15" applyFont="1" applyFill="1" applyBorder="1" applyAlignment="1" applyProtection="1">
      <alignment horizontal="left" vertical="center"/>
      <protection/>
    </xf>
    <xf numFmtId="0" fontId="7" fillId="35" borderId="10" xfId="15" applyFont="1" applyFill="1" applyBorder="1" applyAlignment="1" applyProtection="1">
      <alignment horizontal="left" vertical="center"/>
      <protection/>
    </xf>
    <xf numFmtId="0" fontId="6" fillId="35" borderId="59" xfId="51" applyFont="1" applyFill="1" applyBorder="1" applyAlignment="1" applyProtection="1">
      <alignment horizontal="center"/>
      <protection/>
    </xf>
    <xf numFmtId="0" fontId="6" fillId="35" borderId="34" xfId="51" applyFont="1" applyFill="1" applyBorder="1" applyAlignment="1" applyProtection="1">
      <alignment horizontal="center"/>
      <protection/>
    </xf>
    <xf numFmtId="0" fontId="6" fillId="35" borderId="55" xfId="51" applyFont="1" applyFill="1" applyBorder="1" applyAlignment="1" applyProtection="1">
      <alignment horizontal="center"/>
      <protection/>
    </xf>
    <xf numFmtId="0" fontId="6" fillId="33" borderId="15" xfId="0" applyFont="1" applyFill="1" applyBorder="1" applyAlignment="1" applyProtection="1">
      <alignment horizontal="left" vertical="top" wrapText="1"/>
      <protection/>
    </xf>
    <xf numFmtId="0" fontId="6" fillId="33" borderId="17" xfId="0" applyFont="1" applyFill="1" applyBorder="1" applyAlignment="1" applyProtection="1">
      <alignment horizontal="left" vertical="top" wrapText="1"/>
      <protection/>
    </xf>
    <xf numFmtId="0" fontId="6" fillId="0" borderId="51" xfId="51" applyFont="1" applyFill="1" applyBorder="1" applyAlignment="1" applyProtection="1">
      <alignment horizontal="left"/>
      <protection/>
    </xf>
    <xf numFmtId="0" fontId="6" fillId="0" borderId="52" xfId="51" applyFont="1" applyFill="1" applyBorder="1" applyAlignment="1" applyProtection="1">
      <alignment horizontal="left"/>
      <protection/>
    </xf>
    <xf numFmtId="0" fontId="6" fillId="0" borderId="53" xfId="51" applyFont="1" applyFill="1" applyBorder="1" applyAlignment="1" applyProtection="1">
      <alignment horizontal="left"/>
      <protection/>
    </xf>
    <xf numFmtId="0" fontId="6" fillId="35" borderId="35" xfId="51" applyFont="1" applyFill="1" applyBorder="1" applyAlignment="1" applyProtection="1">
      <alignment horizontal="center"/>
      <protection/>
    </xf>
    <xf numFmtId="0" fontId="6" fillId="35" borderId="56" xfId="51" applyFont="1" applyFill="1" applyBorder="1" applyAlignment="1" applyProtection="1">
      <alignment horizontal="center"/>
      <protection/>
    </xf>
    <xf numFmtId="0" fontId="6" fillId="35" borderId="57" xfId="51" applyFont="1" applyFill="1" applyBorder="1" applyAlignment="1" applyProtection="1">
      <alignment horizontal="center"/>
      <protection/>
    </xf>
    <xf numFmtId="0" fontId="7" fillId="35" borderId="31" xfId="15" applyFont="1" applyFill="1" applyBorder="1" applyAlignment="1" applyProtection="1">
      <alignment horizontal="left" vertical="top" wrapText="1"/>
      <protection/>
    </xf>
    <xf numFmtId="0" fontId="7" fillId="35" borderId="10" xfId="15" applyFont="1" applyFill="1" applyBorder="1" applyAlignment="1" applyProtection="1">
      <alignment horizontal="left" vertical="top"/>
      <protection/>
    </xf>
    <xf numFmtId="0" fontId="6" fillId="0" borderId="54" xfId="51" applyFont="1" applyFill="1" applyBorder="1" applyAlignment="1" applyProtection="1">
      <alignment horizontal="left" vertical="top" wrapText="1"/>
      <protection/>
    </xf>
    <xf numFmtId="0" fontId="6" fillId="0" borderId="49" xfId="51" applyFont="1" applyFill="1" applyBorder="1" applyAlignment="1" applyProtection="1">
      <alignment horizontal="left" vertical="top" wrapText="1"/>
      <protection/>
    </xf>
    <xf numFmtId="0" fontId="6" fillId="0" borderId="50" xfId="51" applyFont="1" applyFill="1" applyBorder="1" applyAlignment="1" applyProtection="1">
      <alignment horizontal="left" vertical="top" wrapText="1"/>
      <protection/>
    </xf>
    <xf numFmtId="0" fontId="7" fillId="35" borderId="31" xfId="33" applyFont="1" applyFill="1" applyBorder="1" applyAlignment="1" applyProtection="1">
      <alignment horizontal="left" vertical="center" wrapText="1"/>
      <protection/>
    </xf>
    <xf numFmtId="0" fontId="7" fillId="35" borderId="10" xfId="33" applyFont="1" applyFill="1" applyBorder="1" applyAlignment="1" applyProtection="1">
      <alignment horizontal="left" vertical="center" wrapText="1"/>
      <protection/>
    </xf>
    <xf numFmtId="0" fontId="6" fillId="33" borderId="11" xfId="0" applyFont="1" applyFill="1" applyBorder="1" applyAlignment="1" applyProtection="1">
      <alignment horizontal="left" vertical="top" wrapText="1"/>
      <protection/>
    </xf>
    <xf numFmtId="0" fontId="6" fillId="33" borderId="10" xfId="0" applyFont="1" applyFill="1" applyBorder="1" applyAlignment="1" applyProtection="1">
      <alignment horizontal="left" vertical="top" wrapText="1"/>
      <protection/>
    </xf>
    <xf numFmtId="0" fontId="79" fillId="35" borderId="31" xfId="15" applyFont="1" applyFill="1" applyBorder="1" applyAlignment="1" applyProtection="1">
      <alignment horizontal="left" vertical="center" wrapText="1"/>
      <protection/>
    </xf>
    <xf numFmtId="0" fontId="79" fillId="35" borderId="10" xfId="15" applyFont="1" applyFill="1" applyBorder="1" applyAlignment="1" applyProtection="1">
      <alignment horizontal="left" vertical="center"/>
      <protection/>
    </xf>
    <xf numFmtId="0" fontId="6" fillId="35" borderId="35" xfId="15" applyFont="1" applyFill="1" applyBorder="1" applyAlignment="1" applyProtection="1">
      <alignment horizontal="center" vertical="top" wrapText="1"/>
      <protection/>
    </xf>
    <xf numFmtId="0" fontId="6" fillId="35" borderId="56" xfId="15" applyFont="1" applyFill="1" applyBorder="1" applyAlignment="1" applyProtection="1">
      <alignment horizontal="center" vertical="top" wrapText="1"/>
      <protection/>
    </xf>
    <xf numFmtId="0" fontId="6" fillId="35" borderId="57" xfId="15" applyFont="1" applyFill="1" applyBorder="1" applyAlignment="1" applyProtection="1">
      <alignment horizontal="center" vertical="top" wrapText="1"/>
      <protection/>
    </xf>
    <xf numFmtId="0" fontId="6" fillId="33" borderId="15" xfId="0" applyFont="1" applyFill="1" applyBorder="1" applyAlignment="1" applyProtection="1">
      <alignment horizontal="left" vertical="center" wrapText="1"/>
      <protection/>
    </xf>
    <xf numFmtId="0" fontId="6" fillId="33" borderId="17" xfId="0" applyFont="1" applyFill="1" applyBorder="1" applyAlignment="1" applyProtection="1">
      <alignment horizontal="left" vertical="center" wrapText="1"/>
      <protection/>
    </xf>
    <xf numFmtId="0" fontId="7" fillId="35" borderId="68" xfId="15" applyFont="1" applyFill="1" applyBorder="1" applyAlignment="1" applyProtection="1">
      <alignment horizontal="left" vertical="center" wrapText="1"/>
      <protection/>
    </xf>
    <xf numFmtId="0" fontId="7" fillId="35" borderId="17" xfId="15" applyFont="1" applyFill="1" applyBorder="1" applyAlignment="1" applyProtection="1">
      <alignment horizontal="left" vertical="center" wrapText="1"/>
      <protection/>
    </xf>
    <xf numFmtId="0" fontId="6" fillId="37" borderId="18" xfId="15" applyFont="1" applyFill="1" applyBorder="1" applyAlignment="1" applyProtection="1">
      <alignment horizontal="center" vertical="center" wrapText="1"/>
      <protection/>
    </xf>
    <xf numFmtId="0" fontId="6" fillId="35" borderId="35" xfId="51" applyFont="1" applyFill="1" applyBorder="1" applyAlignment="1" applyProtection="1">
      <alignment horizontal="center" vertical="center"/>
      <protection/>
    </xf>
    <xf numFmtId="0" fontId="6" fillId="35" borderId="56" xfId="51" applyFont="1" applyFill="1" applyBorder="1" applyAlignment="1" applyProtection="1">
      <alignment horizontal="center" vertical="center"/>
      <protection/>
    </xf>
    <xf numFmtId="0" fontId="6" fillId="35" borderId="57" xfId="51" applyFont="1" applyFill="1" applyBorder="1" applyAlignment="1" applyProtection="1">
      <alignment horizontal="center" vertical="center"/>
      <protection/>
    </xf>
    <xf numFmtId="0" fontId="6" fillId="0" borderId="51" xfId="0" applyFont="1" applyBorder="1" applyAlignment="1" applyProtection="1">
      <alignment horizontal="left" vertical="top"/>
      <protection/>
    </xf>
    <xf numFmtId="0" fontId="6" fillId="0" borderId="52" xfId="0" applyFont="1" applyBorder="1" applyAlignment="1" applyProtection="1">
      <alignment horizontal="left" vertical="top"/>
      <protection/>
    </xf>
    <xf numFmtId="0" fontId="6" fillId="0" borderId="53" xfId="0" applyFont="1" applyBorder="1" applyAlignment="1" applyProtection="1">
      <alignment horizontal="left" vertical="top"/>
      <protection/>
    </xf>
    <xf numFmtId="0" fontId="0" fillId="0" borderId="46" xfId="0" applyBorder="1" applyAlignment="1" applyProtection="1">
      <alignment/>
      <protection/>
    </xf>
    <xf numFmtId="0" fontId="6" fillId="0" borderId="52" xfId="0" applyFont="1" applyFill="1" applyBorder="1" applyAlignment="1" applyProtection="1">
      <alignment horizontal="left" wrapText="1"/>
      <protection/>
    </xf>
    <xf numFmtId="0" fontId="52" fillId="0" borderId="52" xfId="0" applyFont="1" applyBorder="1" applyAlignment="1" applyProtection="1">
      <alignment horizontal="left" wrapText="1"/>
      <protection/>
    </xf>
    <xf numFmtId="0" fontId="84" fillId="0" borderId="54" xfId="21" applyFont="1" applyFill="1" applyBorder="1" applyAlignment="1" applyProtection="1">
      <alignment horizontal="left" vertical="center" wrapText="1"/>
      <protection/>
    </xf>
    <xf numFmtId="0" fontId="86" fillId="0" borderId="49" xfId="0" applyFont="1" applyBorder="1" applyAlignment="1" applyProtection="1">
      <alignment horizontal="left" vertical="center"/>
      <protection/>
    </xf>
    <xf numFmtId="0" fontId="8" fillId="33" borderId="36" xfId="0" applyFont="1" applyFill="1" applyBorder="1" applyAlignment="1" applyProtection="1">
      <alignment horizontal="left" vertical="center"/>
      <protection/>
    </xf>
    <xf numFmtId="0" fontId="8" fillId="33" borderId="18" xfId="0" applyFont="1" applyFill="1" applyBorder="1" applyAlignment="1" applyProtection="1">
      <alignment horizontal="left" vertical="center"/>
      <protection/>
    </xf>
    <xf numFmtId="0" fontId="7" fillId="35" borderId="35" xfId="33" applyFont="1" applyFill="1" applyBorder="1" applyAlignment="1" applyProtection="1">
      <alignment horizontal="left" vertical="center" wrapText="1"/>
      <protection/>
    </xf>
    <xf numFmtId="0" fontId="0" fillId="35" borderId="56" xfId="0" applyFill="1" applyBorder="1" applyAlignment="1" applyProtection="1">
      <alignment/>
      <protection/>
    </xf>
    <xf numFmtId="0" fontId="6" fillId="33" borderId="10" xfId="0" applyFont="1" applyFill="1" applyBorder="1" applyAlignment="1" applyProtection="1">
      <alignment horizontal="left" vertical="center" wrapText="1"/>
      <protection/>
    </xf>
    <xf numFmtId="0" fontId="7" fillId="33" borderId="15" xfId="0" applyFont="1" applyFill="1" applyBorder="1" applyAlignment="1" applyProtection="1">
      <alignment horizontal="left" vertical="center" wrapText="1"/>
      <protection/>
    </xf>
    <xf numFmtId="0" fontId="7" fillId="33" borderId="17" xfId="0" applyFont="1" applyFill="1" applyBorder="1" applyAlignment="1" applyProtection="1">
      <alignment horizontal="left" vertical="center" wrapText="1"/>
      <protection/>
    </xf>
    <xf numFmtId="0" fontId="6" fillId="33" borderId="69" xfId="0" applyFont="1" applyFill="1" applyBorder="1" applyAlignment="1" applyProtection="1">
      <alignment horizontal="left" vertical="center" wrapText="1"/>
      <protection/>
    </xf>
    <xf numFmtId="0" fontId="6" fillId="33" borderId="51" xfId="51" applyFont="1" applyFill="1" applyBorder="1" applyAlignment="1" applyProtection="1">
      <alignment horizontal="left"/>
      <protection/>
    </xf>
    <xf numFmtId="0" fontId="6" fillId="33" borderId="52" xfId="51" applyFont="1" applyFill="1" applyBorder="1" applyAlignment="1" applyProtection="1">
      <alignment horizontal="left"/>
      <protection/>
    </xf>
    <xf numFmtId="0" fontId="6" fillId="33" borderId="53" xfId="51" applyFont="1" applyFill="1" applyBorder="1" applyAlignment="1" applyProtection="1">
      <alignment horizontal="left"/>
      <protection/>
    </xf>
    <xf numFmtId="0" fontId="8" fillId="0" borderId="28" xfId="0" applyFont="1" applyBorder="1" applyAlignment="1" applyProtection="1">
      <alignment horizontal="center" vertical="center"/>
      <protection/>
    </xf>
    <xf numFmtId="0" fontId="0" fillId="0" borderId="28" xfId="0" applyBorder="1" applyAlignment="1" applyProtection="1">
      <alignment/>
      <protection/>
    </xf>
    <xf numFmtId="0" fontId="6" fillId="37" borderId="16" xfId="15" applyFont="1" applyFill="1" applyBorder="1" applyAlignment="1" applyProtection="1">
      <alignment horizontal="left" vertical="center" wrapText="1"/>
      <protection/>
    </xf>
    <xf numFmtId="0" fontId="6" fillId="37" borderId="12" xfId="15" applyFont="1" applyFill="1" applyBorder="1" applyAlignment="1" applyProtection="1">
      <alignment horizontal="left" vertical="center" wrapText="1"/>
      <protection/>
    </xf>
    <xf numFmtId="0" fontId="8" fillId="0" borderId="14" xfId="0" applyFont="1" applyBorder="1" applyAlignment="1" applyProtection="1">
      <alignment horizontal="center" wrapText="1"/>
      <protection/>
    </xf>
    <xf numFmtId="0" fontId="8" fillId="0" borderId="16" xfId="0" applyFont="1" applyBorder="1" applyAlignment="1" applyProtection="1">
      <alignment horizontal="center" wrapText="1"/>
      <protection/>
    </xf>
    <xf numFmtId="0" fontId="6" fillId="37" borderId="28" xfId="15" applyFont="1" applyFill="1" applyBorder="1" applyAlignment="1" applyProtection="1">
      <alignment horizontal="center" vertical="center" wrapText="1"/>
      <protection/>
    </xf>
    <xf numFmtId="0" fontId="31" fillId="33" borderId="0" xfId="21" applyFont="1" applyFill="1" applyBorder="1" applyAlignment="1" applyProtection="1">
      <alignment horizontal="left" vertical="center"/>
      <protection/>
    </xf>
    <xf numFmtId="0" fontId="87" fillId="33" borderId="0" xfId="51" applyFont="1" applyFill="1" applyBorder="1" applyAlignment="1" applyProtection="1">
      <alignment horizontal="left" vertical="top"/>
      <protection/>
    </xf>
    <xf numFmtId="0" fontId="7" fillId="36" borderId="56" xfId="0" applyFont="1" applyFill="1" applyBorder="1" applyAlignment="1" applyProtection="1">
      <alignment horizontal="center" vertical="center"/>
      <protection/>
    </xf>
    <xf numFmtId="0" fontId="50" fillId="36" borderId="56" xfId="0" applyFont="1" applyFill="1" applyBorder="1" applyAlignment="1" applyProtection="1">
      <alignment vertical="center"/>
      <protection/>
    </xf>
    <xf numFmtId="0" fontId="50" fillId="36" borderId="57" xfId="0" applyFont="1" applyFill="1" applyBorder="1" applyAlignment="1" applyProtection="1">
      <alignment vertical="center"/>
      <protection/>
    </xf>
    <xf numFmtId="0" fontId="7" fillId="35" borderId="31" xfId="15" applyFont="1" applyFill="1" applyBorder="1" applyAlignment="1" applyProtection="1">
      <alignment horizontal="left" vertical="center" wrapText="1"/>
      <protection/>
    </xf>
    <xf numFmtId="0" fontId="0" fillId="37" borderId="12" xfId="0" applyFill="1" applyBorder="1" applyAlignment="1" applyProtection="1">
      <alignment/>
      <protection/>
    </xf>
    <xf numFmtId="0" fontId="0" fillId="0" borderId="18" xfId="0" applyBorder="1" applyAlignment="1" applyProtection="1">
      <alignment/>
      <protection/>
    </xf>
    <xf numFmtId="0" fontId="8" fillId="33" borderId="11" xfId="0" applyFont="1" applyFill="1" applyBorder="1" applyAlignment="1" applyProtection="1">
      <alignment horizontal="center"/>
      <protection/>
    </xf>
    <xf numFmtId="0" fontId="8" fillId="33" borderId="10" xfId="0" applyFont="1" applyFill="1" applyBorder="1" applyAlignment="1" applyProtection="1">
      <alignment horizontal="center"/>
      <protection/>
    </xf>
    <xf numFmtId="0" fontId="8" fillId="33" borderId="23" xfId="0" applyFont="1" applyFill="1" applyBorder="1" applyAlignment="1" applyProtection="1">
      <alignment horizontal="center"/>
      <protection/>
    </xf>
    <xf numFmtId="0" fontId="88" fillId="33" borderId="70" xfId="0" applyFont="1" applyFill="1" applyBorder="1" applyAlignment="1" applyProtection="1">
      <alignment horizontal="right"/>
      <protection/>
    </xf>
    <xf numFmtId="0" fontId="89" fillId="33" borderId="70" xfId="0" applyFont="1" applyFill="1" applyBorder="1" applyAlignment="1" applyProtection="1">
      <alignment horizontal="right"/>
      <protection/>
    </xf>
    <xf numFmtId="0" fontId="7" fillId="36" borderId="35" xfId="0" applyFont="1" applyFill="1" applyBorder="1" applyAlignment="1" applyProtection="1">
      <alignment horizontal="center" vertical="center" wrapText="1"/>
      <protection/>
    </xf>
    <xf numFmtId="0" fontId="50" fillId="36" borderId="56" xfId="0" applyFont="1" applyFill="1" applyBorder="1" applyAlignment="1" applyProtection="1">
      <alignment horizontal="center" vertical="center"/>
      <protection/>
    </xf>
    <xf numFmtId="0" fontId="50" fillId="36" borderId="57" xfId="0" applyFont="1" applyFill="1" applyBorder="1" applyAlignment="1" applyProtection="1">
      <alignment horizontal="center" vertical="center"/>
      <protection/>
    </xf>
    <xf numFmtId="0" fontId="7" fillId="0" borderId="71" xfId="0" applyFont="1" applyBorder="1" applyAlignment="1" applyProtection="1">
      <alignment horizontal="left" vertical="top" wrapText="1"/>
      <protection/>
    </xf>
    <xf numFmtId="0" fontId="7" fillId="0" borderId="72" xfId="0" applyFont="1" applyBorder="1" applyAlignment="1" applyProtection="1">
      <alignment horizontal="left" vertical="top" wrapText="1"/>
      <protection/>
    </xf>
    <xf numFmtId="0" fontId="6" fillId="33" borderId="20" xfId="0" applyFont="1" applyFill="1" applyBorder="1" applyAlignment="1" applyProtection="1">
      <alignment horizontal="left" vertical="top" wrapText="1"/>
      <protection/>
    </xf>
    <xf numFmtId="0" fontId="8" fillId="33" borderId="73" xfId="0" applyFont="1" applyFill="1" applyBorder="1" applyAlignment="1" applyProtection="1">
      <alignment horizontal="center" vertical="center" textRotation="90" wrapText="1" readingOrder="1"/>
      <protection/>
    </xf>
    <xf numFmtId="0" fontId="8" fillId="33" borderId="74" xfId="0" applyFont="1" applyFill="1" applyBorder="1" applyAlignment="1" applyProtection="1">
      <alignment horizontal="center" vertical="center" textRotation="90" wrapText="1" readingOrder="1"/>
      <protection/>
    </xf>
    <xf numFmtId="0" fontId="8" fillId="33" borderId="75" xfId="0" applyFont="1" applyFill="1" applyBorder="1" applyAlignment="1" applyProtection="1">
      <alignment horizontal="center" vertical="center" textRotation="90" wrapText="1" readingOrder="1"/>
      <protection/>
    </xf>
    <xf numFmtId="0" fontId="6" fillId="0" borderId="32" xfId="51" applyFont="1" applyFill="1" applyBorder="1" applyAlignment="1" applyProtection="1">
      <alignment horizontal="left"/>
      <protection/>
    </xf>
    <xf numFmtId="0" fontId="6" fillId="0" borderId="20" xfId="51" applyFont="1" applyFill="1" applyBorder="1" applyAlignment="1" applyProtection="1">
      <alignment horizontal="left"/>
      <protection/>
    </xf>
    <xf numFmtId="0" fontId="6" fillId="0" borderId="25" xfId="51" applyFont="1" applyFill="1" applyBorder="1" applyAlignment="1" applyProtection="1">
      <alignment horizontal="left"/>
      <protection/>
    </xf>
    <xf numFmtId="0" fontId="7" fillId="35" borderId="76" xfId="15" applyFont="1" applyFill="1" applyBorder="1" applyAlignment="1" applyProtection="1">
      <alignment horizontal="left" vertical="center" wrapText="1"/>
      <protection/>
    </xf>
    <xf numFmtId="0" fontId="7" fillId="35" borderId="72" xfId="15" applyFont="1" applyFill="1" applyBorder="1" applyAlignment="1" applyProtection="1">
      <alignment horizontal="left" vertical="center"/>
      <protection/>
    </xf>
    <xf numFmtId="0" fontId="90" fillId="35" borderId="59" xfId="33" applyFont="1" applyFill="1" applyBorder="1" applyAlignment="1" applyProtection="1">
      <alignment horizontal="left" vertical="center" wrapText="1"/>
      <protection/>
    </xf>
    <xf numFmtId="0" fontId="90" fillId="35" borderId="34" xfId="33" applyFont="1" applyFill="1" applyBorder="1" applyAlignment="1" applyProtection="1">
      <alignment horizontal="left" vertical="center" wrapText="1"/>
      <protection/>
    </xf>
    <xf numFmtId="0" fontId="6" fillId="33" borderId="51" xfId="51" applyFont="1" applyFill="1" applyBorder="1" applyAlignment="1" applyProtection="1">
      <alignment horizontal="left" vertical="top"/>
      <protection/>
    </xf>
    <xf numFmtId="0" fontId="6" fillId="33" borderId="52" xfId="51" applyFont="1" applyFill="1" applyBorder="1" applyAlignment="1" applyProtection="1">
      <alignment horizontal="left" vertical="top"/>
      <protection/>
    </xf>
    <xf numFmtId="0" fontId="6" fillId="33" borderId="53" xfId="51" applyFont="1" applyFill="1" applyBorder="1" applyAlignment="1" applyProtection="1">
      <alignment horizontal="left" vertical="top"/>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0</xdr:row>
      <xdr:rowOff>85725</xdr:rowOff>
    </xdr:from>
    <xdr:to>
      <xdr:col>3</xdr:col>
      <xdr:colOff>190500</xdr:colOff>
      <xdr:row>0</xdr:row>
      <xdr:rowOff>323850</xdr:rowOff>
    </xdr:to>
    <xdr:pic>
      <xdr:nvPicPr>
        <xdr:cNvPr id="1" name="Picture 2"/>
        <xdr:cNvPicPr preferRelativeResize="1">
          <a:picLocks noChangeAspect="1"/>
        </xdr:cNvPicPr>
      </xdr:nvPicPr>
      <xdr:blipFill>
        <a:blip r:embed="rId1"/>
        <a:stretch>
          <a:fillRect/>
        </a:stretch>
      </xdr:blipFill>
      <xdr:spPr>
        <a:xfrm>
          <a:off x="285750" y="85725"/>
          <a:ext cx="571500" cy="238125"/>
        </a:xfrm>
        <a:prstGeom prst="rect">
          <a:avLst/>
        </a:prstGeom>
        <a:noFill/>
        <a:ln w="9525" cmpd="sng">
          <a:noFill/>
        </a:ln>
      </xdr:spPr>
    </xdr:pic>
    <xdr:clientData/>
  </xdr:twoCellAnchor>
  <xdr:oneCellAnchor>
    <xdr:from>
      <xdr:col>7</xdr:col>
      <xdr:colOff>381000</xdr:colOff>
      <xdr:row>2</xdr:row>
      <xdr:rowOff>47625</xdr:rowOff>
    </xdr:from>
    <xdr:ext cx="8448675" cy="2619375"/>
    <xdr:sp>
      <xdr:nvSpPr>
        <xdr:cNvPr id="2" name="Rectangle 1"/>
        <xdr:cNvSpPr>
          <a:spLocks/>
        </xdr:cNvSpPr>
      </xdr:nvSpPr>
      <xdr:spPr>
        <a:xfrm>
          <a:off x="6600825" y="1000125"/>
          <a:ext cx="8448675" cy="2619375"/>
        </a:xfrm>
        <a:prstGeom prst="rect">
          <a:avLst/>
        </a:prstGeom>
        <a:noFill/>
        <a:ln w="9525" cmpd="sng">
          <a:noFill/>
        </a:ln>
      </xdr:spPr>
      <xdr:txBody>
        <a:bodyPr vertOverflow="clip" wrap="square"/>
        <a:p>
          <a:pPr algn="ctr">
            <a:defRPr/>
          </a:pPr>
          <a:r>
            <a:rPr lang="en-US" cap="none" sz="2800" b="1" i="0" u="none" baseline="0">
              <a:solidFill>
                <a:srgbClr val="FF0000"/>
              </a:solidFill>
              <a:latin typeface="Times New Roman"/>
              <a:ea typeface="Times New Roman"/>
              <a:cs typeface="Times New Roman"/>
            </a:rPr>
            <a:t>**This is not the current version of this VCS Program document. The current version is at:
</a:t>
          </a:r>
          <a:r>
            <a:rPr lang="en-US" cap="none" sz="2800" b="1" i="0" u="none" baseline="0">
              <a:solidFill>
                <a:srgbClr val="FF0000"/>
              </a:solidFill>
              <a:latin typeface="Times New Roman"/>
              <a:ea typeface="Times New Roman"/>
              <a:cs typeface="Times New Roman"/>
            </a:rPr>
            <a:t>https://verra.org/programs/verified-carbon-standard/vcs-program-details/.</a:t>
          </a:r>
        </a:p>
      </xdr:txBody>
    </xdr:sp>
    <xdr:clientData/>
  </xdr:oneCellAnchor>
</xdr:wsDr>
</file>

<file path=xl/theme/theme1.xml><?xml version="1.0" encoding="utf-8"?>
<a:theme xmlns:a="http://schemas.openxmlformats.org/drawingml/2006/main" name="Office Theme">
  <a:themeElements>
    <a:clrScheme name="VCS">
      <a:dk1>
        <a:sysClr val="windowText" lastClr="000000"/>
      </a:dk1>
      <a:lt1>
        <a:sysClr val="window" lastClr="FFFFFF"/>
      </a:lt1>
      <a:dk2>
        <a:srgbClr val="005B82"/>
      </a:dk2>
      <a:lt2>
        <a:srgbClr val="EEECE1"/>
      </a:lt2>
      <a:accent1>
        <a:srgbClr val="766A62"/>
      </a:accent1>
      <a:accent2>
        <a:srgbClr val="427730"/>
      </a:accent2>
      <a:accent3>
        <a:srgbClr val="A71932"/>
      </a:accent3>
      <a:accent4>
        <a:srgbClr val="D18316"/>
      </a:accent4>
      <a:accent5>
        <a:srgbClr val="546292"/>
      </a:accent5>
      <a:accent6>
        <a:srgbClr val="79B2CE"/>
      </a:accent6>
      <a:hlink>
        <a:srgbClr val="79B2CE"/>
      </a:hlink>
      <a:folHlink>
        <a:srgbClr val="D1831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F166"/>
  <sheetViews>
    <sheetView tabSelected="1" zoomScalePageLayoutView="0" workbookViewId="0" topLeftCell="A1">
      <selection activeCell="J5" sqref="J5"/>
    </sheetView>
  </sheetViews>
  <sheetFormatPr defaultColWidth="10.8515625" defaultRowHeight="15"/>
  <cols>
    <col min="1" max="1" width="1.8515625" style="28" customWidth="1"/>
    <col min="2" max="2" width="1.421875" style="28" customWidth="1"/>
    <col min="3" max="3" width="6.7109375" style="3" customWidth="1"/>
    <col min="4" max="4" width="50.57421875" style="6" customWidth="1"/>
    <col min="5" max="5" width="9.8515625" style="6" customWidth="1"/>
    <col min="6" max="6" width="9.00390625" style="6" customWidth="1"/>
    <col min="7" max="7" width="13.8515625" style="7" customWidth="1"/>
    <col min="8" max="8" width="38.00390625" style="3" customWidth="1"/>
    <col min="9" max="9" width="6.8515625" style="6" customWidth="1"/>
    <col min="10" max="10" width="35.28125" style="3" customWidth="1"/>
    <col min="11" max="11" width="11.7109375" style="3" customWidth="1"/>
    <col min="12" max="12" width="12.57421875" style="3" customWidth="1"/>
    <col min="13" max="13" width="11.7109375" style="3" customWidth="1"/>
    <col min="14" max="14" width="10.7109375" style="3" customWidth="1"/>
    <col min="15" max="15" width="15.28125" style="3" customWidth="1"/>
    <col min="16" max="16" width="10.8515625" style="3" customWidth="1"/>
    <col min="17" max="17" width="11.421875" style="3" customWidth="1"/>
    <col min="18" max="18" width="11.421875" style="31" customWidth="1"/>
    <col min="19" max="123" width="11.421875" style="3" customWidth="1"/>
    <col min="124" max="16384" width="10.8515625" style="3" customWidth="1"/>
  </cols>
  <sheetData>
    <row r="1" spans="1:20" s="1" customFormat="1" ht="29.25" customHeight="1" thickBot="1">
      <c r="A1" s="29"/>
      <c r="B1" s="29"/>
      <c r="C1" s="364" t="s">
        <v>159</v>
      </c>
      <c r="D1" s="365"/>
      <c r="E1" s="365"/>
      <c r="F1" s="365"/>
      <c r="G1" s="365"/>
      <c r="H1" s="233"/>
      <c r="I1" s="234"/>
      <c r="J1" s="235"/>
      <c r="K1" s="235"/>
      <c r="L1" s="235"/>
      <c r="M1" s="235"/>
      <c r="N1" s="235"/>
      <c r="O1" s="235"/>
      <c r="P1" s="235"/>
      <c r="Q1" s="235"/>
      <c r="R1" s="21"/>
      <c r="S1" s="18"/>
      <c r="T1" s="18"/>
    </row>
    <row r="2" spans="1:20" s="1" customFormat="1" ht="45.75" customHeight="1" thickBot="1">
      <c r="A2" s="29"/>
      <c r="B2" s="29"/>
      <c r="C2" s="331" t="s">
        <v>162</v>
      </c>
      <c r="D2" s="332"/>
      <c r="E2" s="332"/>
      <c r="F2" s="332"/>
      <c r="G2" s="332"/>
      <c r="H2" s="25"/>
      <c r="I2" s="37"/>
      <c r="J2" s="21"/>
      <c r="K2" s="21"/>
      <c r="L2" s="21"/>
      <c r="M2" s="21"/>
      <c r="N2" s="21"/>
      <c r="O2" s="21"/>
      <c r="P2" s="21"/>
      <c r="Q2" s="21"/>
      <c r="R2" s="21"/>
      <c r="S2" s="18"/>
      <c r="T2" s="18"/>
    </row>
    <row r="3" spans="1:20" s="1" customFormat="1" ht="330" customHeight="1">
      <c r="A3" s="29"/>
      <c r="B3" s="29"/>
      <c r="C3" s="258" t="s">
        <v>161</v>
      </c>
      <c r="D3" s="259"/>
      <c r="E3" s="259"/>
      <c r="F3" s="259"/>
      <c r="G3" s="260"/>
      <c r="H3" s="38"/>
      <c r="I3" s="37"/>
      <c r="J3"/>
      <c r="K3" s="21"/>
      <c r="L3" s="21"/>
      <c r="M3" s="21"/>
      <c r="N3" s="21"/>
      <c r="O3" s="21"/>
      <c r="P3" s="21"/>
      <c r="Q3" s="21"/>
      <c r="R3" s="21"/>
      <c r="S3" s="18"/>
      <c r="T3" s="18"/>
    </row>
    <row r="4" spans="1:20" s="2" customFormat="1" ht="7.5" customHeight="1" thickBot="1">
      <c r="A4" s="29"/>
      <c r="B4" s="29"/>
      <c r="C4" s="264"/>
      <c r="D4" s="265"/>
      <c r="E4" s="265"/>
      <c r="F4" s="265"/>
      <c r="G4" s="266"/>
      <c r="H4" s="39"/>
      <c r="I4" s="39"/>
      <c r="J4" s="236"/>
      <c r="K4" s="236"/>
      <c r="L4" s="21"/>
      <c r="M4" s="21"/>
      <c r="N4" s="21"/>
      <c r="O4" s="21"/>
      <c r="P4" s="21"/>
      <c r="Q4" s="21"/>
      <c r="R4" s="21"/>
      <c r="S4" s="20"/>
      <c r="T4" s="20"/>
    </row>
    <row r="5" spans="1:20" s="2" customFormat="1" ht="41.25" customHeight="1" thickBot="1">
      <c r="A5" s="29"/>
      <c r="B5" s="29"/>
      <c r="C5" s="29"/>
      <c r="D5" s="29"/>
      <c r="E5" s="29"/>
      <c r="F5" s="29"/>
      <c r="G5" s="29"/>
      <c r="H5" s="225"/>
      <c r="I5" s="225"/>
      <c r="J5" s="236"/>
      <c r="K5" s="236"/>
      <c r="L5" s="21"/>
      <c r="M5" s="21"/>
      <c r="N5" s="21"/>
      <c r="O5" s="21"/>
      <c r="P5" s="21"/>
      <c r="Q5" s="21"/>
      <c r="R5" s="21"/>
      <c r="S5" s="20"/>
      <c r="T5" s="20"/>
    </row>
    <row r="6" spans="1:20" s="2" customFormat="1" ht="28.5" customHeight="1" thickBot="1">
      <c r="A6" s="29"/>
      <c r="B6" s="29"/>
      <c r="C6" s="267" t="s">
        <v>113</v>
      </c>
      <c r="D6" s="268"/>
      <c r="E6" s="268"/>
      <c r="F6" s="268"/>
      <c r="G6" s="269"/>
      <c r="H6" s="39"/>
      <c r="I6" s="39"/>
      <c r="J6" s="237"/>
      <c r="K6" s="236"/>
      <c r="L6" s="21"/>
      <c r="M6" s="21"/>
      <c r="N6" s="21"/>
      <c r="O6" s="21"/>
      <c r="P6" s="21"/>
      <c r="Q6" s="21"/>
      <c r="R6" s="21"/>
      <c r="S6" s="20"/>
      <c r="T6" s="20"/>
    </row>
    <row r="7" spans="1:20" s="2" customFormat="1" ht="15.75" customHeight="1" thickBot="1">
      <c r="A7" s="29"/>
      <c r="B7" s="29"/>
      <c r="C7" s="29"/>
      <c r="D7" s="29"/>
      <c r="E7" s="29"/>
      <c r="F7" s="29"/>
      <c r="G7" s="29"/>
      <c r="H7" s="225"/>
      <c r="I7" s="39"/>
      <c r="J7" s="237"/>
      <c r="K7" s="236"/>
      <c r="L7" s="21"/>
      <c r="M7" s="21"/>
      <c r="N7" s="21"/>
      <c r="O7" s="21"/>
      <c r="P7" s="21"/>
      <c r="Q7" s="21"/>
      <c r="R7" s="21"/>
      <c r="S7" s="20"/>
      <c r="T7" s="20"/>
    </row>
    <row r="8" spans="1:20" ht="31.5" customHeight="1" thickBot="1">
      <c r="A8" s="29"/>
      <c r="B8" s="29"/>
      <c r="C8" s="284" t="s">
        <v>114</v>
      </c>
      <c r="D8" s="285"/>
      <c r="E8" s="285"/>
      <c r="F8" s="285"/>
      <c r="G8" s="286"/>
      <c r="H8" s="25"/>
      <c r="I8" s="40"/>
      <c r="J8" s="276"/>
      <c r="K8" s="276"/>
      <c r="L8" s="276"/>
      <c r="M8" s="276"/>
      <c r="N8" s="276"/>
      <c r="O8" s="276"/>
      <c r="P8" s="276"/>
      <c r="Q8" s="276"/>
      <c r="R8" s="21"/>
      <c r="S8" s="20"/>
      <c r="T8" s="20"/>
    </row>
    <row r="9" spans="1:20" ht="15" customHeight="1" thickBot="1">
      <c r="A9" s="29"/>
      <c r="B9" s="29"/>
      <c r="C9" s="29"/>
      <c r="D9" s="29"/>
      <c r="E9" s="29"/>
      <c r="F9" s="29"/>
      <c r="G9" s="29"/>
      <c r="H9" s="225"/>
      <c r="I9" s="40"/>
      <c r="J9" s="276"/>
      <c r="K9" s="276"/>
      <c r="L9" s="276"/>
      <c r="M9" s="276"/>
      <c r="N9" s="276"/>
      <c r="O9" s="276"/>
      <c r="P9" s="276"/>
      <c r="Q9" s="276"/>
      <c r="R9" s="21"/>
      <c r="S9" s="20"/>
      <c r="T9" s="20"/>
    </row>
    <row r="10" spans="1:20" ht="16.5" customHeight="1">
      <c r="A10" s="29"/>
      <c r="B10" s="29"/>
      <c r="C10" s="289" t="s">
        <v>145</v>
      </c>
      <c r="D10" s="290"/>
      <c r="E10" s="290"/>
      <c r="F10" s="290"/>
      <c r="G10" s="291"/>
      <c r="H10" s="25"/>
      <c r="I10" s="40"/>
      <c r="J10" s="276"/>
      <c r="K10" s="276"/>
      <c r="L10" s="276"/>
      <c r="M10" s="276"/>
      <c r="N10" s="276"/>
      <c r="O10" s="276"/>
      <c r="P10" s="276"/>
      <c r="Q10" s="276"/>
      <c r="R10" s="21"/>
      <c r="S10" s="20"/>
      <c r="T10" s="20"/>
    </row>
    <row r="11" spans="1:20" ht="56.25" customHeight="1">
      <c r="A11" s="29"/>
      <c r="B11" s="29"/>
      <c r="C11" s="245" t="s">
        <v>6</v>
      </c>
      <c r="D11" s="282" t="s">
        <v>16</v>
      </c>
      <c r="E11" s="283"/>
      <c r="F11" s="107"/>
      <c r="G11" s="60"/>
      <c r="H11" s="196" t="str">
        <f aca="true" t="shared" si="0" ref="H11:H16">IF(G11="","Select a value from dropdown","")</f>
        <v>Select a value from dropdown</v>
      </c>
      <c r="I11" s="40"/>
      <c r="J11" s="277"/>
      <c r="K11" s="277"/>
      <c r="L11" s="277"/>
      <c r="M11" s="277"/>
      <c r="N11" s="277"/>
      <c r="O11" s="277"/>
      <c r="P11" s="277"/>
      <c r="Q11" s="277"/>
      <c r="R11" s="21"/>
      <c r="S11" s="20"/>
      <c r="T11" s="20"/>
    </row>
    <row r="12" spans="1:20" ht="42.75" customHeight="1">
      <c r="A12" s="29"/>
      <c r="B12" s="29"/>
      <c r="C12" s="245" t="s">
        <v>7</v>
      </c>
      <c r="D12" s="282" t="s">
        <v>15</v>
      </c>
      <c r="E12" s="283"/>
      <c r="F12" s="111"/>
      <c r="G12" s="76"/>
      <c r="H12" s="196" t="str">
        <f t="shared" si="0"/>
        <v>Select a value from dropdown</v>
      </c>
      <c r="I12" s="40"/>
      <c r="J12" s="237"/>
      <c r="K12" s="238"/>
      <c r="L12" s="238"/>
      <c r="M12" s="238"/>
      <c r="N12" s="238"/>
      <c r="O12" s="238"/>
      <c r="P12" s="238"/>
      <c r="Q12" s="238"/>
      <c r="R12" s="21"/>
      <c r="S12" s="20"/>
      <c r="T12" s="20"/>
    </row>
    <row r="13" spans="1:20" ht="66.75" customHeight="1">
      <c r="A13" s="29"/>
      <c r="B13" s="29"/>
      <c r="C13" s="246" t="s">
        <v>8</v>
      </c>
      <c r="D13" s="282" t="s">
        <v>14</v>
      </c>
      <c r="E13" s="283"/>
      <c r="F13" s="110"/>
      <c r="G13" s="76"/>
      <c r="H13" s="196" t="str">
        <f t="shared" si="0"/>
        <v>Select a value from dropdown</v>
      </c>
      <c r="I13" s="40"/>
      <c r="J13" s="277"/>
      <c r="K13" s="277"/>
      <c r="L13" s="277"/>
      <c r="M13" s="277"/>
      <c r="N13" s="277"/>
      <c r="O13" s="277"/>
      <c r="P13" s="277"/>
      <c r="Q13" s="277"/>
      <c r="R13" s="21"/>
      <c r="S13" s="20"/>
      <c r="T13" s="20"/>
    </row>
    <row r="14" spans="1:20" ht="45" customHeight="1">
      <c r="A14" s="29"/>
      <c r="B14" s="29"/>
      <c r="C14" s="246" t="s">
        <v>9</v>
      </c>
      <c r="D14" s="282" t="s">
        <v>13</v>
      </c>
      <c r="E14" s="283"/>
      <c r="F14" s="110"/>
      <c r="G14" s="76"/>
      <c r="H14" s="196" t="str">
        <f t="shared" si="0"/>
        <v>Select a value from dropdown</v>
      </c>
      <c r="I14" s="40"/>
      <c r="J14" s="238"/>
      <c r="K14" s="238"/>
      <c r="L14" s="238"/>
      <c r="M14" s="238"/>
      <c r="N14" s="238"/>
      <c r="O14" s="238"/>
      <c r="P14" s="238"/>
      <c r="Q14" s="238"/>
      <c r="R14" s="21"/>
      <c r="S14" s="20"/>
      <c r="T14" s="20"/>
    </row>
    <row r="15" spans="1:20" ht="93.75" customHeight="1">
      <c r="A15" s="29"/>
      <c r="B15" s="29"/>
      <c r="C15" s="245" t="s">
        <v>10</v>
      </c>
      <c r="D15" s="282" t="s">
        <v>128</v>
      </c>
      <c r="E15" s="283"/>
      <c r="F15" s="126"/>
      <c r="G15" s="76"/>
      <c r="H15" s="196" t="str">
        <f t="shared" si="0"/>
        <v>Select a value from dropdown</v>
      </c>
      <c r="I15" s="40"/>
      <c r="J15" s="238"/>
      <c r="K15" s="238"/>
      <c r="L15" s="238"/>
      <c r="M15" s="238"/>
      <c r="N15" s="238"/>
      <c r="O15" s="238"/>
      <c r="P15" s="238"/>
      <c r="Q15" s="238"/>
      <c r="R15" s="21"/>
      <c r="S15" s="20"/>
      <c r="T15" s="20"/>
    </row>
    <row r="16" spans="1:20" ht="18" customHeight="1">
      <c r="A16" s="29"/>
      <c r="B16" s="29"/>
      <c r="C16" s="245" t="s">
        <v>11</v>
      </c>
      <c r="D16" s="282" t="s">
        <v>134</v>
      </c>
      <c r="E16" s="283"/>
      <c r="F16" s="126"/>
      <c r="G16" s="76"/>
      <c r="H16" s="195" t="str">
        <f t="shared" si="0"/>
        <v>Select a value from dropdown</v>
      </c>
      <c r="I16" s="40"/>
      <c r="J16" s="238"/>
      <c r="K16" s="238"/>
      <c r="L16" s="238"/>
      <c r="M16" s="238"/>
      <c r="N16" s="238"/>
      <c r="O16" s="238"/>
      <c r="P16" s="238"/>
      <c r="Q16" s="238"/>
      <c r="R16" s="21"/>
      <c r="S16" s="20"/>
      <c r="T16" s="20"/>
    </row>
    <row r="17" spans="1:20" ht="14.25">
      <c r="A17" s="29"/>
      <c r="B17" s="29"/>
      <c r="C17" s="287" t="s">
        <v>107</v>
      </c>
      <c r="D17" s="288"/>
      <c r="E17" s="197"/>
      <c r="F17" s="197"/>
      <c r="G17" s="198">
        <f>SUM(G11:G16)</f>
        <v>0</v>
      </c>
      <c r="H17" s="25"/>
      <c r="I17" s="40"/>
      <c r="J17" s="238"/>
      <c r="K17" s="238"/>
      <c r="L17" s="238"/>
      <c r="M17" s="238"/>
      <c r="N17" s="238"/>
      <c r="O17" s="238"/>
      <c r="P17" s="238"/>
      <c r="Q17" s="238"/>
      <c r="R17" s="21"/>
      <c r="S17" s="20"/>
      <c r="T17" s="20"/>
    </row>
    <row r="18" spans="1:20" ht="24" customHeight="1" thickBot="1">
      <c r="A18" s="29"/>
      <c r="B18" s="29"/>
      <c r="C18" s="194" t="s">
        <v>116</v>
      </c>
      <c r="D18" s="180"/>
      <c r="E18" s="181"/>
      <c r="F18" s="181"/>
      <c r="G18" s="182"/>
      <c r="H18" s="25"/>
      <c r="I18" s="40"/>
      <c r="J18" s="238"/>
      <c r="K18" s="238"/>
      <c r="L18" s="238"/>
      <c r="M18" s="238"/>
      <c r="N18" s="238"/>
      <c r="O18" s="238"/>
      <c r="P18" s="238"/>
      <c r="Q18" s="238"/>
      <c r="R18" s="21"/>
      <c r="S18" s="20"/>
      <c r="T18" s="20"/>
    </row>
    <row r="19" spans="1:20" ht="15" thickBot="1">
      <c r="A19" s="29"/>
      <c r="B19" s="29"/>
      <c r="C19" s="29"/>
      <c r="D19" s="29"/>
      <c r="E19" s="29"/>
      <c r="F19" s="29"/>
      <c r="G19" s="29"/>
      <c r="H19" s="225"/>
      <c r="I19" s="37"/>
      <c r="J19" s="21"/>
      <c r="K19" s="21"/>
      <c r="L19" s="21"/>
      <c r="M19" s="21"/>
      <c r="N19" s="21"/>
      <c r="O19" s="21"/>
      <c r="P19" s="21"/>
      <c r="Q19" s="21"/>
      <c r="R19" s="21"/>
      <c r="S19" s="20"/>
      <c r="T19" s="20"/>
    </row>
    <row r="20" spans="1:20" ht="14.25">
      <c r="A20" s="29"/>
      <c r="B20" s="29"/>
      <c r="C20" s="324" t="s">
        <v>146</v>
      </c>
      <c r="D20" s="325"/>
      <c r="E20" s="325"/>
      <c r="F20" s="325"/>
      <c r="G20" s="326"/>
      <c r="H20" s="25"/>
      <c r="I20" s="42"/>
      <c r="J20" s="21"/>
      <c r="K20" s="21"/>
      <c r="L20" s="21"/>
      <c r="M20" s="21"/>
      <c r="N20" s="21"/>
      <c r="O20" s="21"/>
      <c r="P20" s="21"/>
      <c r="Q20" s="21"/>
      <c r="R20" s="21"/>
      <c r="S20" s="20"/>
      <c r="T20" s="20"/>
    </row>
    <row r="21" spans="1:20" ht="29.25" customHeight="1">
      <c r="A21" s="29"/>
      <c r="B21" s="29"/>
      <c r="C21" s="103" t="s">
        <v>84</v>
      </c>
      <c r="D21" s="272" t="s">
        <v>160</v>
      </c>
      <c r="E21" s="273"/>
      <c r="F21" s="123"/>
      <c r="G21" s="77"/>
      <c r="H21" s="195" t="str">
        <f>IF(G21="","Select an answer from dropdown","")</f>
        <v>Select an answer from dropdown</v>
      </c>
      <c r="I21" s="42"/>
      <c r="J21" s="21"/>
      <c r="K21" s="21"/>
      <c r="L21" s="21"/>
      <c r="M21" s="21"/>
      <c r="N21" s="21"/>
      <c r="O21" s="21"/>
      <c r="P21" s="21"/>
      <c r="Q21" s="21"/>
      <c r="R21" s="21"/>
      <c r="S21" s="20"/>
      <c r="T21" s="20"/>
    </row>
    <row r="22" spans="1:20" ht="27" customHeight="1">
      <c r="A22" s="29"/>
      <c r="B22" s="29"/>
      <c r="C22" s="103" t="s">
        <v>84</v>
      </c>
      <c r="D22" s="272" t="s">
        <v>137</v>
      </c>
      <c r="E22" s="273"/>
      <c r="F22" s="123"/>
      <c r="G22" s="78"/>
      <c r="H22" s="195" t="str">
        <f>IF(G22="","Select an answer from dropdown","")</f>
        <v>Select an answer from dropdown</v>
      </c>
      <c r="I22" s="42"/>
      <c r="J22" s="21"/>
      <c r="K22" s="21"/>
      <c r="L22" s="21"/>
      <c r="M22" s="21"/>
      <c r="N22" s="21"/>
      <c r="O22" s="21"/>
      <c r="P22" s="21"/>
      <c r="Q22" s="21"/>
      <c r="R22" s="21"/>
      <c r="S22" s="20"/>
      <c r="T22" s="20"/>
    </row>
    <row r="23" spans="1:20" s="4" customFormat="1" ht="26.25" customHeight="1">
      <c r="A23" s="29"/>
      <c r="B23" s="29"/>
      <c r="C23" s="183" t="s">
        <v>6</v>
      </c>
      <c r="D23" s="274" t="s">
        <v>20</v>
      </c>
      <c r="E23" s="275"/>
      <c r="F23" s="110"/>
      <c r="G23" s="79">
        <f>IF(G21="","",IF($G$21=I137,3,0))</f>
      </c>
      <c r="H23" s="36"/>
      <c r="I23" s="43"/>
      <c r="J23" s="239"/>
      <c r="K23" s="239"/>
      <c r="L23" s="239"/>
      <c r="M23" s="239"/>
      <c r="N23" s="239"/>
      <c r="O23" s="239"/>
      <c r="P23" s="239"/>
      <c r="Q23" s="239"/>
      <c r="R23" s="239"/>
      <c r="S23" s="22"/>
      <c r="T23" s="22"/>
    </row>
    <row r="24" spans="1:20" s="4" customFormat="1" ht="27" customHeight="1">
      <c r="A24" s="29"/>
      <c r="B24" s="29"/>
      <c r="C24" s="183" t="s">
        <v>7</v>
      </c>
      <c r="D24" s="274" t="s">
        <v>141</v>
      </c>
      <c r="E24" s="275"/>
      <c r="F24" s="110"/>
      <c r="G24" s="80">
        <f>IF(G21="","",IF($G$21=I138,2,0))</f>
      </c>
      <c r="H24" s="36"/>
      <c r="I24" s="43"/>
      <c r="J24" s="239"/>
      <c r="K24" s="239"/>
      <c r="L24" s="239"/>
      <c r="M24" s="239"/>
      <c r="N24" s="239"/>
      <c r="O24" s="239"/>
      <c r="P24" s="239"/>
      <c r="Q24" s="239"/>
      <c r="R24" s="239"/>
      <c r="S24" s="22"/>
      <c r="T24" s="22"/>
    </row>
    <row r="25" spans="1:20" s="4" customFormat="1" ht="29.25" customHeight="1">
      <c r="A25" s="29"/>
      <c r="B25" s="29"/>
      <c r="C25" s="183" t="s">
        <v>8</v>
      </c>
      <c r="D25" s="274" t="s">
        <v>140</v>
      </c>
      <c r="E25" s="275"/>
      <c r="F25" s="107"/>
      <c r="G25" s="80">
        <f>IF(G21="","",IF($G$21=I139,1,0))</f>
      </c>
      <c r="H25" s="36"/>
      <c r="I25" s="43"/>
      <c r="J25" s="239"/>
      <c r="K25" s="239"/>
      <c r="L25" s="239"/>
      <c r="M25" s="239"/>
      <c r="N25" s="239"/>
      <c r="O25" s="239"/>
      <c r="P25" s="239"/>
      <c r="Q25" s="239"/>
      <c r="R25" s="239"/>
      <c r="S25" s="22"/>
      <c r="T25" s="22"/>
    </row>
    <row r="26" spans="1:20" ht="27.75" customHeight="1">
      <c r="A26" s="29"/>
      <c r="B26" s="29"/>
      <c r="C26" s="183" t="s">
        <v>9</v>
      </c>
      <c r="D26" s="278" t="s">
        <v>21</v>
      </c>
      <c r="E26" s="279"/>
      <c r="F26" s="108"/>
      <c r="G26" s="80">
        <f>IF(G21="","",IF($G$21=I140,0,0))</f>
      </c>
      <c r="H26" s="25"/>
      <c r="I26" s="40"/>
      <c r="J26" s="238"/>
      <c r="K26" s="238"/>
      <c r="L26" s="238"/>
      <c r="M26" s="21"/>
      <c r="N26" s="21"/>
      <c r="O26" s="21"/>
      <c r="P26" s="21"/>
      <c r="Q26" s="21"/>
      <c r="R26" s="21"/>
      <c r="S26" s="20"/>
      <c r="T26" s="20"/>
    </row>
    <row r="27" spans="1:20" ht="29.25" customHeight="1">
      <c r="A27" s="29"/>
      <c r="B27" s="29"/>
      <c r="C27" s="183" t="s">
        <v>10</v>
      </c>
      <c r="D27" s="280" t="s">
        <v>22</v>
      </c>
      <c r="E27" s="281"/>
      <c r="F27" s="124"/>
      <c r="G27" s="80">
        <f>IF(G22="","",IF($G$22=J137,3,0))</f>
      </c>
      <c r="H27" s="25"/>
      <c r="I27" s="40"/>
      <c r="J27" s="238"/>
      <c r="K27" s="238"/>
      <c r="L27" s="238"/>
      <c r="M27" s="21"/>
      <c r="N27" s="21"/>
      <c r="O27" s="21"/>
      <c r="P27" s="21"/>
      <c r="Q27" s="21"/>
      <c r="R27" s="21"/>
      <c r="S27" s="20"/>
      <c r="T27" s="20"/>
    </row>
    <row r="28" spans="1:20" ht="40.5" customHeight="1">
      <c r="A28" s="29"/>
      <c r="B28" s="29"/>
      <c r="C28" s="183" t="s">
        <v>11</v>
      </c>
      <c r="D28" s="280" t="s">
        <v>23</v>
      </c>
      <c r="E28" s="281"/>
      <c r="F28" s="124"/>
      <c r="G28" s="80">
        <f>IF(G22="","",IF($G$22=J138,2,0))</f>
      </c>
      <c r="H28" s="25"/>
      <c r="I28" s="40"/>
      <c r="J28" s="238"/>
      <c r="K28" s="238"/>
      <c r="L28" s="238"/>
      <c r="M28" s="21"/>
      <c r="N28" s="21"/>
      <c r="O28" s="21"/>
      <c r="P28" s="21"/>
      <c r="Q28" s="21"/>
      <c r="R28" s="21"/>
      <c r="S28" s="20"/>
      <c r="T28" s="20"/>
    </row>
    <row r="29" spans="1:20" ht="39" customHeight="1">
      <c r="A29" s="29"/>
      <c r="B29" s="29"/>
      <c r="C29" s="183" t="s">
        <v>17</v>
      </c>
      <c r="D29" s="280" t="s">
        <v>24</v>
      </c>
      <c r="E29" s="330"/>
      <c r="F29" s="124"/>
      <c r="G29" s="80">
        <f>IF(G22="","",IF($G$22=J139,1,0))</f>
      </c>
      <c r="H29" s="25"/>
      <c r="I29" s="40"/>
      <c r="J29" s="238"/>
      <c r="K29" s="238"/>
      <c r="L29" s="238"/>
      <c r="M29" s="21"/>
      <c r="N29" s="21"/>
      <c r="O29" s="21"/>
      <c r="P29" s="21"/>
      <c r="Q29" s="21"/>
      <c r="R29" s="21"/>
      <c r="S29" s="20"/>
      <c r="T29" s="20"/>
    </row>
    <row r="30" spans="1:20" ht="30" customHeight="1">
      <c r="A30" s="29"/>
      <c r="B30" s="29"/>
      <c r="C30" s="183" t="s">
        <v>18</v>
      </c>
      <c r="D30" s="280" t="s">
        <v>25</v>
      </c>
      <c r="E30" s="281"/>
      <c r="F30" s="124"/>
      <c r="G30" s="80">
        <f>IF(G22="","",IF($G$22=J140,0,0))</f>
      </c>
      <c r="H30" s="25"/>
      <c r="I30" s="40"/>
      <c r="J30" s="238"/>
      <c r="K30" s="238"/>
      <c r="L30" s="238"/>
      <c r="M30" s="21"/>
      <c r="N30" s="21"/>
      <c r="O30" s="21"/>
      <c r="P30" s="21"/>
      <c r="Q30" s="21"/>
      <c r="R30" s="21"/>
      <c r="S30" s="20"/>
      <c r="T30" s="20"/>
    </row>
    <row r="31" spans="1:20" ht="27.75" customHeight="1">
      <c r="A31" s="29"/>
      <c r="B31" s="29"/>
      <c r="C31" s="183" t="s">
        <v>19</v>
      </c>
      <c r="D31" s="369" t="s">
        <v>129</v>
      </c>
      <c r="E31" s="370"/>
      <c r="F31" s="125"/>
      <c r="G31" s="81"/>
      <c r="H31" s="196" t="str">
        <f>IF(G31="","Select an answer from dropdown","")</f>
        <v>Select an answer from dropdown</v>
      </c>
      <c r="I31" s="40"/>
      <c r="J31" s="238"/>
      <c r="K31" s="238"/>
      <c r="L31" s="238"/>
      <c r="M31" s="21"/>
      <c r="N31" s="21"/>
      <c r="O31" s="21"/>
      <c r="P31" s="21"/>
      <c r="Q31" s="21"/>
      <c r="R31" s="21"/>
      <c r="S31" s="20"/>
      <c r="T31" s="20"/>
    </row>
    <row r="32" spans="1:20" ht="14.25">
      <c r="A32" s="29"/>
      <c r="B32" s="29"/>
      <c r="C32" s="292" t="s">
        <v>108</v>
      </c>
      <c r="D32" s="293"/>
      <c r="E32" s="199"/>
      <c r="F32" s="199"/>
      <c r="G32" s="198">
        <f>IF(SUM(G23:G31)&gt;=0,SUM(G23:G31),0)</f>
        <v>0</v>
      </c>
      <c r="H32" s="44"/>
      <c r="I32" s="40"/>
      <c r="J32" s="238"/>
      <c r="K32" s="238"/>
      <c r="L32" s="238"/>
      <c r="M32" s="21"/>
      <c r="N32" s="21"/>
      <c r="O32" s="21"/>
      <c r="P32" s="21"/>
      <c r="Q32" s="21"/>
      <c r="R32" s="21"/>
      <c r="S32" s="20"/>
      <c r="T32" s="20"/>
    </row>
    <row r="33" spans="1:20" ht="15" thickBot="1">
      <c r="A33" s="29"/>
      <c r="B33" s="29"/>
      <c r="C33" s="184" t="s">
        <v>116</v>
      </c>
      <c r="D33" s="185"/>
      <c r="E33" s="186"/>
      <c r="F33" s="186"/>
      <c r="G33" s="187"/>
      <c r="H33" s="44"/>
      <c r="I33" s="40"/>
      <c r="J33" s="238"/>
      <c r="K33" s="238"/>
      <c r="L33" s="238"/>
      <c r="M33" s="21"/>
      <c r="N33" s="21"/>
      <c r="O33" s="21"/>
      <c r="P33" s="21"/>
      <c r="Q33" s="21"/>
      <c r="R33" s="21"/>
      <c r="S33" s="20"/>
      <c r="T33" s="20"/>
    </row>
    <row r="34" spans="1:20" ht="16.5" customHeight="1" thickBot="1">
      <c r="A34" s="29"/>
      <c r="B34" s="29"/>
      <c r="C34" s="29"/>
      <c r="D34" s="29"/>
      <c r="E34" s="29"/>
      <c r="F34" s="29"/>
      <c r="G34" s="29"/>
      <c r="H34" s="225"/>
      <c r="I34" s="45"/>
      <c r="J34" s="21"/>
      <c r="K34" s="21"/>
      <c r="L34" s="21"/>
      <c r="M34" s="21"/>
      <c r="N34" s="21"/>
      <c r="O34" s="21"/>
      <c r="P34" s="21"/>
      <c r="Q34" s="21"/>
      <c r="R34" s="21"/>
      <c r="S34" s="20"/>
      <c r="T34" s="20"/>
    </row>
    <row r="35" spans="1:20" ht="14.25">
      <c r="A35" s="29"/>
      <c r="B35" s="29"/>
      <c r="C35" s="294" t="s">
        <v>147</v>
      </c>
      <c r="D35" s="295"/>
      <c r="E35" s="295"/>
      <c r="F35" s="295"/>
      <c r="G35" s="296"/>
      <c r="H35" s="44"/>
      <c r="I35" s="45"/>
      <c r="J35" s="21"/>
      <c r="K35" s="21"/>
      <c r="L35" s="21"/>
      <c r="M35" s="21"/>
      <c r="N35" s="21"/>
      <c r="O35" s="21"/>
      <c r="P35" s="21"/>
      <c r="Q35" s="21"/>
      <c r="R35" s="21"/>
      <c r="S35" s="20"/>
      <c r="T35" s="20"/>
    </row>
    <row r="36" spans="1:20" ht="30" customHeight="1">
      <c r="A36" s="29"/>
      <c r="B36" s="29"/>
      <c r="C36" s="119" t="s">
        <v>84</v>
      </c>
      <c r="D36" s="272" t="s">
        <v>92</v>
      </c>
      <c r="E36" s="339"/>
      <c r="F36" s="110"/>
      <c r="G36" s="82"/>
      <c r="H36" s="196" t="str">
        <f>IF(G36="","Select an answer from dropdown","")</f>
        <v>Select an answer from dropdown</v>
      </c>
      <c r="I36" s="45"/>
      <c r="J36" s="21"/>
      <c r="K36" s="21"/>
      <c r="L36" s="21"/>
      <c r="M36" s="21"/>
      <c r="N36" s="21"/>
      <c r="O36" s="21"/>
      <c r="P36" s="21"/>
      <c r="Q36" s="21"/>
      <c r="R36" s="21"/>
      <c r="S36" s="20"/>
      <c r="T36" s="20"/>
    </row>
    <row r="37" spans="1:20" ht="58.5" customHeight="1">
      <c r="A37" s="29"/>
      <c r="B37" s="29"/>
      <c r="C37" s="113" t="s">
        <v>6</v>
      </c>
      <c r="D37" s="272" t="s">
        <v>26</v>
      </c>
      <c r="E37" s="339"/>
      <c r="F37" s="110"/>
      <c r="G37" s="59">
        <f>IF(G36="","",IF($G$36=L137,M136,IF(G36=L143,M142,0)))</f>
      </c>
      <c r="H37" s="25"/>
      <c r="I37" s="45"/>
      <c r="J37" s="21"/>
      <c r="K37" s="21"/>
      <c r="L37" s="21"/>
      <c r="M37" s="21"/>
      <c r="N37" s="21"/>
      <c r="O37" s="21"/>
      <c r="P37" s="21"/>
      <c r="Q37" s="21"/>
      <c r="R37" s="21"/>
      <c r="S37" s="20"/>
      <c r="T37" s="20"/>
    </row>
    <row r="38" spans="1:20" ht="27.75" customHeight="1">
      <c r="A38" s="29"/>
      <c r="B38" s="29"/>
      <c r="C38" s="120" t="s">
        <v>7</v>
      </c>
      <c r="D38" s="272" t="s">
        <v>27</v>
      </c>
      <c r="E38" s="339"/>
      <c r="F38" s="110"/>
      <c r="G38" s="59">
        <f>IF(G36="","",IF($G$36=L138,M137,0))</f>
      </c>
      <c r="H38" s="25"/>
      <c r="I38" s="45"/>
      <c r="J38" s="21"/>
      <c r="K38" s="21"/>
      <c r="L38" s="21"/>
      <c r="M38" s="21"/>
      <c r="N38" s="21"/>
      <c r="O38" s="21"/>
      <c r="P38" s="21"/>
      <c r="Q38" s="21"/>
      <c r="R38" s="21"/>
      <c r="S38" s="20"/>
      <c r="T38" s="20"/>
    </row>
    <row r="39" spans="1:20" ht="30" customHeight="1">
      <c r="A39" s="29"/>
      <c r="B39" s="29"/>
      <c r="C39" s="120" t="s">
        <v>8</v>
      </c>
      <c r="D39" s="272" t="s">
        <v>28</v>
      </c>
      <c r="E39" s="339"/>
      <c r="F39" s="107"/>
      <c r="G39" s="59">
        <f>IF(G36="","",IF($G$36=L139,M138,0))</f>
      </c>
      <c r="H39" s="25"/>
      <c r="I39" s="45"/>
      <c r="J39" s="21"/>
      <c r="K39" s="21"/>
      <c r="L39" s="21"/>
      <c r="M39" s="21"/>
      <c r="N39" s="21"/>
      <c r="O39" s="21"/>
      <c r="P39" s="21"/>
      <c r="Q39" s="21"/>
      <c r="R39" s="21"/>
      <c r="S39" s="20"/>
      <c r="T39" s="20"/>
    </row>
    <row r="40" spans="1:20" ht="57" customHeight="1">
      <c r="A40" s="29"/>
      <c r="B40" s="29"/>
      <c r="C40" s="120" t="s">
        <v>9</v>
      </c>
      <c r="D40" s="319" t="s">
        <v>29</v>
      </c>
      <c r="E40" s="320"/>
      <c r="F40" s="107"/>
      <c r="G40" s="59">
        <f>IF(G36="","",IF($G$36=L140,M139,0))</f>
      </c>
      <c r="H40" s="25"/>
      <c r="I40" s="45"/>
      <c r="J40" s="21"/>
      <c r="K40" s="21"/>
      <c r="L40" s="21"/>
      <c r="M40" s="21"/>
      <c r="N40" s="21"/>
      <c r="O40" s="21"/>
      <c r="P40" s="21"/>
      <c r="Q40" s="21"/>
      <c r="R40" s="21"/>
      <c r="S40" s="20"/>
      <c r="T40" s="20"/>
    </row>
    <row r="41" spans="1:20" ht="41.25" customHeight="1">
      <c r="A41" s="29"/>
      <c r="B41" s="29"/>
      <c r="C41" s="121" t="s">
        <v>10</v>
      </c>
      <c r="D41" s="319" t="s">
        <v>30</v>
      </c>
      <c r="E41" s="320"/>
      <c r="F41" s="107"/>
      <c r="G41" s="59">
        <f>IF(G36="","",IF($G$36=L141,M140,0))</f>
      </c>
      <c r="H41" s="25"/>
      <c r="I41" s="45"/>
      <c r="J41" s="21"/>
      <c r="K41" s="21"/>
      <c r="L41" s="21"/>
      <c r="M41" s="21"/>
      <c r="N41" s="21"/>
      <c r="O41" s="21"/>
      <c r="P41" s="21"/>
      <c r="Q41" s="21"/>
      <c r="R41" s="21"/>
      <c r="S41" s="20"/>
      <c r="T41" s="20"/>
    </row>
    <row r="42" spans="1:20" ht="30.75" customHeight="1">
      <c r="A42" s="29"/>
      <c r="B42" s="29"/>
      <c r="C42" s="120" t="s">
        <v>11</v>
      </c>
      <c r="D42" s="272" t="s">
        <v>31</v>
      </c>
      <c r="E42" s="339"/>
      <c r="F42" s="107"/>
      <c r="G42" s="59">
        <f>IF(G36="","",IF($G$36=L142,M141,0))</f>
      </c>
      <c r="H42" s="25"/>
      <c r="I42" s="45"/>
      <c r="J42" s="21"/>
      <c r="K42" s="21"/>
      <c r="L42" s="21"/>
      <c r="M42" s="21"/>
      <c r="N42" s="21"/>
      <c r="O42" s="21"/>
      <c r="P42" s="21"/>
      <c r="Q42" s="21"/>
      <c r="R42" s="21"/>
      <c r="S42" s="20"/>
      <c r="T42" s="20"/>
    </row>
    <row r="43" spans="1:20" ht="18.75" customHeight="1">
      <c r="A43" s="29"/>
      <c r="B43" s="29"/>
      <c r="C43" s="120" t="s">
        <v>17</v>
      </c>
      <c r="D43" s="272" t="s">
        <v>148</v>
      </c>
      <c r="E43" s="339"/>
      <c r="F43" s="109"/>
      <c r="G43" s="60"/>
      <c r="H43" s="196" t="str">
        <f>IF(G43="","Select a value from dropdown","")</f>
        <v>Select a value from dropdown</v>
      </c>
      <c r="I43" s="37"/>
      <c r="J43" s="21"/>
      <c r="K43" s="21"/>
      <c r="L43" s="21"/>
      <c r="M43" s="21"/>
      <c r="N43" s="21"/>
      <c r="O43" s="21"/>
      <c r="P43" s="21"/>
      <c r="Q43" s="21"/>
      <c r="R43" s="21"/>
      <c r="S43" s="20"/>
      <c r="T43" s="20"/>
    </row>
    <row r="44" spans="1:20" ht="57" customHeight="1">
      <c r="A44" s="29"/>
      <c r="B44" s="29"/>
      <c r="C44" s="120" t="s">
        <v>18</v>
      </c>
      <c r="D44" s="272" t="s">
        <v>149</v>
      </c>
      <c r="E44" s="339"/>
      <c r="F44" s="109"/>
      <c r="G44" s="60"/>
      <c r="H44" s="196" t="str">
        <f>IF(G44="","Select a value from dropdown","")</f>
        <v>Select a value from dropdown</v>
      </c>
      <c r="I44" s="46"/>
      <c r="J44" s="240"/>
      <c r="K44" s="240"/>
      <c r="L44" s="240"/>
      <c r="M44" s="240"/>
      <c r="N44" s="240"/>
      <c r="O44" s="240"/>
      <c r="P44" s="240"/>
      <c r="Q44" s="240"/>
      <c r="R44" s="240"/>
      <c r="S44" s="19"/>
      <c r="T44" s="19"/>
    </row>
    <row r="45" spans="1:20" ht="43.5" customHeight="1">
      <c r="A45" s="29"/>
      <c r="B45" s="29"/>
      <c r="C45" s="122" t="s">
        <v>19</v>
      </c>
      <c r="D45" s="340" t="s">
        <v>150</v>
      </c>
      <c r="E45" s="341"/>
      <c r="F45" s="118"/>
      <c r="G45" s="61"/>
      <c r="H45" s="196" t="str">
        <f>IF(G45="","Select a value from dropdown","")</f>
        <v>Select a value from dropdown</v>
      </c>
      <c r="I45" s="46"/>
      <c r="J45" s="240"/>
      <c r="K45" s="240"/>
      <c r="L45" s="240"/>
      <c r="M45" s="240"/>
      <c r="N45" s="240"/>
      <c r="O45" s="240"/>
      <c r="P45" s="240"/>
      <c r="Q45" s="240"/>
      <c r="R45" s="240"/>
      <c r="S45" s="19"/>
      <c r="T45" s="19"/>
    </row>
    <row r="46" spans="1:20" ht="14.25">
      <c r="A46" s="29"/>
      <c r="B46" s="29"/>
      <c r="C46" s="292" t="s">
        <v>105</v>
      </c>
      <c r="D46" s="293"/>
      <c r="E46" s="224"/>
      <c r="F46" s="224"/>
      <c r="G46" s="198">
        <f>SUM(G37:G45)</f>
        <v>0</v>
      </c>
      <c r="H46" s="47"/>
      <c r="I46" s="46"/>
      <c r="J46" s="240"/>
      <c r="K46" s="240"/>
      <c r="L46" s="240"/>
      <c r="M46" s="240"/>
      <c r="N46" s="240"/>
      <c r="O46" s="240"/>
      <c r="P46" s="240"/>
      <c r="Q46" s="240"/>
      <c r="R46" s="240"/>
      <c r="S46" s="19"/>
      <c r="T46" s="19"/>
    </row>
    <row r="47" spans="1:20" ht="14.25">
      <c r="A47" s="29"/>
      <c r="B47" s="29"/>
      <c r="C47" s="97" t="s">
        <v>116</v>
      </c>
      <c r="D47" s="188"/>
      <c r="E47" s="188"/>
      <c r="F47" s="188"/>
      <c r="G47" s="189"/>
      <c r="H47" s="47"/>
      <c r="I47" s="46"/>
      <c r="J47" s="240"/>
      <c r="K47" s="240"/>
      <c r="L47" s="240"/>
      <c r="M47" s="240"/>
      <c r="N47" s="240"/>
      <c r="O47" s="240"/>
      <c r="P47" s="240"/>
      <c r="Q47" s="240"/>
      <c r="R47" s="240"/>
      <c r="S47" s="19"/>
      <c r="T47" s="19"/>
    </row>
    <row r="48" spans="1:20" ht="15" thickBot="1">
      <c r="A48" s="29"/>
      <c r="B48" s="29"/>
      <c r="C48" s="343" t="s">
        <v>126</v>
      </c>
      <c r="D48" s="344"/>
      <c r="E48" s="344"/>
      <c r="F48" s="344"/>
      <c r="G48" s="345"/>
      <c r="H48" s="47"/>
      <c r="I48" s="46"/>
      <c r="J48" s="240"/>
      <c r="K48" s="240"/>
      <c r="L48" s="240"/>
      <c r="M48" s="240"/>
      <c r="N48" s="240"/>
      <c r="O48" s="240"/>
      <c r="P48" s="240"/>
      <c r="Q48" s="240"/>
      <c r="R48" s="240"/>
      <c r="S48" s="19"/>
      <c r="T48" s="19"/>
    </row>
    <row r="49" spans="1:20" ht="19.5" customHeight="1" thickBot="1">
      <c r="A49" s="29"/>
      <c r="B49" s="29"/>
      <c r="C49" s="225"/>
      <c r="D49" s="225"/>
      <c r="E49" s="225"/>
      <c r="F49" s="225"/>
      <c r="G49" s="225"/>
      <c r="H49" s="225"/>
      <c r="I49" s="46"/>
      <c r="J49" s="240"/>
      <c r="K49" s="240"/>
      <c r="L49" s="240"/>
      <c r="M49" s="240"/>
      <c r="N49" s="240"/>
      <c r="O49" s="240"/>
      <c r="P49" s="240"/>
      <c r="Q49" s="240"/>
      <c r="R49" s="240"/>
      <c r="S49" s="19"/>
      <c r="T49" s="19"/>
    </row>
    <row r="50" spans="1:20" ht="18.75" customHeight="1">
      <c r="A50" s="29"/>
      <c r="B50" s="29"/>
      <c r="C50" s="324" t="s">
        <v>142</v>
      </c>
      <c r="D50" s="325"/>
      <c r="E50" s="325"/>
      <c r="F50" s="325"/>
      <c r="G50" s="326"/>
      <c r="H50" s="47"/>
      <c r="I50" s="46"/>
      <c r="J50" s="240"/>
      <c r="K50" s="240"/>
      <c r="L50" s="240"/>
      <c r="M50" s="240"/>
      <c r="N50" s="240"/>
      <c r="O50" s="240"/>
      <c r="P50" s="240"/>
      <c r="Q50" s="240"/>
      <c r="R50" s="240"/>
      <c r="S50" s="19"/>
      <c r="T50" s="19"/>
    </row>
    <row r="51" spans="1:20" ht="27.75" customHeight="1">
      <c r="A51" s="29"/>
      <c r="B51" s="29"/>
      <c r="C51" s="115" t="s">
        <v>84</v>
      </c>
      <c r="D51" s="319" t="s">
        <v>94</v>
      </c>
      <c r="E51" s="342"/>
      <c r="F51" s="116"/>
      <c r="G51" s="69"/>
      <c r="H51" s="195" t="str">
        <f>IF(G51="","Select an answer from dropdown","")</f>
        <v>Select an answer from dropdown</v>
      </c>
      <c r="I51" s="46"/>
      <c r="J51" s="240"/>
      <c r="K51" s="240"/>
      <c r="L51" s="240"/>
      <c r="M51" s="240"/>
      <c r="N51" s="240"/>
      <c r="O51" s="240"/>
      <c r="P51" s="240"/>
      <c r="Q51" s="240"/>
      <c r="R51" s="240"/>
      <c r="S51" s="19"/>
      <c r="T51" s="19"/>
    </row>
    <row r="52" spans="1:20" ht="14.25">
      <c r="A52" s="29"/>
      <c r="B52" s="29"/>
      <c r="C52" s="117" t="s">
        <v>84</v>
      </c>
      <c r="D52" s="272" t="s">
        <v>89</v>
      </c>
      <c r="E52" s="339"/>
      <c r="F52" s="110"/>
      <c r="G52" s="70"/>
      <c r="H52" s="196" t="str">
        <f>IF(G52="","Enter a value","")</f>
        <v>Enter a value</v>
      </c>
      <c r="I52" s="46"/>
      <c r="J52" s="240"/>
      <c r="K52" s="240"/>
      <c r="L52" s="240"/>
      <c r="M52" s="240"/>
      <c r="N52" s="240"/>
      <c r="O52" s="240"/>
      <c r="P52" s="240"/>
      <c r="Q52" s="240"/>
      <c r="R52" s="240"/>
      <c r="S52" s="19"/>
      <c r="T52" s="19"/>
    </row>
    <row r="53" spans="1:20" ht="14.25">
      <c r="A53" s="29"/>
      <c r="B53" s="29"/>
      <c r="C53" s="117" t="s">
        <v>84</v>
      </c>
      <c r="D53" s="272" t="s">
        <v>125</v>
      </c>
      <c r="E53" s="339"/>
      <c r="F53" s="110"/>
      <c r="G53" s="70"/>
      <c r="H53" s="195" t="str">
        <f>IF(G53="","Select an answer from dropdown","")</f>
        <v>Select an answer from dropdown</v>
      </c>
      <c r="I53" s="46"/>
      <c r="J53" s="240"/>
      <c r="K53" s="240"/>
      <c r="L53" s="240"/>
      <c r="M53" s="240"/>
      <c r="N53" s="240"/>
      <c r="O53" s="240"/>
      <c r="P53" s="240"/>
      <c r="Q53" s="240"/>
      <c r="R53" s="240"/>
      <c r="S53" s="19"/>
      <c r="T53" s="19"/>
    </row>
    <row r="54" spans="1:20" ht="27.75" customHeight="1">
      <c r="A54" s="29"/>
      <c r="B54" s="29"/>
      <c r="C54" s="113" t="s">
        <v>6</v>
      </c>
      <c r="D54" s="272" t="s">
        <v>32</v>
      </c>
      <c r="E54" s="339"/>
      <c r="F54" s="110"/>
      <c r="G54" s="59">
        <f>IF(G52="","",IF(G53="Yes",0,24-(G52/5)))</f>
      </c>
      <c r="H54" s="38"/>
      <c r="I54" s="46"/>
      <c r="J54" s="240"/>
      <c r="K54" s="240"/>
      <c r="L54" s="240"/>
      <c r="M54" s="240"/>
      <c r="N54" s="240"/>
      <c r="O54" s="240"/>
      <c r="P54" s="240"/>
      <c r="Q54" s="240"/>
      <c r="R54" s="240"/>
      <c r="S54" s="19"/>
      <c r="T54" s="19"/>
    </row>
    <row r="55" spans="1:20" ht="29.25" customHeight="1">
      <c r="A55" s="29"/>
      <c r="B55" s="29"/>
      <c r="C55" s="113" t="s">
        <v>7</v>
      </c>
      <c r="D55" s="272" t="s">
        <v>33</v>
      </c>
      <c r="E55" s="339"/>
      <c r="F55" s="107"/>
      <c r="G55" s="59">
        <f>IF(G52="","",IF(G53="Yes",30-(G52/2),0))</f>
      </c>
      <c r="H55" s="38"/>
      <c r="I55" s="46"/>
      <c r="J55" s="240"/>
      <c r="K55" s="240"/>
      <c r="L55" s="240"/>
      <c r="M55" s="240"/>
      <c r="N55" s="240"/>
      <c r="O55" s="240"/>
      <c r="P55" s="240"/>
      <c r="Q55" s="240"/>
      <c r="R55" s="240"/>
      <c r="S55" s="19"/>
      <c r="T55" s="19"/>
    </row>
    <row r="56" spans="1:20" ht="20.25" customHeight="1">
      <c r="A56" s="29"/>
      <c r="B56" s="29"/>
      <c r="C56" s="321" t="s">
        <v>34</v>
      </c>
      <c r="D56" s="322"/>
      <c r="E56" s="200"/>
      <c r="F56" s="200"/>
      <c r="G56" s="201">
        <f>IF(G51="",0,IF(G51="Yes",IF(G52&gt;=30,0,IF(G52="",0,"Risk Failed")),IF(G52&gt;=30,IF(G53="Yes",IF(G55&gt;0,G55,0),IF(G54&gt;0,G54,0)),IF(G52="",0,"Risk Failed"))))</f>
        <v>0</v>
      </c>
      <c r="H56" s="53">
        <f>IF(PL="Risk Failed","   Longevity cannot be &lt; 30","")</f>
      </c>
      <c r="I56" s="46"/>
      <c r="J56" s="240"/>
      <c r="K56" s="240"/>
      <c r="L56" s="240"/>
      <c r="M56" s="240"/>
      <c r="N56" s="240"/>
      <c r="O56" s="240"/>
      <c r="P56" s="240"/>
      <c r="Q56" s="240"/>
      <c r="R56" s="240"/>
      <c r="S56" s="19"/>
      <c r="T56" s="19"/>
    </row>
    <row r="57" spans="1:20" ht="57.75" customHeight="1" thickBot="1">
      <c r="A57" s="29"/>
      <c r="B57" s="29"/>
      <c r="C57" s="307" t="s">
        <v>153</v>
      </c>
      <c r="D57" s="308"/>
      <c r="E57" s="308"/>
      <c r="F57" s="308"/>
      <c r="G57" s="309"/>
      <c r="H57" s="38"/>
      <c r="I57" s="46"/>
      <c r="J57" s="240"/>
      <c r="K57" s="240"/>
      <c r="L57" s="240"/>
      <c r="M57" s="240"/>
      <c r="N57" s="240"/>
      <c r="O57" s="240"/>
      <c r="P57" s="240"/>
      <c r="Q57" s="240"/>
      <c r="R57" s="240"/>
      <c r="S57" s="19"/>
      <c r="T57" s="19"/>
    </row>
    <row r="58" spans="1:20" ht="32.25" customHeight="1">
      <c r="A58" s="29"/>
      <c r="B58" s="29"/>
      <c r="C58" s="310" t="s">
        <v>101</v>
      </c>
      <c r="D58" s="311"/>
      <c r="E58" s="232"/>
      <c r="F58" s="232"/>
      <c r="G58" s="202">
        <f>IF(G56="Risk Failed","",IF((PM+FV+OC+PL)&gt;35,"Risk Failed",IF((PM+FV+OC+PL)&lt;0,0,(PM+FV+OC+PL))))</f>
        <v>0</v>
      </c>
      <c r="H58" s="62">
        <f>IF(G58="Risk Failed","Total Internal Risk above 35","")</f>
      </c>
      <c r="I58" s="46"/>
      <c r="J58" s="240"/>
      <c r="K58" s="240"/>
      <c r="L58" s="240"/>
      <c r="M58" s="240"/>
      <c r="N58" s="240"/>
      <c r="O58" s="240"/>
      <c r="P58" s="240"/>
      <c r="Q58" s="240"/>
      <c r="R58" s="240"/>
      <c r="S58" s="19"/>
      <c r="T58" s="19"/>
    </row>
    <row r="59" spans="1:20" ht="18.75" customHeight="1" thickBot="1">
      <c r="A59" s="29"/>
      <c r="B59" s="29"/>
      <c r="C59" s="327" t="s">
        <v>117</v>
      </c>
      <c r="D59" s="328"/>
      <c r="E59" s="328"/>
      <c r="F59" s="328"/>
      <c r="G59" s="329"/>
      <c r="H59" s="263"/>
      <c r="I59" s="263"/>
      <c r="J59" s="240"/>
      <c r="K59" s="240"/>
      <c r="L59" s="240"/>
      <c r="M59" s="240"/>
      <c r="N59" s="240"/>
      <c r="O59" s="240"/>
      <c r="P59" s="240"/>
      <c r="Q59" s="240"/>
      <c r="R59" s="240"/>
      <c r="S59" s="19"/>
      <c r="T59" s="19"/>
    </row>
    <row r="60" spans="1:20" ht="21.75" customHeight="1" thickBot="1">
      <c r="A60" s="29"/>
      <c r="B60" s="29"/>
      <c r="C60" s="114"/>
      <c r="D60" s="114"/>
      <c r="E60" s="114"/>
      <c r="F60" s="114"/>
      <c r="G60" s="114"/>
      <c r="H60" s="48"/>
      <c r="I60" s="225"/>
      <c r="J60" s="240"/>
      <c r="K60" s="240"/>
      <c r="L60" s="240"/>
      <c r="M60" s="240"/>
      <c r="N60" s="240"/>
      <c r="O60" s="240"/>
      <c r="P60" s="240"/>
      <c r="Q60" s="240"/>
      <c r="R60" s="240"/>
      <c r="S60" s="19"/>
      <c r="T60" s="19"/>
    </row>
    <row r="61" spans="1:20" ht="30.75" customHeight="1" thickBot="1">
      <c r="A61" s="29"/>
      <c r="B61" s="29"/>
      <c r="C61" s="284" t="s">
        <v>115</v>
      </c>
      <c r="D61" s="285"/>
      <c r="E61" s="285"/>
      <c r="F61" s="285"/>
      <c r="G61" s="286"/>
      <c r="H61" s="49"/>
      <c r="I61" s="50"/>
      <c r="J61" s="241"/>
      <c r="K61" s="241"/>
      <c r="L61" s="241"/>
      <c r="M61" s="241"/>
      <c r="N61" s="241"/>
      <c r="O61" s="241"/>
      <c r="P61" s="241"/>
      <c r="Q61" s="241"/>
      <c r="R61" s="241"/>
      <c r="S61" s="23"/>
      <c r="T61" s="23"/>
    </row>
    <row r="62" spans="1:20" ht="12" customHeight="1" thickBot="1">
      <c r="A62" s="29"/>
      <c r="B62" s="29"/>
      <c r="C62" s="29"/>
      <c r="D62" s="29"/>
      <c r="E62" s="29"/>
      <c r="F62" s="29"/>
      <c r="G62" s="29"/>
      <c r="H62" s="225"/>
      <c r="I62" s="50"/>
      <c r="J62" s="241"/>
      <c r="K62" s="241"/>
      <c r="L62" s="241"/>
      <c r="M62" s="241"/>
      <c r="N62" s="241"/>
      <c r="O62" s="241"/>
      <c r="P62" s="241"/>
      <c r="Q62" s="241"/>
      <c r="R62" s="241"/>
      <c r="S62" s="23"/>
      <c r="T62" s="23"/>
    </row>
    <row r="63" spans="1:20" ht="15" customHeight="1">
      <c r="A63" s="29"/>
      <c r="B63" s="29"/>
      <c r="C63" s="302" t="s">
        <v>144</v>
      </c>
      <c r="D63" s="303"/>
      <c r="E63" s="303"/>
      <c r="F63" s="303"/>
      <c r="G63" s="304"/>
      <c r="H63" s="49"/>
      <c r="I63" s="50"/>
      <c r="J63" s="241"/>
      <c r="K63" s="241"/>
      <c r="L63" s="241"/>
      <c r="M63" s="241"/>
      <c r="N63" s="241"/>
      <c r="O63" s="241"/>
      <c r="P63" s="241"/>
      <c r="Q63" s="241"/>
      <c r="R63" s="241"/>
      <c r="S63" s="23"/>
      <c r="T63" s="23"/>
    </row>
    <row r="64" spans="1:20" ht="30" customHeight="1">
      <c r="A64" s="29"/>
      <c r="B64" s="29"/>
      <c r="C64" s="103" t="s">
        <v>84</v>
      </c>
      <c r="D64" s="312" t="s">
        <v>96</v>
      </c>
      <c r="E64" s="313"/>
      <c r="F64" s="110"/>
      <c r="G64" s="60"/>
      <c r="H64" s="196" t="str">
        <f>IF(G64="","Select an answer from dropdown","")</f>
        <v>Select an answer from dropdown</v>
      </c>
      <c r="I64" s="50"/>
      <c r="J64" s="241"/>
      <c r="K64" s="241"/>
      <c r="L64" s="241"/>
      <c r="M64" s="241"/>
      <c r="N64" s="241"/>
      <c r="O64" s="241"/>
      <c r="P64" s="241"/>
      <c r="Q64" s="241"/>
      <c r="R64" s="241"/>
      <c r="S64" s="23"/>
      <c r="T64" s="23"/>
    </row>
    <row r="65" spans="1:20" ht="27" customHeight="1">
      <c r="A65" s="29"/>
      <c r="B65" s="29"/>
      <c r="C65" s="103" t="s">
        <v>6</v>
      </c>
      <c r="D65" s="312" t="s">
        <v>35</v>
      </c>
      <c r="E65" s="313"/>
      <c r="F65" s="110"/>
      <c r="G65" s="59">
        <f>IF($G$64="","",IF($G$64=S139,T139,0))</f>
      </c>
      <c r="H65" s="47"/>
      <c r="I65" s="50"/>
      <c r="J65" s="241"/>
      <c r="K65" s="241"/>
      <c r="L65" s="241"/>
      <c r="M65" s="241"/>
      <c r="N65" s="241"/>
      <c r="O65" s="241"/>
      <c r="P65" s="241"/>
      <c r="Q65" s="241"/>
      <c r="R65" s="241"/>
      <c r="S65" s="23"/>
      <c r="T65" s="23"/>
    </row>
    <row r="66" spans="1:20" ht="41.25" customHeight="1">
      <c r="A66" s="29"/>
      <c r="B66" s="29"/>
      <c r="C66" s="103" t="s">
        <v>7</v>
      </c>
      <c r="D66" s="312" t="s">
        <v>36</v>
      </c>
      <c r="E66" s="313"/>
      <c r="F66" s="110"/>
      <c r="G66" s="59">
        <f>IF($G$64="","",IF($G$64=S140,T140,0))</f>
      </c>
      <c r="H66" s="47"/>
      <c r="I66" s="50"/>
      <c r="J66" s="241"/>
      <c r="K66" s="241"/>
      <c r="L66" s="241"/>
      <c r="M66" s="241"/>
      <c r="N66" s="241"/>
      <c r="O66" s="241"/>
      <c r="P66" s="241"/>
      <c r="Q66" s="241"/>
      <c r="R66" s="241"/>
      <c r="S66" s="23"/>
      <c r="T66" s="23"/>
    </row>
    <row r="67" spans="1:20" s="4" customFormat="1" ht="30.75" customHeight="1">
      <c r="A67" s="29"/>
      <c r="B67" s="29"/>
      <c r="C67" s="103" t="s">
        <v>8</v>
      </c>
      <c r="D67" s="312" t="s">
        <v>37</v>
      </c>
      <c r="E67" s="313"/>
      <c r="F67" s="107"/>
      <c r="G67" s="60"/>
      <c r="H67" s="196" t="str">
        <f>IF(G67="","Select a value from dropdown","")</f>
        <v>Select a value from dropdown</v>
      </c>
      <c r="I67" s="51"/>
      <c r="J67" s="242"/>
      <c r="K67" s="242"/>
      <c r="L67" s="242"/>
      <c r="M67" s="242"/>
      <c r="N67" s="242"/>
      <c r="O67" s="242"/>
      <c r="P67" s="242"/>
      <c r="Q67" s="242"/>
      <c r="R67" s="242"/>
      <c r="S67" s="24"/>
      <c r="T67" s="24"/>
    </row>
    <row r="68" spans="1:20" ht="16.5" customHeight="1">
      <c r="A68" s="29"/>
      <c r="B68" s="29"/>
      <c r="C68" s="103" t="s">
        <v>9</v>
      </c>
      <c r="D68" s="312" t="s">
        <v>38</v>
      </c>
      <c r="E68" s="313"/>
      <c r="F68" s="107"/>
      <c r="G68" s="60"/>
      <c r="H68" s="196" t="str">
        <f>IF(G68="","Select a value from dropdown","")</f>
        <v>Select a value from dropdown</v>
      </c>
      <c r="I68" s="50"/>
      <c r="J68" s="241"/>
      <c r="K68" s="241"/>
      <c r="L68" s="241"/>
      <c r="M68" s="241"/>
      <c r="N68" s="241"/>
      <c r="O68" s="241"/>
      <c r="P68" s="241"/>
      <c r="Q68" s="241"/>
      <c r="R68" s="241"/>
      <c r="S68" s="23"/>
      <c r="T68" s="23"/>
    </row>
    <row r="69" spans="1:20" ht="54.75" customHeight="1">
      <c r="A69" s="29"/>
      <c r="B69" s="29"/>
      <c r="C69" s="103" t="s">
        <v>10</v>
      </c>
      <c r="D69" s="312" t="s">
        <v>154</v>
      </c>
      <c r="E69" s="313"/>
      <c r="F69" s="111"/>
      <c r="G69" s="60"/>
      <c r="H69" s="196" t="str">
        <f>IF(G69="","Select a value from dropdown","")</f>
        <v>Select a value from dropdown</v>
      </c>
      <c r="I69" s="50"/>
      <c r="J69" s="241"/>
      <c r="K69" s="241"/>
      <c r="L69" s="241"/>
      <c r="M69" s="241"/>
      <c r="N69" s="241"/>
      <c r="O69" s="241"/>
      <c r="P69" s="241"/>
      <c r="Q69" s="241"/>
      <c r="R69" s="241"/>
      <c r="S69" s="23"/>
      <c r="T69" s="23"/>
    </row>
    <row r="70" spans="1:20" ht="55.5" customHeight="1">
      <c r="A70" s="29"/>
      <c r="B70" s="29"/>
      <c r="C70" s="103" t="s">
        <v>11</v>
      </c>
      <c r="D70" s="297" t="s">
        <v>130</v>
      </c>
      <c r="E70" s="298"/>
      <c r="F70" s="112"/>
      <c r="G70" s="60"/>
      <c r="H70" s="196" t="str">
        <f>IF(G70="","Select a value from dropdown","")</f>
        <v>Select a value from dropdown</v>
      </c>
      <c r="I70" s="50"/>
      <c r="J70" s="241"/>
      <c r="K70" s="241"/>
      <c r="L70" s="241"/>
      <c r="M70" s="241"/>
      <c r="N70" s="241"/>
      <c r="O70" s="241"/>
      <c r="P70" s="241"/>
      <c r="Q70" s="241"/>
      <c r="R70" s="241"/>
      <c r="S70" s="23"/>
      <c r="T70" s="23"/>
    </row>
    <row r="71" spans="1:20" ht="54" customHeight="1">
      <c r="A71" s="29"/>
      <c r="B71" s="29"/>
      <c r="C71" s="103" t="s">
        <v>17</v>
      </c>
      <c r="D71" s="312" t="s">
        <v>131</v>
      </c>
      <c r="E71" s="313"/>
      <c r="F71" s="110"/>
      <c r="G71" s="61"/>
      <c r="H71" s="196" t="str">
        <f>IF(G71="","Select a value from dropdown","")</f>
        <v>Select a value from dropdown</v>
      </c>
      <c r="I71" s="50"/>
      <c r="J71" s="241"/>
      <c r="K71" s="241"/>
      <c r="L71" s="241"/>
      <c r="M71" s="241"/>
      <c r="N71" s="241"/>
      <c r="O71" s="241"/>
      <c r="P71" s="241"/>
      <c r="Q71" s="241"/>
      <c r="R71" s="241"/>
      <c r="S71" s="23"/>
      <c r="T71" s="23"/>
    </row>
    <row r="72" spans="1:20" ht="16.5" customHeight="1">
      <c r="A72" s="29"/>
      <c r="B72" s="29"/>
      <c r="C72" s="314" t="s">
        <v>143</v>
      </c>
      <c r="D72" s="315"/>
      <c r="E72" s="228"/>
      <c r="F72" s="228"/>
      <c r="G72" s="203">
        <f>IF(SUM(G65:G71)&lt;0,0,SUM(G65:G71))</f>
        <v>0</v>
      </c>
      <c r="H72" s="49"/>
      <c r="I72" s="50"/>
      <c r="J72" s="241"/>
      <c r="K72" s="241"/>
      <c r="L72" s="241"/>
      <c r="M72" s="241"/>
      <c r="N72" s="241"/>
      <c r="O72" s="241"/>
      <c r="P72" s="241"/>
      <c r="Q72" s="241"/>
      <c r="R72" s="241"/>
      <c r="S72" s="23"/>
      <c r="T72" s="23"/>
    </row>
    <row r="73" spans="1:20" ht="16.5" customHeight="1">
      <c r="A73" s="29"/>
      <c r="B73" s="29"/>
      <c r="C73" s="104" t="s">
        <v>116</v>
      </c>
      <c r="D73" s="190"/>
      <c r="E73" s="190"/>
      <c r="F73" s="190"/>
      <c r="G73" s="191"/>
      <c r="H73" s="49"/>
      <c r="I73" s="50"/>
      <c r="J73" s="241"/>
      <c r="K73" s="241"/>
      <c r="L73" s="241"/>
      <c r="M73" s="241"/>
      <c r="N73" s="241"/>
      <c r="O73" s="241"/>
      <c r="P73" s="241"/>
      <c r="Q73" s="241"/>
      <c r="R73" s="241"/>
      <c r="S73" s="23"/>
      <c r="T73" s="23"/>
    </row>
    <row r="74" spans="1:20" ht="15.75" customHeight="1" thickBot="1">
      <c r="A74" s="29"/>
      <c r="B74" s="29"/>
      <c r="C74" s="299" t="s">
        <v>119</v>
      </c>
      <c r="D74" s="300"/>
      <c r="E74" s="300"/>
      <c r="F74" s="300"/>
      <c r="G74" s="301"/>
      <c r="H74" s="49"/>
      <c r="I74" s="50"/>
      <c r="J74" s="241"/>
      <c r="K74" s="241"/>
      <c r="L74" s="241"/>
      <c r="M74" s="241"/>
      <c r="N74" s="241"/>
      <c r="O74" s="241"/>
      <c r="P74" s="241"/>
      <c r="Q74" s="241"/>
      <c r="R74" s="241"/>
      <c r="S74" s="23"/>
      <c r="T74" s="23"/>
    </row>
    <row r="75" spans="1:20" s="2" customFormat="1" ht="19.5" customHeight="1">
      <c r="A75" s="29"/>
      <c r="B75" s="29"/>
      <c r="C75" s="247"/>
      <c r="D75" s="247"/>
      <c r="E75" s="247"/>
      <c r="F75" s="247"/>
      <c r="G75" s="247"/>
      <c r="H75" s="49"/>
      <c r="I75" s="50"/>
      <c r="J75" s="241"/>
      <c r="K75" s="241"/>
      <c r="L75" s="241"/>
      <c r="M75" s="241"/>
      <c r="N75" s="241"/>
      <c r="O75" s="241"/>
      <c r="P75" s="241"/>
      <c r="Q75" s="241"/>
      <c r="R75" s="241"/>
      <c r="S75" s="23"/>
      <c r="T75" s="23"/>
    </row>
    <row r="76" spans="1:20" s="2" customFormat="1" ht="18" customHeight="1" thickBot="1">
      <c r="A76" s="29"/>
      <c r="B76" s="29"/>
      <c r="C76" s="225"/>
      <c r="D76" s="225"/>
      <c r="E76" s="225"/>
      <c r="F76" s="225"/>
      <c r="G76" s="225"/>
      <c r="H76" s="225"/>
      <c r="I76" s="50"/>
      <c r="J76" s="241"/>
      <c r="K76" s="241"/>
      <c r="L76" s="241"/>
      <c r="M76" s="241"/>
      <c r="N76" s="241"/>
      <c r="O76" s="241"/>
      <c r="P76" s="241"/>
      <c r="Q76" s="241"/>
      <c r="R76" s="241"/>
      <c r="S76" s="23"/>
      <c r="T76" s="23"/>
    </row>
    <row r="77" spans="1:20" ht="17.25" customHeight="1">
      <c r="A77" s="29"/>
      <c r="B77" s="29"/>
      <c r="C77" s="302" t="s">
        <v>152</v>
      </c>
      <c r="D77" s="303"/>
      <c r="E77" s="303"/>
      <c r="F77" s="303"/>
      <c r="G77" s="304"/>
      <c r="H77" s="49"/>
      <c r="I77" s="50"/>
      <c r="J77" s="241"/>
      <c r="K77" s="241"/>
      <c r="L77" s="241"/>
      <c r="M77" s="241"/>
      <c r="N77" s="241"/>
      <c r="O77" s="241"/>
      <c r="P77" s="241"/>
      <c r="Q77" s="241"/>
      <c r="R77" s="241"/>
      <c r="S77" s="23"/>
      <c r="T77" s="23"/>
    </row>
    <row r="78" spans="1:20" ht="30" customHeight="1">
      <c r="A78" s="29"/>
      <c r="B78" s="29"/>
      <c r="C78" s="113" t="s">
        <v>6</v>
      </c>
      <c r="D78" s="312" t="s">
        <v>39</v>
      </c>
      <c r="E78" s="313"/>
      <c r="F78" s="110"/>
      <c r="G78" s="60"/>
      <c r="H78" s="196" t="str">
        <f>IF(G78="","Select a value from dropdown","")</f>
        <v>Select a value from dropdown</v>
      </c>
      <c r="I78" s="50"/>
      <c r="J78" s="241"/>
      <c r="K78" s="241"/>
      <c r="L78" s="241"/>
      <c r="M78" s="241"/>
      <c r="N78" s="241"/>
      <c r="O78" s="241"/>
      <c r="P78" s="241"/>
      <c r="Q78" s="241"/>
      <c r="R78" s="241"/>
      <c r="S78" s="23"/>
      <c r="T78" s="23"/>
    </row>
    <row r="79" spans="1:20" ht="42" customHeight="1">
      <c r="A79" s="29"/>
      <c r="B79" s="29"/>
      <c r="C79" s="120" t="s">
        <v>7</v>
      </c>
      <c r="D79" s="312" t="s">
        <v>40</v>
      </c>
      <c r="E79" s="313"/>
      <c r="F79" s="110"/>
      <c r="G79" s="60"/>
      <c r="H79" s="196" t="str">
        <f>IF(G79="","Select a value from dropdown","")</f>
        <v>Select a value from dropdown</v>
      </c>
      <c r="I79" s="50"/>
      <c r="J79" s="241"/>
      <c r="K79" s="241"/>
      <c r="L79" s="241"/>
      <c r="M79" s="241"/>
      <c r="N79" s="241"/>
      <c r="O79" s="241"/>
      <c r="P79" s="241"/>
      <c r="Q79" s="241"/>
      <c r="R79" s="241"/>
      <c r="S79" s="23"/>
      <c r="T79" s="23"/>
    </row>
    <row r="80" spans="1:20" ht="42.75" customHeight="1">
      <c r="A80" s="29"/>
      <c r="B80" s="29"/>
      <c r="C80" s="192" t="s">
        <v>8</v>
      </c>
      <c r="D80" s="312" t="s">
        <v>132</v>
      </c>
      <c r="E80" s="313"/>
      <c r="F80" s="193"/>
      <c r="G80" s="61"/>
      <c r="H80" s="196" t="str">
        <f>IF(G80="","Select a value from dropdown","")</f>
        <v>Select a value from dropdown</v>
      </c>
      <c r="I80" s="25"/>
      <c r="J80" s="21"/>
      <c r="K80" s="21"/>
      <c r="L80" s="21"/>
      <c r="M80" s="21"/>
      <c r="N80" s="21"/>
      <c r="O80" s="21"/>
      <c r="P80" s="21"/>
      <c r="Q80" s="21"/>
      <c r="R80" s="21"/>
      <c r="S80" s="20"/>
      <c r="T80" s="20"/>
    </row>
    <row r="81" spans="1:20" ht="14.25">
      <c r="A81" s="29"/>
      <c r="B81" s="29"/>
      <c r="C81" s="305" t="s">
        <v>102</v>
      </c>
      <c r="D81" s="306"/>
      <c r="E81" s="227"/>
      <c r="F81" s="227"/>
      <c r="G81" s="204">
        <f>SUM(G78:G80)</f>
        <v>0</v>
      </c>
      <c r="H81" s="25"/>
      <c r="I81" s="25"/>
      <c r="J81" s="21"/>
      <c r="K81" s="21"/>
      <c r="L81" s="21"/>
      <c r="M81" s="21"/>
      <c r="N81" s="21"/>
      <c r="O81" s="21"/>
      <c r="P81" s="21"/>
      <c r="Q81" s="21"/>
      <c r="R81" s="21"/>
      <c r="S81" s="20"/>
      <c r="T81" s="20"/>
    </row>
    <row r="82" spans="1:20" ht="16.5" customHeight="1">
      <c r="A82" s="29"/>
      <c r="B82" s="29"/>
      <c r="C82" s="97" t="s">
        <v>116</v>
      </c>
      <c r="D82" s="98"/>
      <c r="E82" s="98"/>
      <c r="F82" s="98"/>
      <c r="G82" s="99"/>
      <c r="H82" s="25"/>
      <c r="I82" s="25"/>
      <c r="J82" s="21"/>
      <c r="K82" s="21"/>
      <c r="L82" s="21"/>
      <c r="M82" s="21"/>
      <c r="N82" s="21"/>
      <c r="O82" s="21"/>
      <c r="P82" s="21"/>
      <c r="Q82" s="21"/>
      <c r="R82" s="21"/>
      <c r="S82" s="20"/>
      <c r="T82" s="20"/>
    </row>
    <row r="83" spans="1:20" ht="15" thickBot="1">
      <c r="A83" s="29"/>
      <c r="B83" s="29"/>
      <c r="C83" s="299" t="s">
        <v>126</v>
      </c>
      <c r="D83" s="300"/>
      <c r="E83" s="300"/>
      <c r="F83" s="300"/>
      <c r="G83" s="301"/>
      <c r="H83" s="25"/>
      <c r="I83" s="25"/>
      <c r="J83" s="21"/>
      <c r="K83" s="21"/>
      <c r="L83" s="21"/>
      <c r="M83" s="21"/>
      <c r="N83" s="21"/>
      <c r="O83" s="21"/>
      <c r="P83" s="21"/>
      <c r="Q83" s="21"/>
      <c r="R83" s="21"/>
      <c r="S83" s="20"/>
      <c r="T83" s="20"/>
    </row>
    <row r="84" spans="1:20" ht="15" thickBot="1">
      <c r="A84" s="29"/>
      <c r="B84" s="29"/>
      <c r="C84" s="225"/>
      <c r="D84" s="225"/>
      <c r="E84" s="225"/>
      <c r="F84" s="225"/>
      <c r="G84" s="225"/>
      <c r="H84" s="225"/>
      <c r="I84" s="25"/>
      <c r="J84" s="21"/>
      <c r="K84" s="21"/>
      <c r="L84" s="21"/>
      <c r="M84" s="21"/>
      <c r="N84" s="21"/>
      <c r="O84" s="21"/>
      <c r="P84" s="21"/>
      <c r="Q84" s="21"/>
      <c r="R84" s="21"/>
      <c r="S84" s="20"/>
      <c r="T84" s="20"/>
    </row>
    <row r="85" spans="1:20" ht="16.5" customHeight="1">
      <c r="A85" s="29"/>
      <c r="B85" s="29"/>
      <c r="C85" s="316" t="s">
        <v>151</v>
      </c>
      <c r="D85" s="317"/>
      <c r="E85" s="317"/>
      <c r="F85" s="317"/>
      <c r="G85" s="318"/>
      <c r="H85" s="40"/>
      <c r="I85" s="25"/>
      <c r="J85" s="239"/>
      <c r="K85" s="21"/>
      <c r="L85" s="21"/>
      <c r="M85" s="21"/>
      <c r="N85" s="21"/>
      <c r="O85" s="21"/>
      <c r="P85" s="21"/>
      <c r="Q85" s="21"/>
      <c r="R85" s="21"/>
      <c r="S85" s="20"/>
      <c r="T85" s="20"/>
    </row>
    <row r="86" spans="1:20" ht="15.75" customHeight="1">
      <c r="A86" s="29"/>
      <c r="B86" s="29"/>
      <c r="C86" s="103" t="s">
        <v>84</v>
      </c>
      <c r="D86" s="107" t="s">
        <v>95</v>
      </c>
      <c r="E86" s="107"/>
      <c r="F86" s="107"/>
      <c r="G86" s="57"/>
      <c r="H86" s="196" t="str">
        <f>IF(G86="","Enter a value","")</f>
        <v>Enter a value</v>
      </c>
      <c r="I86" s="25"/>
      <c r="J86" s="21"/>
      <c r="K86" s="21"/>
      <c r="L86" s="21"/>
      <c r="M86" s="21"/>
      <c r="N86" s="21"/>
      <c r="O86" s="21"/>
      <c r="P86" s="21"/>
      <c r="Q86" s="21"/>
      <c r="R86" s="21"/>
      <c r="S86" s="20"/>
      <c r="T86" s="20"/>
    </row>
    <row r="87" spans="1:20" ht="15.75" customHeight="1">
      <c r="A87" s="29"/>
      <c r="B87" s="29"/>
      <c r="C87" s="103" t="s">
        <v>6</v>
      </c>
      <c r="D87" s="108" t="s">
        <v>41</v>
      </c>
      <c r="E87" s="108"/>
      <c r="F87" s="108"/>
      <c r="G87" s="58">
        <f>IF($G$86="","",IF($G$86&lt;-0.79,6,0))</f>
      </c>
      <c r="H87" s="40"/>
      <c r="I87" s="25"/>
      <c r="J87" s="21"/>
      <c r="K87" s="21"/>
      <c r="L87" s="21"/>
      <c r="M87" s="21"/>
      <c r="N87" s="21"/>
      <c r="O87" s="21"/>
      <c r="P87" s="21"/>
      <c r="Q87" s="21"/>
      <c r="R87" s="21"/>
      <c r="S87" s="20"/>
      <c r="T87" s="20"/>
    </row>
    <row r="88" spans="1:20" ht="15.75" customHeight="1">
      <c r="A88" s="29"/>
      <c r="B88" s="29"/>
      <c r="C88" s="103" t="s">
        <v>7</v>
      </c>
      <c r="D88" s="107" t="s">
        <v>42</v>
      </c>
      <c r="E88" s="107"/>
      <c r="F88" s="107"/>
      <c r="G88" s="59">
        <f>IF($G$86="","",IF(AND($G$86&gt;=-0.79,$G$86&lt;-0.32),4,0))</f>
      </c>
      <c r="H88" s="40"/>
      <c r="I88" s="25"/>
      <c r="J88" s="21"/>
      <c r="K88" s="21"/>
      <c r="L88" s="21"/>
      <c r="M88" s="21"/>
      <c r="N88" s="21"/>
      <c r="O88" s="21"/>
      <c r="P88" s="21"/>
      <c r="Q88" s="21"/>
      <c r="R88" s="21"/>
      <c r="S88" s="20"/>
      <c r="T88" s="20"/>
    </row>
    <row r="89" spans="1:20" ht="15.75" customHeight="1">
      <c r="A89" s="29"/>
      <c r="B89" s="29"/>
      <c r="C89" s="103" t="s">
        <v>8</v>
      </c>
      <c r="D89" s="107" t="s">
        <v>43</v>
      </c>
      <c r="E89" s="107"/>
      <c r="F89" s="107"/>
      <c r="G89" s="59">
        <f>IF($G$86="","",IF(AND($G$86&gt;=-0.32,$G$86&lt;0.18),2,0))</f>
      </c>
      <c r="H89" s="40"/>
      <c r="I89" s="25"/>
      <c r="J89" s="21"/>
      <c r="K89" s="21"/>
      <c r="L89" s="21"/>
      <c r="M89" s="21"/>
      <c r="N89" s="21"/>
      <c r="O89" s="21"/>
      <c r="P89" s="21"/>
      <c r="Q89" s="21"/>
      <c r="R89" s="21"/>
      <c r="S89" s="20"/>
      <c r="T89" s="20"/>
    </row>
    <row r="90" spans="1:20" ht="15.75" customHeight="1">
      <c r="A90" s="29"/>
      <c r="B90" s="29"/>
      <c r="C90" s="103" t="s">
        <v>9</v>
      </c>
      <c r="D90" s="107" t="s">
        <v>44</v>
      </c>
      <c r="E90" s="107"/>
      <c r="F90" s="107"/>
      <c r="G90" s="59">
        <f>IF($G$86="","",IF(AND($G$86&gt;=0.19,$G$86&lt;0.82),1,0))</f>
      </c>
      <c r="H90" s="45"/>
      <c r="I90" s="25"/>
      <c r="J90" s="21"/>
      <c r="K90" s="21"/>
      <c r="L90" s="21"/>
      <c r="M90" s="21"/>
      <c r="N90" s="21"/>
      <c r="O90" s="21"/>
      <c r="P90" s="21"/>
      <c r="Q90" s="21"/>
      <c r="R90" s="21"/>
      <c r="S90" s="20"/>
      <c r="T90" s="20"/>
    </row>
    <row r="91" spans="1:20" ht="15.75" customHeight="1">
      <c r="A91" s="29"/>
      <c r="B91" s="29"/>
      <c r="C91" s="103" t="s">
        <v>10</v>
      </c>
      <c r="D91" s="107" t="s">
        <v>45</v>
      </c>
      <c r="E91" s="107"/>
      <c r="F91" s="107"/>
      <c r="G91" s="59">
        <f>IF($G$86="","",IF($G$86&gt;=0.82,0,0))</f>
      </c>
      <c r="H91" s="45"/>
      <c r="I91" s="25"/>
      <c r="J91" s="21"/>
      <c r="K91" s="21"/>
      <c r="L91" s="21"/>
      <c r="M91" s="21"/>
      <c r="N91" s="21"/>
      <c r="O91" s="21"/>
      <c r="P91" s="21"/>
      <c r="Q91" s="21"/>
      <c r="R91" s="21"/>
      <c r="S91" s="20"/>
      <c r="T91" s="20"/>
    </row>
    <row r="92" spans="1:20" ht="162.75" customHeight="1">
      <c r="A92" s="29"/>
      <c r="B92" s="29"/>
      <c r="C92" s="103" t="s">
        <v>11</v>
      </c>
      <c r="D92" s="371" t="s">
        <v>106</v>
      </c>
      <c r="E92" s="371"/>
      <c r="F92" s="109"/>
      <c r="G92" s="60"/>
      <c r="H92" s="196" t="str">
        <f>IF(G92="","Select a value from dropdown","")</f>
        <v>Select a value from dropdown</v>
      </c>
      <c r="I92" s="25"/>
      <c r="J92" s="21"/>
      <c r="K92" s="21"/>
      <c r="L92" s="21"/>
      <c r="M92" s="21"/>
      <c r="N92" s="21"/>
      <c r="O92" s="21"/>
      <c r="P92" s="21"/>
      <c r="Q92" s="21"/>
      <c r="R92" s="21"/>
      <c r="S92" s="20"/>
      <c r="T92" s="20"/>
    </row>
    <row r="93" spans="1:20" ht="14.25">
      <c r="A93" s="29"/>
      <c r="B93" s="29"/>
      <c r="C93" s="378" t="s">
        <v>124</v>
      </c>
      <c r="D93" s="379"/>
      <c r="E93" s="224"/>
      <c r="F93" s="205"/>
      <c r="G93" s="206">
        <f>IF(SUM(G87:G92)&lt;0,0,SUM(G87:G92))</f>
        <v>0</v>
      </c>
      <c r="H93" s="40"/>
      <c r="I93" s="37"/>
      <c r="J93" s="21"/>
      <c r="K93" s="21"/>
      <c r="L93" s="21"/>
      <c r="M93" s="21"/>
      <c r="N93" s="21"/>
      <c r="O93" s="21"/>
      <c r="P93" s="21"/>
      <c r="Q93" s="21"/>
      <c r="R93" s="21"/>
      <c r="S93" s="20"/>
      <c r="T93" s="20"/>
    </row>
    <row r="94" spans="1:20" ht="17.25" customHeight="1">
      <c r="A94" s="29"/>
      <c r="B94" s="29"/>
      <c r="C94" s="104" t="s">
        <v>116</v>
      </c>
      <c r="D94" s="105"/>
      <c r="E94" s="105"/>
      <c r="F94" s="105"/>
      <c r="G94" s="106"/>
      <c r="H94" s="40"/>
      <c r="I94" s="37"/>
      <c r="J94" s="21"/>
      <c r="K94" s="21"/>
      <c r="L94" s="21"/>
      <c r="M94" s="21"/>
      <c r="N94" s="21"/>
      <c r="O94" s="21"/>
      <c r="P94" s="21"/>
      <c r="Q94" s="21"/>
      <c r="R94" s="21"/>
      <c r="S94" s="20"/>
      <c r="T94" s="20"/>
    </row>
    <row r="95" spans="1:20" ht="15" thickBot="1">
      <c r="A95" s="29"/>
      <c r="B95" s="29"/>
      <c r="C95" s="299" t="s">
        <v>119</v>
      </c>
      <c r="D95" s="300"/>
      <c r="E95" s="300"/>
      <c r="F95" s="300"/>
      <c r="G95" s="301"/>
      <c r="H95" s="40"/>
      <c r="I95" s="37"/>
      <c r="J95" s="21"/>
      <c r="K95" s="21"/>
      <c r="L95" s="21"/>
      <c r="M95" s="21"/>
      <c r="N95" s="21"/>
      <c r="O95" s="21"/>
      <c r="P95" s="21"/>
      <c r="Q95" s="21"/>
      <c r="R95" s="21"/>
      <c r="S95" s="20"/>
      <c r="T95" s="20"/>
    </row>
    <row r="96" spans="1:20" ht="15" thickBot="1">
      <c r="A96" s="29"/>
      <c r="B96" s="29"/>
      <c r="C96" s="29"/>
      <c r="D96" s="29"/>
      <c r="E96" s="29"/>
      <c r="F96" s="29"/>
      <c r="G96" s="29"/>
      <c r="H96" s="225"/>
      <c r="I96" s="37"/>
      <c r="J96" s="21"/>
      <c r="K96" s="21"/>
      <c r="L96" s="21"/>
      <c r="M96" s="21"/>
      <c r="N96" s="21"/>
      <c r="O96" s="21"/>
      <c r="P96" s="21"/>
      <c r="Q96" s="21"/>
      <c r="R96" s="21"/>
      <c r="S96" s="20"/>
      <c r="T96" s="20"/>
    </row>
    <row r="97" spans="1:20" ht="31.5" customHeight="1">
      <c r="A97" s="29"/>
      <c r="B97" s="29"/>
      <c r="C97" s="380" t="s">
        <v>127</v>
      </c>
      <c r="D97" s="381"/>
      <c r="E97" s="207"/>
      <c r="F97" s="207"/>
      <c r="G97" s="208">
        <f>IF(LT+CE+PC&gt;20,"Risk Failed",IF(LT+CE+PC&lt;0,0,(LT+CE+PC)))</f>
        <v>0</v>
      </c>
      <c r="H97" s="62">
        <f>IF(G97="Risk Failed","Total External Risk above 20","")</f>
      </c>
      <c r="I97" s="37"/>
      <c r="J97" s="21"/>
      <c r="K97" s="21"/>
      <c r="L97" s="21"/>
      <c r="M97" s="21"/>
      <c r="N97" s="21"/>
      <c r="O97" s="21"/>
      <c r="P97" s="21"/>
      <c r="Q97" s="21"/>
      <c r="R97" s="21"/>
      <c r="S97" s="20"/>
      <c r="T97" s="20"/>
    </row>
    <row r="98" spans="1:20" ht="23.25" customHeight="1" thickBot="1">
      <c r="A98" s="29"/>
      <c r="B98" s="29"/>
      <c r="C98" s="382" t="s">
        <v>117</v>
      </c>
      <c r="D98" s="383"/>
      <c r="E98" s="383"/>
      <c r="F98" s="383"/>
      <c r="G98" s="384"/>
      <c r="H98" s="40"/>
      <c r="I98" s="243"/>
      <c r="J98" s="244"/>
      <c r="K98" s="244"/>
      <c r="L98" s="244"/>
      <c r="M98" s="244"/>
      <c r="N98" s="244"/>
      <c r="O98" s="244"/>
      <c r="P98" s="21"/>
      <c r="Q98" s="21"/>
      <c r="R98" s="21"/>
      <c r="S98" s="20"/>
      <c r="T98" s="20"/>
    </row>
    <row r="99" spans="1:20" ht="21.75" customHeight="1">
      <c r="A99" s="29"/>
      <c r="B99" s="29"/>
      <c r="C99" s="354"/>
      <c r="D99" s="354"/>
      <c r="E99" s="354"/>
      <c r="F99" s="354"/>
      <c r="G99" s="354"/>
      <c r="H99" s="40"/>
      <c r="I99" s="255"/>
      <c r="J99" s="355" t="s">
        <v>112</v>
      </c>
      <c r="K99" s="356"/>
      <c r="L99" s="356"/>
      <c r="M99" s="356"/>
      <c r="N99" s="356"/>
      <c r="O99" s="357"/>
      <c r="P99" s="21"/>
      <c r="Q99" s="21"/>
      <c r="R99" s="21"/>
      <c r="S99" s="20"/>
      <c r="T99" s="20"/>
    </row>
    <row r="100" spans="1:20" ht="14.25" customHeight="1" thickBot="1">
      <c r="A100" s="29"/>
      <c r="B100" s="29"/>
      <c r="C100" s="29"/>
      <c r="D100" s="29"/>
      <c r="E100" s="29"/>
      <c r="F100" s="29"/>
      <c r="G100" s="29"/>
      <c r="H100" s="225"/>
      <c r="I100" s="136"/>
      <c r="J100" s="37"/>
      <c r="K100" s="361" t="s">
        <v>50</v>
      </c>
      <c r="L100" s="362"/>
      <c r="M100" s="362"/>
      <c r="N100" s="362"/>
      <c r="O100" s="363"/>
      <c r="P100" s="21"/>
      <c r="Q100" s="21"/>
      <c r="R100" s="21"/>
      <c r="S100" s="20"/>
      <c r="T100" s="20"/>
    </row>
    <row r="101" spans="1:20" ht="35.25" customHeight="1" thickBot="1">
      <c r="A101" s="29"/>
      <c r="B101" s="29"/>
      <c r="C101" s="284" t="s">
        <v>138</v>
      </c>
      <c r="D101" s="285"/>
      <c r="E101" s="285"/>
      <c r="F101" s="285"/>
      <c r="G101" s="286"/>
      <c r="H101" s="225"/>
      <c r="I101" s="136"/>
      <c r="J101" s="350"/>
      <c r="K101" s="323" t="s">
        <v>51</v>
      </c>
      <c r="L101" s="323" t="s">
        <v>52</v>
      </c>
      <c r="M101" s="323" t="s">
        <v>53</v>
      </c>
      <c r="N101" s="323" t="s">
        <v>54</v>
      </c>
      <c r="O101" s="352" t="s">
        <v>55</v>
      </c>
      <c r="P101" s="21"/>
      <c r="Q101" s="21"/>
      <c r="R101" s="21"/>
      <c r="S101" s="20"/>
      <c r="T101" s="20"/>
    </row>
    <row r="102" spans="1:20" ht="30.75" customHeight="1" thickBot="1">
      <c r="A102" s="29"/>
      <c r="B102" s="29"/>
      <c r="C102" s="353"/>
      <c r="D102" s="353"/>
      <c r="E102" s="353"/>
      <c r="F102" s="353"/>
      <c r="G102" s="353"/>
      <c r="H102" s="25"/>
      <c r="I102" s="136"/>
      <c r="J102" s="351"/>
      <c r="K102" s="323"/>
      <c r="L102" s="323"/>
      <c r="M102" s="323"/>
      <c r="N102" s="323"/>
      <c r="O102" s="352"/>
      <c r="P102" s="21"/>
      <c r="Q102" s="21"/>
      <c r="R102" s="21"/>
      <c r="S102" s="20"/>
      <c r="T102" s="20"/>
    </row>
    <row r="103" spans="1:20" ht="27" customHeight="1">
      <c r="A103" s="29"/>
      <c r="B103" s="29"/>
      <c r="C103" s="102" t="s">
        <v>135</v>
      </c>
      <c r="D103" s="209"/>
      <c r="E103" s="210" t="s">
        <v>86</v>
      </c>
      <c r="F103" s="210" t="s">
        <v>87</v>
      </c>
      <c r="G103" s="211" t="s">
        <v>12</v>
      </c>
      <c r="H103" s="41"/>
      <c r="I103" s="372" t="s">
        <v>49</v>
      </c>
      <c r="J103" s="348" t="s">
        <v>56</v>
      </c>
      <c r="K103" s="270" t="s">
        <v>0</v>
      </c>
      <c r="L103" s="270">
        <v>30</v>
      </c>
      <c r="M103" s="270">
        <v>20</v>
      </c>
      <c r="N103" s="270">
        <v>5</v>
      </c>
      <c r="O103" s="346">
        <v>0</v>
      </c>
      <c r="P103" s="21"/>
      <c r="Q103" s="21"/>
      <c r="R103" s="21"/>
      <c r="S103" s="20"/>
      <c r="T103" s="20"/>
    </row>
    <row r="104" spans="1:20" ht="21.75" customHeight="1">
      <c r="A104" s="29"/>
      <c r="B104" s="29"/>
      <c r="C104" s="103" t="s">
        <v>6</v>
      </c>
      <c r="D104" s="132" t="s">
        <v>136</v>
      </c>
      <c r="E104" s="33"/>
      <c r="F104" s="34"/>
      <c r="G104" s="71">
        <f aca="true" t="shared" si="1" ref="G104:G110">IF(E104=0,0,IF(F104="",0,F104*E104))</f>
        <v>0</v>
      </c>
      <c r="H104" s="195" t="str">
        <f>IF(E104="","Select LS and Mitigation",IF(F104="","Enter Mitigation Factor",""))</f>
        <v>Select LS and Mitigation</v>
      </c>
      <c r="I104" s="373"/>
      <c r="J104" s="349"/>
      <c r="K104" s="270"/>
      <c r="L104" s="270"/>
      <c r="M104" s="270"/>
      <c r="N104" s="270"/>
      <c r="O104" s="346"/>
      <c r="P104" s="21"/>
      <c r="Q104" s="21"/>
      <c r="R104" s="21"/>
      <c r="S104" s="20"/>
      <c r="T104" s="20"/>
    </row>
    <row r="105" spans="1:20" ht="24" customHeight="1">
      <c r="A105" s="29"/>
      <c r="B105" s="29"/>
      <c r="C105" s="103" t="s">
        <v>7</v>
      </c>
      <c r="D105" s="132" t="s">
        <v>46</v>
      </c>
      <c r="E105" s="33"/>
      <c r="F105" s="34"/>
      <c r="G105" s="71">
        <f t="shared" si="1"/>
        <v>0</v>
      </c>
      <c r="H105" s="195" t="str">
        <f aca="true" t="shared" si="2" ref="H105:H110">IF(E105="","Select LS and Mitigation",IF(F105="","Enter Mitigation Factor",""))</f>
        <v>Select LS and Mitigation</v>
      </c>
      <c r="I105" s="373"/>
      <c r="J105" s="349" t="s">
        <v>57</v>
      </c>
      <c r="K105" s="270">
        <v>30</v>
      </c>
      <c r="L105" s="270">
        <v>20</v>
      </c>
      <c r="M105" s="270">
        <v>5</v>
      </c>
      <c r="N105" s="270">
        <v>2</v>
      </c>
      <c r="O105" s="346">
        <v>0</v>
      </c>
      <c r="P105" s="21"/>
      <c r="Q105" s="21"/>
      <c r="R105" s="21"/>
      <c r="S105" s="20"/>
      <c r="T105" s="20"/>
    </row>
    <row r="106" spans="1:20" ht="26.25" customHeight="1">
      <c r="A106" s="29"/>
      <c r="B106" s="29"/>
      <c r="C106" s="103" t="s">
        <v>8</v>
      </c>
      <c r="D106" s="132" t="s">
        <v>47</v>
      </c>
      <c r="E106" s="33"/>
      <c r="F106" s="34"/>
      <c r="G106" s="71">
        <f t="shared" si="1"/>
        <v>0</v>
      </c>
      <c r="H106" s="195" t="str">
        <f t="shared" si="2"/>
        <v>Select LS and Mitigation</v>
      </c>
      <c r="I106" s="373"/>
      <c r="J106" s="349"/>
      <c r="K106" s="270"/>
      <c r="L106" s="270"/>
      <c r="M106" s="270"/>
      <c r="N106" s="270"/>
      <c r="O106" s="346"/>
      <c r="P106" s="21"/>
      <c r="Q106" s="21"/>
      <c r="R106" s="21"/>
      <c r="S106" s="20"/>
      <c r="T106" s="20"/>
    </row>
    <row r="107" spans="1:20" ht="26.25" customHeight="1">
      <c r="A107" s="29"/>
      <c r="B107" s="29"/>
      <c r="C107" s="129" t="s">
        <v>9</v>
      </c>
      <c r="D107" s="133" t="s">
        <v>48</v>
      </c>
      <c r="E107" s="130"/>
      <c r="F107" s="35"/>
      <c r="G107" s="72">
        <f t="shared" si="1"/>
        <v>0</v>
      </c>
      <c r="H107" s="195" t="str">
        <f t="shared" si="2"/>
        <v>Select LS and Mitigation</v>
      </c>
      <c r="I107" s="373"/>
      <c r="J107" s="349" t="s">
        <v>58</v>
      </c>
      <c r="K107" s="271">
        <v>20</v>
      </c>
      <c r="L107" s="270">
        <v>5</v>
      </c>
      <c r="M107" s="270">
        <v>2</v>
      </c>
      <c r="N107" s="270">
        <v>1</v>
      </c>
      <c r="O107" s="346">
        <v>0</v>
      </c>
      <c r="P107" s="21"/>
      <c r="Q107" s="21"/>
      <c r="R107" s="21"/>
      <c r="S107" s="20"/>
      <c r="T107" s="20"/>
    </row>
    <row r="108" spans="1:20" s="5" customFormat="1" ht="21.75" customHeight="1">
      <c r="A108" s="29"/>
      <c r="B108" s="29"/>
      <c r="C108" s="103" t="s">
        <v>10</v>
      </c>
      <c r="D108" s="134" t="s">
        <v>156</v>
      </c>
      <c r="E108" s="33"/>
      <c r="F108" s="34"/>
      <c r="G108" s="131">
        <f t="shared" si="1"/>
        <v>0</v>
      </c>
      <c r="H108" s="195" t="str">
        <f t="shared" si="2"/>
        <v>Select LS and Mitigation</v>
      </c>
      <c r="I108" s="373"/>
      <c r="J108" s="349"/>
      <c r="K108" s="271"/>
      <c r="L108" s="270"/>
      <c r="M108" s="270"/>
      <c r="N108" s="270"/>
      <c r="O108" s="346"/>
      <c r="P108" s="240"/>
      <c r="Q108" s="240"/>
      <c r="R108" s="240"/>
      <c r="S108" s="19"/>
      <c r="T108" s="19"/>
    </row>
    <row r="109" spans="1:20" s="5" customFormat="1" ht="26.25" customHeight="1">
      <c r="A109" s="29"/>
      <c r="B109" s="29"/>
      <c r="C109" s="103" t="s">
        <v>11</v>
      </c>
      <c r="D109" s="134" t="s">
        <v>157</v>
      </c>
      <c r="E109" s="33"/>
      <c r="F109" s="34"/>
      <c r="G109" s="131">
        <f t="shared" si="1"/>
        <v>0</v>
      </c>
      <c r="H109" s="195" t="str">
        <f t="shared" si="2"/>
        <v>Select LS and Mitigation</v>
      </c>
      <c r="I109" s="373"/>
      <c r="J109" s="256" t="s">
        <v>59</v>
      </c>
      <c r="K109" s="223">
        <v>5</v>
      </c>
      <c r="L109" s="223">
        <v>2</v>
      </c>
      <c r="M109" s="223">
        <v>1</v>
      </c>
      <c r="N109" s="223">
        <v>1</v>
      </c>
      <c r="O109" s="226">
        <v>0</v>
      </c>
      <c r="P109" s="240"/>
      <c r="Q109" s="240"/>
      <c r="R109" s="240"/>
      <c r="S109" s="19"/>
      <c r="T109" s="19"/>
    </row>
    <row r="110" spans="1:20" s="5" customFormat="1" ht="24" customHeight="1">
      <c r="A110" s="29"/>
      <c r="B110" s="29"/>
      <c r="C110" s="103" t="s">
        <v>17</v>
      </c>
      <c r="D110" s="134" t="s">
        <v>158</v>
      </c>
      <c r="E110" s="135"/>
      <c r="F110" s="34"/>
      <c r="G110" s="131">
        <f t="shared" si="1"/>
        <v>0</v>
      </c>
      <c r="H110" s="195" t="str">
        <f t="shared" si="2"/>
        <v>Select LS and Mitigation</v>
      </c>
      <c r="I110" s="373"/>
      <c r="J110" s="349" t="s">
        <v>60</v>
      </c>
      <c r="K110" s="270">
        <v>2</v>
      </c>
      <c r="L110" s="270">
        <v>1</v>
      </c>
      <c r="M110" s="270">
        <v>1</v>
      </c>
      <c r="N110" s="270">
        <v>0</v>
      </c>
      <c r="O110" s="346">
        <v>0</v>
      </c>
      <c r="P110" s="240"/>
      <c r="Q110" s="240"/>
      <c r="R110" s="240"/>
      <c r="S110" s="19"/>
      <c r="T110" s="19"/>
    </row>
    <row r="111" spans="1:20" ht="35.25" customHeight="1">
      <c r="A111" s="29"/>
      <c r="B111" s="29"/>
      <c r="C111" s="358" t="s">
        <v>104</v>
      </c>
      <c r="D111" s="293"/>
      <c r="E111" s="224"/>
      <c r="F111" s="224"/>
      <c r="G111" s="212">
        <f>(F+PD+W+G+OtNat1+OtNat2+OtNat3)</f>
        <v>0</v>
      </c>
      <c r="H111" s="52"/>
      <c r="I111" s="373"/>
      <c r="J111" s="359"/>
      <c r="K111" s="360"/>
      <c r="L111" s="360"/>
      <c r="M111" s="360"/>
      <c r="N111" s="360"/>
      <c r="O111" s="347"/>
      <c r="P111" s="21"/>
      <c r="Q111" s="21"/>
      <c r="R111" s="21"/>
      <c r="S111" s="20"/>
      <c r="T111" s="20"/>
    </row>
    <row r="112" spans="1:20" ht="15" customHeight="1" thickBot="1">
      <c r="A112" s="29"/>
      <c r="B112" s="29"/>
      <c r="C112" s="179" t="s">
        <v>116</v>
      </c>
      <c r="D112" s="98"/>
      <c r="E112" s="98"/>
      <c r="F112" s="98"/>
      <c r="G112" s="99"/>
      <c r="H112" s="41"/>
      <c r="I112" s="374"/>
      <c r="J112" s="257" t="s">
        <v>61</v>
      </c>
      <c r="K112" s="137">
        <v>0</v>
      </c>
      <c r="L112" s="137">
        <v>0</v>
      </c>
      <c r="M112" s="137">
        <v>0</v>
      </c>
      <c r="N112" s="137">
        <v>0</v>
      </c>
      <c r="O112" s="138">
        <v>0</v>
      </c>
      <c r="P112" s="21"/>
      <c r="Q112" s="21"/>
      <c r="R112" s="21"/>
      <c r="S112" s="20"/>
      <c r="T112" s="20"/>
    </row>
    <row r="113" spans="1:20" ht="18.75" customHeight="1" thickBot="1">
      <c r="A113" s="29"/>
      <c r="B113" s="29"/>
      <c r="C113" s="299" t="s">
        <v>123</v>
      </c>
      <c r="D113" s="300"/>
      <c r="E113" s="300"/>
      <c r="F113" s="300"/>
      <c r="G113" s="301"/>
      <c r="H113" s="25"/>
      <c r="I113" s="37"/>
      <c r="J113" s="127"/>
      <c r="K113" s="128"/>
      <c r="L113" s="128"/>
      <c r="M113" s="128"/>
      <c r="N113" s="128"/>
      <c r="O113" s="128"/>
      <c r="P113" s="21"/>
      <c r="Q113" s="21"/>
      <c r="R113" s="21"/>
      <c r="S113" s="20"/>
      <c r="T113" s="20"/>
    </row>
    <row r="114" spans="1:20" ht="21" customHeight="1" thickBot="1">
      <c r="A114" s="29"/>
      <c r="B114" s="29"/>
      <c r="C114" s="29"/>
      <c r="D114" s="29"/>
      <c r="E114" s="29"/>
      <c r="F114" s="29"/>
      <c r="G114" s="29"/>
      <c r="H114" s="25"/>
      <c r="I114" s="37"/>
      <c r="J114" s="127"/>
      <c r="K114" s="128"/>
      <c r="L114" s="128"/>
      <c r="M114" s="128"/>
      <c r="N114" s="128"/>
      <c r="O114" s="128"/>
      <c r="P114" s="21"/>
      <c r="Q114" s="21"/>
      <c r="R114" s="21"/>
      <c r="S114" s="20"/>
      <c r="T114" s="20"/>
    </row>
    <row r="115" spans="1:20" ht="27.75" customHeight="1" thickBot="1">
      <c r="A115" s="29"/>
      <c r="B115" s="29"/>
      <c r="C115" s="337" t="s">
        <v>103</v>
      </c>
      <c r="D115" s="338"/>
      <c r="E115" s="213"/>
      <c r="F115" s="213"/>
      <c r="G115" s="214">
        <f>IF(G111&gt;35,"Risk Failed",IF(G111="Please enter all Mitigation Factors",0,G111))</f>
        <v>0</v>
      </c>
      <c r="H115" s="68">
        <f>IF(G115="Risk Failed","Total Natural Risk above 35","")</f>
      </c>
      <c r="I115" s="37"/>
      <c r="J115" s="244"/>
      <c r="K115" s="244"/>
      <c r="L115" s="244"/>
      <c r="M115" s="244"/>
      <c r="N115" s="244"/>
      <c r="O115" s="244"/>
      <c r="P115" s="21"/>
      <c r="Q115" s="21"/>
      <c r="R115" s="21"/>
      <c r="S115" s="20"/>
      <c r="T115" s="20"/>
    </row>
    <row r="116" spans="1:20" ht="15.75" customHeight="1">
      <c r="A116" s="29"/>
      <c r="B116" s="29"/>
      <c r="C116" s="375" t="s">
        <v>117</v>
      </c>
      <c r="D116" s="376"/>
      <c r="E116" s="376"/>
      <c r="F116" s="376"/>
      <c r="G116" s="377"/>
      <c r="H116" s="25"/>
      <c r="I116" s="37"/>
      <c r="J116" s="366" t="s">
        <v>62</v>
      </c>
      <c r="K116" s="367"/>
      <c r="L116" s="367"/>
      <c r="M116" s="367"/>
      <c r="N116" s="367"/>
      <c r="O116" s="368"/>
      <c r="P116" s="21"/>
      <c r="Q116" s="21"/>
      <c r="R116" s="21"/>
      <c r="S116" s="20"/>
      <c r="T116" s="20"/>
    </row>
    <row r="117" spans="1:20" ht="15.75" customHeight="1" thickBot="1">
      <c r="A117" s="29"/>
      <c r="B117" s="29"/>
      <c r="C117" s="229" t="s">
        <v>122</v>
      </c>
      <c r="D117" s="230"/>
      <c r="E117" s="230"/>
      <c r="F117" s="230"/>
      <c r="G117" s="231"/>
      <c r="H117" s="25"/>
      <c r="I117" s="37"/>
      <c r="J117" s="139" t="s">
        <v>63</v>
      </c>
      <c r="K117" s="73"/>
      <c r="L117" s="74"/>
      <c r="M117" s="141"/>
      <c r="N117" s="142"/>
      <c r="O117" s="144">
        <v>0.5</v>
      </c>
      <c r="P117" s="21"/>
      <c r="Q117" s="21"/>
      <c r="R117" s="21"/>
      <c r="S117" s="20"/>
      <c r="T117" s="20"/>
    </row>
    <row r="118" spans="1:20" ht="33.75" customHeight="1" thickBot="1">
      <c r="A118" s="29"/>
      <c r="B118" s="29"/>
      <c r="C118" s="225"/>
      <c r="D118" s="225"/>
      <c r="E118" s="225"/>
      <c r="F118" s="225"/>
      <c r="G118" s="225"/>
      <c r="H118" s="225"/>
      <c r="I118" s="37"/>
      <c r="J118" s="143" t="s">
        <v>1</v>
      </c>
      <c r="K118" s="140"/>
      <c r="L118" s="140"/>
      <c r="M118" s="140"/>
      <c r="N118" s="142"/>
      <c r="O118" s="144">
        <v>0.5</v>
      </c>
      <c r="P118" s="21"/>
      <c r="Q118" s="21"/>
      <c r="R118" s="21"/>
      <c r="S118" s="20"/>
      <c r="T118" s="20"/>
    </row>
    <row r="119" spans="1:20" ht="26.25" customHeight="1" thickBot="1">
      <c r="A119" s="29"/>
      <c r="B119" s="29"/>
      <c r="C119" s="267" t="s">
        <v>109</v>
      </c>
      <c r="D119" s="268"/>
      <c r="E119" s="268"/>
      <c r="F119" s="268"/>
      <c r="G119" s="269"/>
      <c r="H119" s="25"/>
      <c r="I119" s="37"/>
      <c r="J119" s="335" t="s">
        <v>3</v>
      </c>
      <c r="K119" s="336"/>
      <c r="L119" s="336"/>
      <c r="M119" s="336"/>
      <c r="N119" s="336"/>
      <c r="O119" s="145">
        <v>0.25</v>
      </c>
      <c r="P119" s="21"/>
      <c r="Q119" s="21"/>
      <c r="R119" s="21"/>
      <c r="S119" s="20"/>
      <c r="T119" s="20"/>
    </row>
    <row r="120" spans="1:20" ht="21" customHeight="1" thickBot="1">
      <c r="A120" s="29"/>
      <c r="B120" s="29"/>
      <c r="C120" s="178"/>
      <c r="D120" s="100"/>
      <c r="E120" s="100"/>
      <c r="F120" s="100"/>
      <c r="G120" s="101"/>
      <c r="H120" s="25"/>
      <c r="I120" s="37"/>
      <c r="J120" s="261" t="s">
        <v>64</v>
      </c>
      <c r="K120" s="262"/>
      <c r="L120" s="262"/>
      <c r="M120" s="262"/>
      <c r="N120" s="262"/>
      <c r="O120" s="146">
        <v>1</v>
      </c>
      <c r="P120" s="21"/>
      <c r="Q120" s="21"/>
      <c r="R120" s="21"/>
      <c r="S120" s="20"/>
      <c r="T120" s="20"/>
    </row>
    <row r="121" spans="1:20" ht="21" customHeight="1">
      <c r="A121" s="29"/>
      <c r="B121" s="29"/>
      <c r="C121" s="215" t="s">
        <v>110</v>
      </c>
      <c r="D121" s="215"/>
      <c r="E121" s="216"/>
      <c r="F121" s="216"/>
      <c r="G121" s="217" t="s">
        <v>111</v>
      </c>
      <c r="H121" s="45">
        <f>IF(G122="Risk Failed","Total Internal Risk above 35","")</f>
      </c>
      <c r="I121" s="37"/>
      <c r="J121" s="21"/>
      <c r="K121" s="21"/>
      <c r="L121" s="21"/>
      <c r="M121" s="21"/>
      <c r="N121" s="21"/>
      <c r="O121" s="21"/>
      <c r="P121" s="21"/>
      <c r="Q121" s="21"/>
      <c r="R121" s="21"/>
      <c r="S121" s="20"/>
      <c r="T121" s="20"/>
    </row>
    <row r="122" spans="1:20" ht="18.75" customHeight="1">
      <c r="A122" s="29"/>
      <c r="B122" s="29"/>
      <c r="C122" s="83" t="s">
        <v>6</v>
      </c>
      <c r="D122" s="84" t="s">
        <v>4</v>
      </c>
      <c r="E122" s="85"/>
      <c r="F122" s="85"/>
      <c r="G122" s="75">
        <f>G58</f>
        <v>0</v>
      </c>
      <c r="H122" s="45">
        <f>IF(G123="Risk Failed","Total External Risk above 20","")</f>
      </c>
      <c r="I122" s="37"/>
      <c r="J122" s="21"/>
      <c r="K122" s="21"/>
      <c r="L122" s="21"/>
      <c r="M122" s="21"/>
      <c r="N122" s="21"/>
      <c r="O122" s="21"/>
      <c r="P122" s="21"/>
      <c r="Q122" s="21"/>
      <c r="R122" s="21"/>
      <c r="S122" s="20"/>
      <c r="T122" s="20"/>
    </row>
    <row r="123" spans="1:20" ht="18" customHeight="1">
      <c r="A123" s="29"/>
      <c r="B123" s="29"/>
      <c r="C123" s="83" t="s">
        <v>7</v>
      </c>
      <c r="D123" s="84" t="s">
        <v>5</v>
      </c>
      <c r="E123" s="85"/>
      <c r="F123" s="85"/>
      <c r="G123" s="75">
        <f>G97</f>
        <v>0</v>
      </c>
      <c r="H123" s="45">
        <f>IF(G124="Risk Failed","Total Natural Risk above 35","")</f>
      </c>
      <c r="I123" s="37"/>
      <c r="J123" s="21"/>
      <c r="K123" s="21"/>
      <c r="L123" s="21"/>
      <c r="M123" s="21"/>
      <c r="N123" s="21"/>
      <c r="O123" s="21"/>
      <c r="P123" s="21"/>
      <c r="Q123" s="21"/>
      <c r="R123" s="21"/>
      <c r="S123" s="20"/>
      <c r="T123" s="20"/>
    </row>
    <row r="124" spans="1:20" ht="18" customHeight="1">
      <c r="A124" s="29"/>
      <c r="B124" s="29"/>
      <c r="C124" s="83" t="s">
        <v>8</v>
      </c>
      <c r="D124" s="84" t="s">
        <v>2</v>
      </c>
      <c r="E124" s="85"/>
      <c r="F124" s="85"/>
      <c r="G124" s="75">
        <f>G115</f>
        <v>0</v>
      </c>
      <c r="H124" s="45">
        <f>IF(G125="Risk Failed","Overall rating greater than 60","")</f>
      </c>
      <c r="I124" s="37"/>
      <c r="J124" s="21"/>
      <c r="K124" s="21"/>
      <c r="L124" s="21"/>
      <c r="M124" s="21"/>
      <c r="N124" s="21"/>
      <c r="O124" s="21"/>
      <c r="P124" s="21"/>
      <c r="Q124" s="21"/>
      <c r="R124" s="21"/>
      <c r="S124" s="20"/>
      <c r="T124" s="20"/>
    </row>
    <row r="125" spans="1:20" ht="18" customHeight="1">
      <c r="A125" s="29"/>
      <c r="B125" s="29"/>
      <c r="C125" s="218" t="s">
        <v>133</v>
      </c>
      <c r="D125" s="218"/>
      <c r="E125" s="219"/>
      <c r="F125" s="219"/>
      <c r="G125" s="220">
        <f>IF(OR(G122="Risk Failed",G123="Risk Failed",G124="Risk Failed"),"Risk Failed",IF(SUM(G122:G124)&lt;10,10,IF((ROUNDUP(SUM(G122:G124)&gt;60,0)),"Risk Failed",(ROUNDUP(SUM(G122:G124),0)))))</f>
        <v>10</v>
      </c>
      <c r="H125" s="25"/>
      <c r="I125" s="37"/>
      <c r="J125" s="21"/>
      <c r="K125" s="21"/>
      <c r="L125" s="21"/>
      <c r="M125" s="21"/>
      <c r="N125" s="21"/>
      <c r="O125" s="21"/>
      <c r="P125" s="21"/>
      <c r="Q125" s="21"/>
      <c r="R125" s="21"/>
      <c r="S125" s="20"/>
      <c r="T125" s="20"/>
    </row>
    <row r="126" spans="1:20" ht="15" customHeight="1">
      <c r="A126" s="29"/>
      <c r="B126" s="29"/>
      <c r="C126" s="86" t="s">
        <v>118</v>
      </c>
      <c r="D126" s="87"/>
      <c r="E126" s="88"/>
      <c r="F126" s="88"/>
      <c r="G126" s="89"/>
      <c r="H126" s="25"/>
      <c r="I126" s="37"/>
      <c r="J126" s="21"/>
      <c r="K126" s="21"/>
      <c r="L126" s="21"/>
      <c r="M126" s="21"/>
      <c r="N126" s="21"/>
      <c r="O126" s="21"/>
      <c r="P126" s="21"/>
      <c r="Q126" s="21"/>
      <c r="R126" s="21"/>
      <c r="S126" s="20"/>
      <c r="T126" s="20"/>
    </row>
    <row r="127" spans="1:20" ht="16.5" customHeight="1">
      <c r="A127" s="29"/>
      <c r="B127" s="29"/>
      <c r="C127" s="90" t="s">
        <v>120</v>
      </c>
      <c r="D127" s="90"/>
      <c r="E127" s="91"/>
      <c r="F127" s="91"/>
      <c r="G127" s="92"/>
      <c r="H127" s="25"/>
      <c r="I127" s="37"/>
      <c r="J127" s="21"/>
      <c r="K127" s="21"/>
      <c r="L127" s="21"/>
      <c r="M127" s="21"/>
      <c r="N127" s="21"/>
      <c r="O127" s="21"/>
      <c r="P127" s="21"/>
      <c r="Q127" s="21"/>
      <c r="R127" s="21"/>
      <c r="S127" s="20"/>
      <c r="T127" s="20"/>
    </row>
    <row r="128" spans="1:20" ht="16.5" customHeight="1">
      <c r="A128" s="29"/>
      <c r="B128" s="29"/>
      <c r="C128" s="93" t="s">
        <v>121</v>
      </c>
      <c r="D128" s="93"/>
      <c r="E128" s="94"/>
      <c r="F128" s="94"/>
      <c r="G128" s="95"/>
      <c r="H128" s="25"/>
      <c r="I128" s="37"/>
      <c r="J128" s="21"/>
      <c r="K128" s="21"/>
      <c r="L128" s="21"/>
      <c r="M128" s="21"/>
      <c r="N128" s="21"/>
      <c r="O128" s="21"/>
      <c r="P128" s="21"/>
      <c r="Q128" s="21"/>
      <c r="R128" s="21"/>
      <c r="S128" s="20"/>
      <c r="T128" s="20"/>
    </row>
    <row r="129" spans="1:20" ht="17.25" customHeight="1">
      <c r="A129" s="29"/>
      <c r="B129" s="29"/>
      <c r="C129" s="221" t="s">
        <v>65</v>
      </c>
      <c r="D129" s="221"/>
      <c r="E129" s="224"/>
      <c r="F129" s="224"/>
      <c r="G129" s="222">
        <f>IF(G125="Risk Failed","Risk Failed",G125/100)</f>
        <v>0.1</v>
      </c>
      <c r="H129" s="25"/>
      <c r="I129" s="25"/>
      <c r="J129" s="20"/>
      <c r="K129" s="20"/>
      <c r="L129" s="20"/>
      <c r="M129" s="20"/>
      <c r="N129" s="20"/>
      <c r="O129" s="20"/>
      <c r="P129" s="21"/>
      <c r="Q129" s="21"/>
      <c r="R129" s="21"/>
      <c r="S129" s="20"/>
      <c r="T129" s="20"/>
    </row>
    <row r="130" spans="1:20" ht="18" customHeight="1">
      <c r="A130" s="29"/>
      <c r="B130" s="29"/>
      <c r="C130" s="221" t="s">
        <v>139</v>
      </c>
      <c r="D130" s="221"/>
      <c r="E130" s="224"/>
      <c r="F130" s="224"/>
      <c r="G130" s="60"/>
      <c r="H130" s="25"/>
      <c r="I130" s="25"/>
      <c r="J130" s="20"/>
      <c r="K130" s="20"/>
      <c r="L130" s="20"/>
      <c r="M130" s="20"/>
      <c r="N130" s="20"/>
      <c r="O130" s="20"/>
      <c r="P130" s="21"/>
      <c r="Q130" s="21"/>
      <c r="R130" s="21"/>
      <c r="S130" s="20"/>
      <c r="T130" s="20"/>
    </row>
    <row r="131" spans="1:20" ht="43.5" customHeight="1" thickBot="1">
      <c r="A131" s="29"/>
      <c r="B131" s="29"/>
      <c r="C131" s="333" t="s">
        <v>155</v>
      </c>
      <c r="D131" s="334"/>
      <c r="E131" s="334"/>
      <c r="F131" s="334"/>
      <c r="G131" s="254">
        <f>IF(G125="Risk Failed","Risk Failed",G129*G130)</f>
        <v>0</v>
      </c>
      <c r="H131" s="37"/>
      <c r="I131" s="21"/>
      <c r="J131" s="26"/>
      <c r="K131" s="26"/>
      <c r="L131" s="26"/>
      <c r="M131" s="26"/>
      <c r="N131" s="26"/>
      <c r="O131" s="26"/>
      <c r="P131" s="20"/>
      <c r="Q131" s="20"/>
      <c r="R131" s="20"/>
      <c r="S131" s="20"/>
      <c r="T131" s="20"/>
    </row>
    <row r="132" spans="1:20" ht="18" customHeight="1">
      <c r="A132" s="29"/>
      <c r="B132" s="29"/>
      <c r="C132" s="21"/>
      <c r="D132" s="248"/>
      <c r="E132" s="248"/>
      <c r="F132" s="248"/>
      <c r="G132" s="238"/>
      <c r="H132" s="25"/>
      <c r="I132" s="248"/>
      <c r="J132" s="147"/>
      <c r="K132" s="147"/>
      <c r="L132" s="147"/>
      <c r="M132" s="147"/>
      <c r="N132" s="147"/>
      <c r="O132" s="147"/>
      <c r="P132" s="20"/>
      <c r="Q132" s="20"/>
      <c r="R132" s="20"/>
      <c r="S132" s="20"/>
      <c r="T132" s="20"/>
    </row>
    <row r="133" spans="1:20" ht="14.25">
      <c r="A133" s="29"/>
      <c r="B133" s="29"/>
      <c r="C133" s="21"/>
      <c r="D133" s="248"/>
      <c r="E133" s="248"/>
      <c r="F133" s="248"/>
      <c r="G133" s="238"/>
      <c r="H133" s="21"/>
      <c r="I133" s="248"/>
      <c r="J133" s="1"/>
      <c r="K133" s="1"/>
      <c r="L133" s="1"/>
      <c r="M133" s="148"/>
      <c r="N133" s="1"/>
      <c r="O133" s="1"/>
      <c r="P133" s="26"/>
      <c r="Q133" s="26"/>
      <c r="R133" s="20"/>
      <c r="S133" s="27"/>
      <c r="T133" s="27"/>
    </row>
    <row r="134" spans="1:20" ht="14.25" hidden="1">
      <c r="A134" s="29"/>
      <c r="B134" s="29"/>
      <c r="C134" s="249"/>
      <c r="D134" s="250"/>
      <c r="E134" s="250"/>
      <c r="F134" s="250"/>
      <c r="G134" s="251"/>
      <c r="H134" s="248"/>
      <c r="I134" s="96"/>
      <c r="J134" s="1"/>
      <c r="K134" s="1"/>
      <c r="L134" s="1"/>
      <c r="M134" s="1"/>
      <c r="N134" s="1"/>
      <c r="O134" s="1"/>
      <c r="P134" s="20"/>
      <c r="Q134" s="20"/>
      <c r="R134" s="30"/>
      <c r="S134" s="27"/>
      <c r="T134" s="27"/>
    </row>
    <row r="135" spans="1:17" ht="14.25" hidden="1">
      <c r="A135" s="29"/>
      <c r="B135" s="29"/>
      <c r="C135" s="249"/>
      <c r="D135" s="250"/>
      <c r="E135" s="250"/>
      <c r="F135" s="250"/>
      <c r="G135" s="251"/>
      <c r="H135" s="21"/>
      <c r="I135" s="151" t="s">
        <v>69</v>
      </c>
      <c r="J135" s="152" t="s">
        <v>69</v>
      </c>
      <c r="K135" s="153" t="s">
        <v>69</v>
      </c>
      <c r="L135" s="154" t="s">
        <v>80</v>
      </c>
      <c r="M135" s="155" t="s">
        <v>93</v>
      </c>
      <c r="N135" s="156" t="s">
        <v>80</v>
      </c>
      <c r="O135" s="156" t="s">
        <v>80</v>
      </c>
      <c r="P135" s="149"/>
      <c r="Q135" s="149"/>
    </row>
    <row r="136" spans="1:31" ht="14.25" hidden="1">
      <c r="A136" s="29"/>
      <c r="B136" s="29"/>
      <c r="C136" s="244"/>
      <c r="D136" s="252"/>
      <c r="E136" s="252"/>
      <c r="F136" s="252"/>
      <c r="G136" s="252" t="s">
        <v>68</v>
      </c>
      <c r="H136" s="253"/>
      <c r="I136" s="159" t="s">
        <v>90</v>
      </c>
      <c r="J136" s="160" t="s">
        <v>91</v>
      </c>
      <c r="K136" s="161" t="s">
        <v>79</v>
      </c>
      <c r="L136" s="162" t="s">
        <v>84</v>
      </c>
      <c r="M136" s="163">
        <v>8</v>
      </c>
      <c r="N136" s="164" t="s">
        <v>76</v>
      </c>
      <c r="O136" s="164" t="s">
        <v>78</v>
      </c>
      <c r="P136" s="147"/>
      <c r="Q136" s="147"/>
      <c r="R136" s="32"/>
      <c r="S136" s="8"/>
      <c r="T136" s="8"/>
      <c r="U136" s="8"/>
      <c r="V136" s="8"/>
      <c r="W136" s="8"/>
      <c r="X136" s="8"/>
      <c r="Y136" s="8"/>
      <c r="Z136" s="8"/>
      <c r="AA136" s="8"/>
      <c r="AB136" s="8"/>
      <c r="AC136" s="8"/>
      <c r="AD136" s="8"/>
      <c r="AE136" s="8"/>
    </row>
    <row r="137" spans="1:32" s="6" customFormat="1" ht="14.25" hidden="1">
      <c r="A137" s="29"/>
      <c r="B137" s="29"/>
      <c r="C137" s="244"/>
      <c r="D137" s="252"/>
      <c r="E137" s="252"/>
      <c r="F137" s="252"/>
      <c r="G137" s="150" t="s">
        <v>77</v>
      </c>
      <c r="H137" s="150" t="s">
        <v>77</v>
      </c>
      <c r="I137" s="159" t="s">
        <v>6</v>
      </c>
      <c r="J137" s="160" t="s">
        <v>10</v>
      </c>
      <c r="K137" s="161">
        <v>0</v>
      </c>
      <c r="L137" s="162" t="s">
        <v>6</v>
      </c>
      <c r="M137" s="162">
        <v>6</v>
      </c>
      <c r="N137" s="165">
        <v>0</v>
      </c>
      <c r="O137" s="165">
        <v>0</v>
      </c>
      <c r="P137" s="157" t="s">
        <v>80</v>
      </c>
      <c r="Q137" s="156" t="s">
        <v>81</v>
      </c>
      <c r="R137" s="9" t="s">
        <v>81</v>
      </c>
      <c r="S137" s="9" t="s">
        <v>100</v>
      </c>
      <c r="T137" s="9" t="s">
        <v>100</v>
      </c>
      <c r="U137" s="9" t="s">
        <v>100</v>
      </c>
      <c r="V137" s="9" t="s">
        <v>100</v>
      </c>
      <c r="W137" s="9" t="s">
        <v>100</v>
      </c>
      <c r="X137" s="9" t="s">
        <v>100</v>
      </c>
      <c r="Y137" s="9" t="s">
        <v>100</v>
      </c>
      <c r="Z137" s="11" t="s">
        <v>100</v>
      </c>
      <c r="AA137" s="10" t="s">
        <v>85</v>
      </c>
      <c r="AB137" s="9" t="s">
        <v>85</v>
      </c>
      <c r="AC137" s="9" t="s">
        <v>85</v>
      </c>
      <c r="AD137" s="9" t="s">
        <v>85</v>
      </c>
      <c r="AE137" s="63" t="s">
        <v>88</v>
      </c>
      <c r="AF137" s="67" t="s">
        <v>86</v>
      </c>
    </row>
    <row r="138" spans="1:32" ht="14.25" hidden="1">
      <c r="A138" s="29"/>
      <c r="B138" s="29"/>
      <c r="C138" s="252"/>
      <c r="D138" s="252"/>
      <c r="E138" s="252"/>
      <c r="F138" s="252"/>
      <c r="G138" s="158" t="s">
        <v>66</v>
      </c>
      <c r="H138" s="158" t="s">
        <v>67</v>
      </c>
      <c r="I138" s="159" t="s">
        <v>7</v>
      </c>
      <c r="J138" s="160" t="s">
        <v>11</v>
      </c>
      <c r="K138" s="166">
        <v>-2</v>
      </c>
      <c r="L138" s="162" t="s">
        <v>7</v>
      </c>
      <c r="M138" s="167">
        <v>4</v>
      </c>
      <c r="N138" s="168">
        <v>-2</v>
      </c>
      <c r="O138" s="168">
        <v>-2</v>
      </c>
      <c r="P138" s="164" t="s">
        <v>79</v>
      </c>
      <c r="Q138" s="164" t="s">
        <v>84</v>
      </c>
      <c r="R138" s="54" t="s">
        <v>84</v>
      </c>
      <c r="S138" s="54" t="s">
        <v>84</v>
      </c>
      <c r="T138" s="54" t="s">
        <v>99</v>
      </c>
      <c r="U138" s="54" t="s">
        <v>70</v>
      </c>
      <c r="V138" s="54" t="s">
        <v>71</v>
      </c>
      <c r="W138" s="54" t="s">
        <v>72</v>
      </c>
      <c r="X138" s="54" t="s">
        <v>73</v>
      </c>
      <c r="Y138" s="54" t="s">
        <v>74</v>
      </c>
      <c r="Z138" s="55" t="s">
        <v>75</v>
      </c>
      <c r="AA138" s="13" t="s">
        <v>70</v>
      </c>
      <c r="AB138" s="12" t="s">
        <v>71</v>
      </c>
      <c r="AC138" s="12" t="s">
        <v>72</v>
      </c>
      <c r="AD138" s="12" t="s">
        <v>75</v>
      </c>
      <c r="AE138" s="32">
        <v>0.25</v>
      </c>
      <c r="AF138" s="66">
        <v>0</v>
      </c>
    </row>
    <row r="139" spans="1:32" ht="14.25" hidden="1">
      <c r="A139" s="29"/>
      <c r="B139" s="29"/>
      <c r="C139" s="244"/>
      <c r="D139" s="252"/>
      <c r="E139" s="252"/>
      <c r="F139" s="252"/>
      <c r="G139" s="158">
        <v>0</v>
      </c>
      <c r="H139" s="158">
        <v>0</v>
      </c>
      <c r="I139" s="148" t="s">
        <v>8</v>
      </c>
      <c r="J139" s="161" t="s">
        <v>17</v>
      </c>
      <c r="K139" s="165"/>
      <c r="L139" s="162" t="s">
        <v>8</v>
      </c>
      <c r="M139" s="162">
        <v>0</v>
      </c>
      <c r="N139" s="165"/>
      <c r="O139" s="165"/>
      <c r="P139" s="165">
        <v>0</v>
      </c>
      <c r="Q139" s="165" t="s">
        <v>82</v>
      </c>
      <c r="R139" s="12" t="s">
        <v>82</v>
      </c>
      <c r="S139" s="12" t="s">
        <v>97</v>
      </c>
      <c r="T139" s="12">
        <v>0</v>
      </c>
      <c r="U139" s="12">
        <v>0</v>
      </c>
      <c r="V139" s="12">
        <v>0</v>
      </c>
      <c r="W139" s="12">
        <v>0</v>
      </c>
      <c r="X139" s="12">
        <v>0</v>
      </c>
      <c r="Y139" s="12">
        <v>0</v>
      </c>
      <c r="Z139" s="14">
        <v>0</v>
      </c>
      <c r="AA139" s="13">
        <v>0</v>
      </c>
      <c r="AB139" s="12">
        <v>0</v>
      </c>
      <c r="AC139" s="12">
        <v>0</v>
      </c>
      <c r="AD139" s="12">
        <v>0</v>
      </c>
      <c r="AE139" s="64">
        <v>0.5</v>
      </c>
      <c r="AF139" s="66">
        <v>1</v>
      </c>
    </row>
    <row r="140" spans="1:32" ht="14.25" hidden="1">
      <c r="A140" s="29"/>
      <c r="B140" s="29"/>
      <c r="C140" s="244"/>
      <c r="D140" s="252"/>
      <c r="E140" s="252"/>
      <c r="F140" s="252"/>
      <c r="G140" s="174">
        <v>2</v>
      </c>
      <c r="H140" s="158">
        <v>-2</v>
      </c>
      <c r="I140" s="171" t="s">
        <v>9</v>
      </c>
      <c r="J140" s="166" t="s">
        <v>18</v>
      </c>
      <c r="K140" s="165"/>
      <c r="L140" s="162" t="s">
        <v>9</v>
      </c>
      <c r="M140" s="162">
        <v>-2</v>
      </c>
      <c r="N140" s="165"/>
      <c r="O140" s="165"/>
      <c r="P140" s="168">
        <v>-8</v>
      </c>
      <c r="Q140" s="168" t="s">
        <v>83</v>
      </c>
      <c r="R140" s="17" t="s">
        <v>83</v>
      </c>
      <c r="S140" s="17" t="s">
        <v>98</v>
      </c>
      <c r="T140" s="17">
        <v>2</v>
      </c>
      <c r="U140" s="17">
        <v>0</v>
      </c>
      <c r="V140" s="17">
        <v>2</v>
      </c>
      <c r="W140" s="17">
        <v>10</v>
      </c>
      <c r="X140" s="17">
        <v>5</v>
      </c>
      <c r="Y140" s="17">
        <v>-2</v>
      </c>
      <c r="Z140" s="16">
        <v>-2</v>
      </c>
      <c r="AA140" s="15">
        <v>10</v>
      </c>
      <c r="AB140" s="17">
        <v>5</v>
      </c>
      <c r="AC140" s="17">
        <v>-5</v>
      </c>
      <c r="AD140" s="17">
        <v>-2</v>
      </c>
      <c r="AE140" s="65">
        <v>1</v>
      </c>
      <c r="AF140" s="66">
        <v>2</v>
      </c>
    </row>
    <row r="141" spans="1:32" ht="14.25" hidden="1">
      <c r="A141" s="29"/>
      <c r="B141" s="29"/>
      <c r="C141" s="244"/>
      <c r="D141" s="252"/>
      <c r="E141" s="252"/>
      <c r="F141" s="252"/>
      <c r="G141" s="177"/>
      <c r="H141" s="169"/>
      <c r="I141" s="252"/>
      <c r="J141" s="165"/>
      <c r="K141" s="165"/>
      <c r="L141" s="162" t="s">
        <v>10</v>
      </c>
      <c r="M141" s="162">
        <v>-4</v>
      </c>
      <c r="N141" s="165"/>
      <c r="O141" s="165"/>
      <c r="P141" s="165"/>
      <c r="Q141" s="147"/>
      <c r="R141" s="32"/>
      <c r="S141" s="8"/>
      <c r="T141" s="8"/>
      <c r="U141" s="8"/>
      <c r="V141" s="8"/>
      <c r="W141" s="8"/>
      <c r="X141" s="8"/>
      <c r="Y141" s="8"/>
      <c r="Z141" s="8"/>
      <c r="AA141" s="8"/>
      <c r="AB141" s="8"/>
      <c r="AC141" s="8"/>
      <c r="AD141" s="8"/>
      <c r="AE141" s="8"/>
      <c r="AF141" s="66">
        <v>5</v>
      </c>
    </row>
    <row r="142" spans="1:32" ht="14.25" hidden="1">
      <c r="A142" s="29"/>
      <c r="B142" s="29"/>
      <c r="C142" s="244"/>
      <c r="D142" s="252"/>
      <c r="E142" s="252"/>
      <c r="F142" s="252"/>
      <c r="G142" s="176"/>
      <c r="H142" s="170"/>
      <c r="I142" s="148"/>
      <c r="J142" s="165"/>
      <c r="K142" s="165"/>
      <c r="L142" s="162" t="s">
        <v>11</v>
      </c>
      <c r="M142" s="162">
        <v>8</v>
      </c>
      <c r="N142" s="165"/>
      <c r="O142" s="165"/>
      <c r="P142" s="165"/>
      <c r="Q142" s="147"/>
      <c r="R142" s="32"/>
      <c r="S142" s="8"/>
      <c r="T142" s="8"/>
      <c r="U142" s="8"/>
      <c r="V142" s="8"/>
      <c r="W142" s="8"/>
      <c r="X142" s="8"/>
      <c r="Y142" s="8"/>
      <c r="Z142" s="8"/>
      <c r="AA142" s="8"/>
      <c r="AB142" s="8"/>
      <c r="AC142" s="8"/>
      <c r="AD142" s="8"/>
      <c r="AE142" s="8"/>
      <c r="AF142" s="66">
        <v>20</v>
      </c>
    </row>
    <row r="143" spans="1:32" ht="14.25" hidden="1">
      <c r="A143" s="29"/>
      <c r="B143" s="29"/>
      <c r="C143" s="244"/>
      <c r="D143" s="252"/>
      <c r="E143" s="252"/>
      <c r="F143" s="252"/>
      <c r="G143" s="176"/>
      <c r="H143" s="244"/>
      <c r="I143" s="148"/>
      <c r="J143" s="165"/>
      <c r="K143" s="165"/>
      <c r="L143" s="162"/>
      <c r="M143" s="162">
        <v>0</v>
      </c>
      <c r="N143" s="165"/>
      <c r="O143" s="165"/>
      <c r="P143" s="165"/>
      <c r="Q143" s="147"/>
      <c r="R143" s="32"/>
      <c r="S143" s="8"/>
      <c r="T143" s="8"/>
      <c r="U143" s="8"/>
      <c r="V143" s="8"/>
      <c r="W143" s="8"/>
      <c r="X143" s="8"/>
      <c r="Y143" s="8"/>
      <c r="Z143" s="8"/>
      <c r="AA143" s="8"/>
      <c r="AB143" s="8"/>
      <c r="AC143" s="8"/>
      <c r="AD143" s="8"/>
      <c r="AE143" s="8"/>
      <c r="AF143" s="56">
        <v>30</v>
      </c>
    </row>
    <row r="144" spans="1:31" ht="14.25" hidden="1">
      <c r="A144" s="29"/>
      <c r="B144" s="29"/>
      <c r="C144" s="244"/>
      <c r="D144" s="252"/>
      <c r="E144" s="252"/>
      <c r="F144" s="252"/>
      <c r="G144" s="176"/>
      <c r="H144" s="165"/>
      <c r="I144" s="148"/>
      <c r="J144" s="165"/>
      <c r="K144" s="165"/>
      <c r="L144" s="167"/>
      <c r="M144" s="173"/>
      <c r="N144" s="149"/>
      <c r="O144" s="149"/>
      <c r="P144" s="165"/>
      <c r="Q144" s="147"/>
      <c r="R144" s="32"/>
      <c r="S144" s="8"/>
      <c r="T144" s="8"/>
      <c r="U144" s="8"/>
      <c r="V144" s="8"/>
      <c r="W144" s="8"/>
      <c r="X144" s="8"/>
      <c r="Y144" s="8"/>
      <c r="Z144" s="8"/>
      <c r="AA144" s="8"/>
      <c r="AB144" s="8"/>
      <c r="AC144" s="8"/>
      <c r="AD144" s="8"/>
      <c r="AE144" s="8"/>
    </row>
    <row r="145" spans="1:31" ht="14.25" hidden="1">
      <c r="A145" s="29"/>
      <c r="B145" s="29"/>
      <c r="C145" s="244"/>
      <c r="D145" s="252"/>
      <c r="E145" s="252"/>
      <c r="F145" s="252"/>
      <c r="G145" s="176"/>
      <c r="H145" s="165"/>
      <c r="I145" s="148"/>
      <c r="J145" s="147"/>
      <c r="K145" s="147"/>
      <c r="L145" s="165"/>
      <c r="M145" s="149"/>
      <c r="N145" s="149"/>
      <c r="O145" s="149"/>
      <c r="P145" s="165"/>
      <c r="Q145" s="147"/>
      <c r="R145" s="32"/>
      <c r="S145" s="8"/>
      <c r="T145" s="8"/>
      <c r="U145" s="8"/>
      <c r="V145" s="8"/>
      <c r="W145" s="8"/>
      <c r="X145" s="8"/>
      <c r="Y145" s="8"/>
      <c r="Z145" s="8"/>
      <c r="AA145" s="8"/>
      <c r="AB145" s="8"/>
      <c r="AC145" s="8"/>
      <c r="AD145" s="8"/>
      <c r="AE145" s="8"/>
    </row>
    <row r="146" spans="1:31" ht="14.25" hidden="1">
      <c r="A146" s="29"/>
      <c r="B146" s="29"/>
      <c r="C146" s="244"/>
      <c r="D146" s="252"/>
      <c r="E146" s="252"/>
      <c r="F146" s="252"/>
      <c r="G146" s="176"/>
      <c r="H146" s="165"/>
      <c r="I146" s="96"/>
      <c r="J146" s="149"/>
      <c r="K146" s="149"/>
      <c r="L146" s="149"/>
      <c r="M146" s="149"/>
      <c r="N146" s="149"/>
      <c r="O146" s="149"/>
      <c r="P146" s="165"/>
      <c r="Q146" s="147"/>
      <c r="R146" s="32"/>
      <c r="S146" s="8"/>
      <c r="T146" s="8"/>
      <c r="U146" s="8"/>
      <c r="V146" s="8"/>
      <c r="W146" s="8"/>
      <c r="X146" s="8"/>
      <c r="Y146" s="8"/>
      <c r="Z146" s="8"/>
      <c r="AA146" s="8"/>
      <c r="AB146" s="8"/>
      <c r="AC146" s="8"/>
      <c r="AD146" s="8"/>
      <c r="AE146" s="8"/>
    </row>
    <row r="147" spans="1:31" ht="14.25" hidden="1">
      <c r="A147" s="29"/>
      <c r="B147" s="29"/>
      <c r="C147" s="244"/>
      <c r="D147" s="252"/>
      <c r="E147" s="252"/>
      <c r="F147" s="252"/>
      <c r="G147" s="176"/>
      <c r="H147" s="165"/>
      <c r="I147" s="96"/>
      <c r="J147" s="149"/>
      <c r="K147" s="149"/>
      <c r="L147" s="149"/>
      <c r="M147" s="149"/>
      <c r="N147" s="149"/>
      <c r="O147" s="149"/>
      <c r="P147" s="165"/>
      <c r="Q147" s="147"/>
      <c r="R147" s="32"/>
      <c r="S147" s="8"/>
      <c r="T147" s="8"/>
      <c r="U147" s="8"/>
      <c r="V147" s="8"/>
      <c r="W147" s="8"/>
      <c r="X147" s="8"/>
      <c r="Y147" s="8"/>
      <c r="Z147" s="8"/>
      <c r="AA147" s="8"/>
      <c r="AB147" s="8"/>
      <c r="AC147" s="8"/>
      <c r="AD147" s="8"/>
      <c r="AE147" s="8"/>
    </row>
    <row r="148" spans="1:17" ht="14.25" hidden="1">
      <c r="A148" s="29"/>
      <c r="B148" s="29"/>
      <c r="C148" s="244"/>
      <c r="D148" s="252"/>
      <c r="E148" s="252"/>
      <c r="F148" s="252"/>
      <c r="G148" s="177"/>
      <c r="H148" s="147"/>
      <c r="I148" s="96"/>
      <c r="J148" s="1"/>
      <c r="K148" s="1"/>
      <c r="L148" s="1"/>
      <c r="M148" s="1"/>
      <c r="N148" s="1"/>
      <c r="O148" s="1"/>
      <c r="P148" s="149"/>
      <c r="Q148" s="149"/>
    </row>
    <row r="149" spans="1:17" ht="14.25" hidden="1">
      <c r="A149" s="29"/>
      <c r="B149" s="29"/>
      <c r="C149" s="244"/>
      <c r="D149" s="252"/>
      <c r="E149" s="252"/>
      <c r="F149" s="252"/>
      <c r="G149" s="177"/>
      <c r="H149" s="147"/>
      <c r="I149" s="252"/>
      <c r="J149" s="1"/>
      <c r="K149" s="1"/>
      <c r="L149" s="1"/>
      <c r="M149" s="1"/>
      <c r="N149" s="1"/>
      <c r="O149" s="1"/>
      <c r="P149" s="149"/>
      <c r="Q149" s="149"/>
    </row>
    <row r="150" spans="1:17" ht="14.25" hidden="1">
      <c r="A150" s="29"/>
      <c r="B150" s="29"/>
      <c r="C150" s="244"/>
      <c r="D150" s="252"/>
      <c r="E150" s="252"/>
      <c r="F150" s="252"/>
      <c r="G150" s="177"/>
      <c r="H150" s="147"/>
      <c r="I150" s="252"/>
      <c r="J150" s="1"/>
      <c r="K150" s="1"/>
      <c r="L150" s="1"/>
      <c r="M150" s="1"/>
      <c r="N150" s="1"/>
      <c r="O150" s="1"/>
      <c r="P150" s="1"/>
      <c r="Q150" s="1"/>
    </row>
    <row r="151" spans="1:17" ht="14.25" hidden="1">
      <c r="A151" s="29"/>
      <c r="B151" s="29"/>
      <c r="C151" s="244"/>
      <c r="D151" s="252"/>
      <c r="E151" s="252"/>
      <c r="F151" s="252"/>
      <c r="G151" s="177"/>
      <c r="H151" s="244"/>
      <c r="I151" s="252"/>
      <c r="J151" s="1"/>
      <c r="K151" s="1"/>
      <c r="L151" s="1"/>
      <c r="M151" s="1"/>
      <c r="N151" s="1"/>
      <c r="O151" s="1"/>
      <c r="P151" s="1"/>
      <c r="Q151" s="1"/>
    </row>
    <row r="152" spans="1:17" ht="14.25" hidden="1">
      <c r="A152" s="29"/>
      <c r="B152" s="29"/>
      <c r="C152" s="244"/>
      <c r="D152" s="252"/>
      <c r="E152" s="252"/>
      <c r="F152" s="252"/>
      <c r="G152" s="177"/>
      <c r="H152" s="244"/>
      <c r="I152" s="252"/>
      <c r="J152" s="1"/>
      <c r="K152" s="1"/>
      <c r="L152" s="1"/>
      <c r="M152" s="1"/>
      <c r="N152" s="1"/>
      <c r="O152" s="1"/>
      <c r="P152" s="1"/>
      <c r="Q152" s="1"/>
    </row>
    <row r="153" spans="1:17" ht="14.25" hidden="1">
      <c r="A153" s="29"/>
      <c r="B153" s="29"/>
      <c r="C153" s="244"/>
      <c r="D153" s="252"/>
      <c r="E153" s="252"/>
      <c r="F153" s="252"/>
      <c r="G153" s="177"/>
      <c r="H153" s="244"/>
      <c r="I153" s="252"/>
      <c r="J153" s="1"/>
      <c r="K153" s="1"/>
      <c r="L153" s="1"/>
      <c r="M153" s="1"/>
      <c r="N153" s="1"/>
      <c r="O153" s="1"/>
      <c r="P153" s="1"/>
      <c r="Q153" s="1"/>
    </row>
    <row r="154" spans="1:17" ht="14.25" hidden="1">
      <c r="A154" s="29"/>
      <c r="B154" s="29"/>
      <c r="C154" s="244"/>
      <c r="D154" s="252"/>
      <c r="E154" s="252"/>
      <c r="F154" s="252"/>
      <c r="G154" s="177"/>
      <c r="H154" s="244"/>
      <c r="I154" s="252"/>
      <c r="J154" s="1"/>
      <c r="K154" s="1"/>
      <c r="L154" s="1"/>
      <c r="M154" s="1"/>
      <c r="N154" s="1"/>
      <c r="O154" s="1"/>
      <c r="P154" s="1"/>
      <c r="Q154" s="1"/>
    </row>
    <row r="155" spans="1:17" ht="14.25" hidden="1">
      <c r="A155" s="29"/>
      <c r="B155" s="29"/>
      <c r="C155" s="244"/>
      <c r="D155" s="252"/>
      <c r="E155" s="252"/>
      <c r="F155" s="252"/>
      <c r="G155" s="177"/>
      <c r="H155" s="244"/>
      <c r="I155" s="252"/>
      <c r="J155" s="1"/>
      <c r="K155" s="1"/>
      <c r="L155" s="1"/>
      <c r="M155" s="1"/>
      <c r="N155" s="1"/>
      <c r="O155" s="1"/>
      <c r="P155" s="1"/>
      <c r="Q155" s="1"/>
    </row>
    <row r="156" spans="1:17" ht="14.25" hidden="1">
      <c r="A156" s="29"/>
      <c r="B156" s="29"/>
      <c r="C156" s="244"/>
      <c r="D156" s="252"/>
      <c r="E156" s="252"/>
      <c r="F156" s="252"/>
      <c r="G156" s="177"/>
      <c r="H156" s="244"/>
      <c r="I156" s="252"/>
      <c r="J156" s="1"/>
      <c r="K156" s="1"/>
      <c r="L156" s="1"/>
      <c r="M156" s="1"/>
      <c r="N156" s="1"/>
      <c r="O156" s="1"/>
      <c r="P156" s="1"/>
      <c r="Q156" s="1"/>
    </row>
    <row r="157" spans="1:17" ht="14.25" hidden="1">
      <c r="A157" s="29"/>
      <c r="B157" s="29"/>
      <c r="C157" s="244"/>
      <c r="D157" s="252"/>
      <c r="E157" s="252"/>
      <c r="F157" s="252"/>
      <c r="G157" s="177"/>
      <c r="H157" s="244"/>
      <c r="I157" s="252"/>
      <c r="J157" s="1"/>
      <c r="K157" s="1"/>
      <c r="L157" s="1"/>
      <c r="M157" s="1"/>
      <c r="N157" s="1"/>
      <c r="O157" s="1"/>
      <c r="P157" s="1"/>
      <c r="Q157" s="1"/>
    </row>
    <row r="158" spans="1:17" ht="14.25">
      <c r="A158" s="29"/>
      <c r="B158" s="29"/>
      <c r="C158" s="244"/>
      <c r="D158" s="252"/>
      <c r="E158" s="252"/>
      <c r="F158" s="252"/>
      <c r="G158" s="177"/>
      <c r="H158" s="244"/>
      <c r="I158" s="252"/>
      <c r="J158" s="1"/>
      <c r="K158" s="1"/>
      <c r="L158" s="1"/>
      <c r="M158" s="1"/>
      <c r="N158" s="1"/>
      <c r="O158" s="1"/>
      <c r="P158" s="1"/>
      <c r="Q158" s="1"/>
    </row>
    <row r="159" spans="1:17" ht="14.25">
      <c r="A159" s="29"/>
      <c r="B159" s="29"/>
      <c r="C159" s="244"/>
      <c r="D159" s="252"/>
      <c r="E159" s="252"/>
      <c r="F159" s="252"/>
      <c r="G159" s="177"/>
      <c r="H159" s="244"/>
      <c r="I159" s="172"/>
      <c r="J159" s="1"/>
      <c r="K159" s="1"/>
      <c r="L159" s="1"/>
      <c r="M159" s="1"/>
      <c r="N159" s="1"/>
      <c r="O159" s="1"/>
      <c r="P159" s="1"/>
      <c r="Q159" s="1"/>
    </row>
    <row r="160" spans="1:17" ht="14.25">
      <c r="A160" s="29"/>
      <c r="B160" s="29"/>
      <c r="C160" s="244"/>
      <c r="D160" s="252"/>
      <c r="E160" s="252"/>
      <c r="F160" s="252"/>
      <c r="G160" s="177"/>
      <c r="H160" s="244"/>
      <c r="I160" s="172"/>
      <c r="J160" s="1"/>
      <c r="K160" s="1"/>
      <c r="L160" s="1"/>
      <c r="M160" s="1"/>
      <c r="N160" s="1"/>
      <c r="O160" s="1"/>
      <c r="P160" s="1"/>
      <c r="Q160" s="1"/>
    </row>
    <row r="161" spans="1:17" ht="14.25">
      <c r="A161" s="29"/>
      <c r="B161" s="29"/>
      <c r="C161" s="1"/>
      <c r="D161" s="172"/>
      <c r="E161" s="172"/>
      <c r="F161" s="172"/>
      <c r="G161" s="175"/>
      <c r="H161" s="1"/>
      <c r="I161" s="172"/>
      <c r="J161" s="1"/>
      <c r="K161" s="1"/>
      <c r="L161" s="1"/>
      <c r="M161" s="1"/>
      <c r="N161" s="1"/>
      <c r="O161" s="1"/>
      <c r="P161" s="1"/>
      <c r="Q161" s="1"/>
    </row>
    <row r="162" spans="1:17" ht="14.25">
      <c r="A162" s="29"/>
      <c r="B162" s="29"/>
      <c r="C162" s="1"/>
      <c r="D162" s="172"/>
      <c r="E162" s="172"/>
      <c r="F162" s="172"/>
      <c r="G162" s="175"/>
      <c r="H162" s="1"/>
      <c r="I162" s="172"/>
      <c r="J162" s="1"/>
      <c r="K162" s="1"/>
      <c r="L162" s="1"/>
      <c r="M162" s="1"/>
      <c r="N162" s="1"/>
      <c r="O162" s="1"/>
      <c r="P162" s="1"/>
      <c r="Q162" s="1"/>
    </row>
    <row r="163" spans="3:17" ht="14.25">
      <c r="C163" s="1"/>
      <c r="D163" s="172"/>
      <c r="E163" s="172"/>
      <c r="F163" s="172"/>
      <c r="G163" s="175"/>
      <c r="H163" s="1"/>
      <c r="I163" s="172"/>
      <c r="J163" s="1"/>
      <c r="K163" s="1"/>
      <c r="L163" s="1"/>
      <c r="M163" s="1"/>
      <c r="N163" s="1"/>
      <c r="O163" s="1"/>
      <c r="P163" s="1"/>
      <c r="Q163" s="1"/>
    </row>
    <row r="164" spans="3:17" ht="14.25">
      <c r="C164" s="1"/>
      <c r="D164" s="172"/>
      <c r="E164" s="172"/>
      <c r="F164" s="172"/>
      <c r="G164" s="175"/>
      <c r="H164" s="1"/>
      <c r="I164" s="172"/>
      <c r="J164" s="1"/>
      <c r="K164" s="1"/>
      <c r="L164" s="1"/>
      <c r="M164" s="1"/>
      <c r="N164" s="1"/>
      <c r="O164" s="1"/>
      <c r="P164" s="1"/>
      <c r="Q164" s="1"/>
    </row>
    <row r="165" spans="3:17" ht="14.25">
      <c r="C165" s="1"/>
      <c r="D165" s="172"/>
      <c r="E165" s="172"/>
      <c r="F165" s="172"/>
      <c r="G165" s="175"/>
      <c r="H165" s="1"/>
      <c r="P165" s="1"/>
      <c r="Q165" s="1"/>
    </row>
    <row r="166" spans="3:16" ht="14.25">
      <c r="C166" s="1"/>
      <c r="D166" s="172"/>
      <c r="E166" s="172"/>
      <c r="F166" s="172"/>
      <c r="G166" s="175"/>
      <c r="H166" s="1"/>
      <c r="P166" s="1"/>
    </row>
  </sheetData>
  <sheetProtection password="CEA2" sheet="1"/>
  <mergeCells count="123">
    <mergeCell ref="D79:E79"/>
    <mergeCell ref="C98:G98"/>
    <mergeCell ref="C101:G101"/>
    <mergeCell ref="J116:O116"/>
    <mergeCell ref="D31:E31"/>
    <mergeCell ref="D36:E36"/>
    <mergeCell ref="D37:E37"/>
    <mergeCell ref="D38:E38"/>
    <mergeCell ref="D39:E39"/>
    <mergeCell ref="D92:E92"/>
    <mergeCell ref="I103:I112"/>
    <mergeCell ref="C116:G116"/>
    <mergeCell ref="C93:D93"/>
    <mergeCell ref="M101:M102"/>
    <mergeCell ref="L105:L106"/>
    <mergeCell ref="O103:O104"/>
    <mergeCell ref="N110:N111"/>
    <mergeCell ref="K100:O100"/>
    <mergeCell ref="C1:G1"/>
    <mergeCell ref="C95:G95"/>
    <mergeCell ref="C97:D97"/>
    <mergeCell ref="D55:E55"/>
    <mergeCell ref="D64:E64"/>
    <mergeCell ref="D71:E71"/>
    <mergeCell ref="D78:E78"/>
    <mergeCell ref="D67:E67"/>
    <mergeCell ref="J99:O99"/>
    <mergeCell ref="C111:D111"/>
    <mergeCell ref="C113:G113"/>
    <mergeCell ref="J110:J111"/>
    <mergeCell ref="K110:K111"/>
    <mergeCell ref="L110:L111"/>
    <mergeCell ref="M110:M111"/>
    <mergeCell ref="N103:N104"/>
    <mergeCell ref="N107:N108"/>
    <mergeCell ref="O101:O102"/>
    <mergeCell ref="O105:O106"/>
    <mergeCell ref="C63:G63"/>
    <mergeCell ref="C102:G102"/>
    <mergeCell ref="C99:G99"/>
    <mergeCell ref="N105:N106"/>
    <mergeCell ref="D66:E66"/>
    <mergeCell ref="D80:E80"/>
    <mergeCell ref="D54:E54"/>
    <mergeCell ref="C61:G61"/>
    <mergeCell ref="C48:G48"/>
    <mergeCell ref="O110:O111"/>
    <mergeCell ref="O107:O108"/>
    <mergeCell ref="L101:L102"/>
    <mergeCell ref="J103:J104"/>
    <mergeCell ref="J105:J106"/>
    <mergeCell ref="J107:J108"/>
    <mergeCell ref="J101:J102"/>
    <mergeCell ref="D23:E23"/>
    <mergeCell ref="D41:E41"/>
    <mergeCell ref="D42:E42"/>
    <mergeCell ref="D43:E43"/>
    <mergeCell ref="D44:E44"/>
    <mergeCell ref="D11:E11"/>
    <mergeCell ref="D12:E12"/>
    <mergeCell ref="D13:E13"/>
    <mergeCell ref="D14:E14"/>
    <mergeCell ref="D15:E15"/>
    <mergeCell ref="D29:E29"/>
    <mergeCell ref="C20:G20"/>
    <mergeCell ref="C2:G2"/>
    <mergeCell ref="C131:F131"/>
    <mergeCell ref="J119:N119"/>
    <mergeCell ref="C115:D115"/>
    <mergeCell ref="M103:M104"/>
    <mergeCell ref="C119:G119"/>
    <mergeCell ref="N101:N102"/>
    <mergeCell ref="D30:E30"/>
    <mergeCell ref="D40:E40"/>
    <mergeCell ref="K103:K104"/>
    <mergeCell ref="C56:D56"/>
    <mergeCell ref="K101:K102"/>
    <mergeCell ref="C50:G50"/>
    <mergeCell ref="C59:G59"/>
    <mergeCell ref="D45:E45"/>
    <mergeCell ref="D51:E51"/>
    <mergeCell ref="D52:E52"/>
    <mergeCell ref="D53:E53"/>
    <mergeCell ref="L103:L104"/>
    <mergeCell ref="C57:G57"/>
    <mergeCell ref="C46:D46"/>
    <mergeCell ref="C58:D58"/>
    <mergeCell ref="C83:G83"/>
    <mergeCell ref="D68:E68"/>
    <mergeCell ref="D69:E69"/>
    <mergeCell ref="C72:D72"/>
    <mergeCell ref="D65:E65"/>
    <mergeCell ref="C85:G85"/>
    <mergeCell ref="C10:G10"/>
    <mergeCell ref="C32:D32"/>
    <mergeCell ref="C35:G35"/>
    <mergeCell ref="K105:K106"/>
    <mergeCell ref="D70:E70"/>
    <mergeCell ref="C74:G74"/>
    <mergeCell ref="C77:G77"/>
    <mergeCell ref="C81:D81"/>
    <mergeCell ref="D28:E28"/>
    <mergeCell ref="J13:Q13"/>
    <mergeCell ref="D24:E24"/>
    <mergeCell ref="D25:E25"/>
    <mergeCell ref="J8:Q10"/>
    <mergeCell ref="J11:Q11"/>
    <mergeCell ref="D26:E26"/>
    <mergeCell ref="D27:E27"/>
    <mergeCell ref="D16:E16"/>
    <mergeCell ref="D21:E21"/>
    <mergeCell ref="C8:G8"/>
    <mergeCell ref="C17:D17"/>
    <mergeCell ref="C3:G3"/>
    <mergeCell ref="J120:N120"/>
    <mergeCell ref="H59:I59"/>
    <mergeCell ref="C4:G4"/>
    <mergeCell ref="C6:G6"/>
    <mergeCell ref="M107:M108"/>
    <mergeCell ref="L107:L108"/>
    <mergeCell ref="M105:M106"/>
    <mergeCell ref="K107:K108"/>
    <mergeCell ref="D22:E22"/>
  </mergeCells>
  <dataValidations count="24">
    <dataValidation type="list" allowBlank="1" showInputMessage="1" showErrorMessage="1" sqref="F104:F110">
      <formula1>$AE$138:$AE$140</formula1>
    </dataValidation>
    <dataValidation type="list" allowBlank="1" showInputMessage="1" showErrorMessage="1" sqref="G67">
      <formula1>$W$139:$W$140</formula1>
    </dataValidation>
    <dataValidation type="list" allowBlank="1" showInputMessage="1" showErrorMessage="1" sqref="G68:G69">
      <formula1>$X$139:$X$140</formula1>
    </dataValidation>
    <dataValidation type="list" allowBlank="1" showInputMessage="1" showErrorMessage="1" sqref="G70">
      <formula1>$Y$139:$Y$140</formula1>
    </dataValidation>
    <dataValidation type="list" allowBlank="1" showInputMessage="1" showErrorMessage="1" sqref="G71">
      <formula1>$Z$139:$Z$140</formula1>
    </dataValidation>
    <dataValidation type="list" allowBlank="1" showInputMessage="1" showErrorMessage="1" sqref="G78">
      <formula1>$AA$139:$AA$140</formula1>
    </dataValidation>
    <dataValidation type="list" allowBlank="1" showInputMessage="1" showErrorMessage="1" sqref="G79">
      <formula1>$AB$139:$AB$140</formula1>
    </dataValidation>
    <dataValidation type="list" allowBlank="1" showInputMessage="1" showErrorMessage="1" sqref="G80">
      <formula1>$AC$139:$AC$140</formula1>
    </dataValidation>
    <dataValidation type="list" allowBlank="1" showInputMessage="1" showErrorMessage="1" sqref="G92">
      <formula1>$AD$139:$AD$140</formula1>
    </dataValidation>
    <dataValidation type="list" allowBlank="1" showInputMessage="1" showErrorMessage="1" sqref="G64">
      <formula1>$S$139:$S$140</formula1>
    </dataValidation>
    <dataValidation type="list" allowBlank="1" showInputMessage="1" showErrorMessage="1" sqref="E104:E110">
      <formula1>$AF$138:$AF$143</formula1>
    </dataValidation>
    <dataValidation operator="equal" allowBlank="1" showInputMessage="1" showErrorMessage="1" sqref="G37:G42"/>
    <dataValidation type="list" operator="equal" allowBlank="1" showInputMessage="1" showErrorMessage="1" sqref="G43">
      <formula1>$N$137:$N$138</formula1>
    </dataValidation>
    <dataValidation type="list" operator="equal" allowBlank="1" showInputMessage="1" showErrorMessage="1" sqref="G44">
      <formula1>$O$137:$O$138</formula1>
    </dataValidation>
    <dataValidation type="list" operator="equal" allowBlank="1" showInputMessage="1" showErrorMessage="1" sqref="G45">
      <formula1>$P$139:$P$140</formula1>
    </dataValidation>
    <dataValidation type="list" allowBlank="1" showInputMessage="1" showErrorMessage="1" sqref="G53">
      <formula1>$R$139:$R$140</formula1>
    </dataValidation>
    <dataValidation type="list" allowBlank="1" showInputMessage="1" showErrorMessage="1" sqref="G36">
      <formula1>$L$137:$L$142</formula1>
    </dataValidation>
    <dataValidation type="list" allowBlank="1" showInputMessage="1" showErrorMessage="1" sqref="G51">
      <formula1>$Q$139:$Q$140</formula1>
    </dataValidation>
    <dataValidation type="list" allowBlank="1" showInputMessage="1" showErrorMessage="1" sqref="G31">
      <formula1>$K$137:$K$138</formula1>
    </dataValidation>
    <dataValidation type="list" allowBlank="1" showInputMessage="1" showErrorMessage="1" sqref="G21">
      <formula1>$I$137:$I$140</formula1>
    </dataValidation>
    <dataValidation type="list" allowBlank="1" showInputMessage="1" showErrorMessage="1" sqref="G22">
      <formula1>$J$137:$J$140</formula1>
    </dataValidation>
    <dataValidation type="list" allowBlank="1" showInputMessage="1" showErrorMessage="1" sqref="G12:G14">
      <formula1>$G$139:$G$140</formula1>
    </dataValidation>
    <dataValidation type="list" allowBlank="1" showInputMessage="1" showErrorMessage="1" sqref="G15:G16">
      <formula1>$H$139:$H$140</formula1>
    </dataValidation>
    <dataValidation type="list" allowBlank="1" showInputMessage="1" showErrorMessage="1" errorTitle="Warning" error="Please select a number from the list. Click &quot;Cancel&quot; to enter a valid number.&#10;" sqref="G11">
      <formula1>$G$139:$G$140</formula1>
    </dataValidation>
  </dataValidations>
  <printOptions/>
  <pageMargins left="0.75" right="0.75" top="1" bottom="1" header="0.5" footer="0.5"/>
  <pageSetup horizontalDpi="600" verticalDpi="600" orientation="portrait" r:id="rId3"/>
  <headerFooter scaleWithDoc="0">
    <oddHeader>&amp;R&amp;"+,Regular"&amp;14&amp;U&amp;K005B82R&amp;K006282ISK REPORT CALCULATION TOOL:&amp;16 &amp;"+,Italic"&amp;11VCS Version 3</oddHeader>
    <oddFooter>&amp;L&amp;"+,Regular"&amp;9v3.0&amp;R&amp;"+,Regular"&amp;9&amp;P</oddFooter>
  </headerFooter>
  <rowBreaks count="5" manualBreakCount="5">
    <brk id="19" min="2" max="6" man="1"/>
    <brk id="34" min="2" max="6" man="1"/>
    <brk id="49" min="2" max="6" man="1"/>
    <brk id="60" min="2" max="6" man="1"/>
    <brk id="84" min="2" max="6" man="1"/>
  </rowBreaks>
  <ignoredErrors>
    <ignoredError sqref="H52" formula="1"/>
  </ignoredError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Naomi Swickard</dc:creator>
  <cp:keywords/>
  <dc:description/>
  <cp:lastModifiedBy>Cathy Spicer-Sitzes</cp:lastModifiedBy>
  <cp:lastPrinted>2012-10-03T20:50:24Z</cp:lastPrinted>
  <dcterms:created xsi:type="dcterms:W3CDTF">2010-06-04T16:52:29Z</dcterms:created>
  <dcterms:modified xsi:type="dcterms:W3CDTF">2024-05-16T18:34:56Z</dcterms:modified>
  <cp:category/>
  <cp:version/>
  <cp:contentType/>
  <cp:contentStatus/>
</cp:coreProperties>
</file>