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30"/>
  <workbookPr showInkAnnotation="0" codeName="ThisWorkbook"/>
  <mc:AlternateContent xmlns:mc="http://schemas.openxmlformats.org/markup-compatibility/2006">
    <mc:Choice Requires="x15">
      <x15ac:absPath xmlns:x15ac="http://schemas.microsoft.com/office/spreadsheetml/2010/11/ac" url="https://vcs024.sharepoint.com/sites/Program/Shared Documents/General/VCS Program/Program Documents/VCS Version 4/Official Versions _ VCS Procedural Docs/AFOLU Non-Permanence Risk Tool/v4.2/"/>
    </mc:Choice>
  </mc:AlternateContent>
  <xr:revisionPtr revIDLastSave="0" documentId="8_{46C9DEA3-0B03-4887-879C-3316E3293E74}" xr6:coauthVersionLast="47" xr6:coauthVersionMax="47" xr10:uidLastSave="{00000000-0000-0000-0000-000000000000}"/>
  <bookViews>
    <workbookView xWindow="14325" yWindow="3510" windowWidth="10785" windowHeight="11295" tabRatio="779" xr2:uid="{00000000-000D-0000-FFFF-FFFF00000000}"/>
  </bookViews>
  <sheets>
    <sheet name="Overall NPR rating &amp; Buffer det" sheetId="1" r:id="rId1"/>
    <sheet name="1. Internal Risk" sheetId="2" r:id="rId2"/>
    <sheet name="2. External Risk" sheetId="3" r:id="rId3"/>
    <sheet name="3. Natural Risk" sheetId="4" r:id="rId4"/>
    <sheet name="3.1 Future Climate Impact" sheetId="5" r:id="rId5"/>
    <sheet name="3.2 SLR Risk" sheetId="6" r:id="rId6"/>
    <sheet name="Uncertainty - RR" sheetId="8" r:id="rId7"/>
    <sheet name="Data Valid. Internal-External" sheetId="10" r:id="rId8"/>
    <sheet name="Default values by region  avera" sheetId="7" r:id="rId9"/>
    <sheet name="Range of variation by climatic " sheetId="9" r:id="rId10"/>
    <sheet name="Hoja1" sheetId="11" state="hidden" r:id="rId11"/>
  </sheets>
  <definedNames>
    <definedName name="CE" localSheetId="3">#REF!</definedName>
    <definedName name="CE" localSheetId="4">#REF!</definedName>
    <definedName name="CE">'2. External Risk'!$F$41</definedName>
    <definedName name="FV" localSheetId="3">#REF!</definedName>
    <definedName name="FV" localSheetId="4">#REF!</definedName>
    <definedName name="FV">'1. Internal Risk'!$F$36</definedName>
    <definedName name="G" localSheetId="3">#REF!</definedName>
    <definedName name="G" localSheetId="4">'3. Natural Risk'!$F$10</definedName>
    <definedName name="G" localSheetId="5">#REF!</definedName>
    <definedName name="G">#REF!</definedName>
    <definedName name="LT" localSheetId="3">#REF!</definedName>
    <definedName name="LT" localSheetId="4">#REF!</definedName>
    <definedName name="LT">'2. External Risk'!$F$29</definedName>
    <definedName name="OC" localSheetId="3">#REF!</definedName>
    <definedName name="OC" localSheetId="4">#REF!</definedName>
    <definedName name="OC">'1. Internal Risk'!$F$56</definedName>
    <definedName name="OtNat1" localSheetId="3">#REF!</definedName>
    <definedName name="OtNat1" localSheetId="4">'3. Natural Risk'!$F$11</definedName>
    <definedName name="OtNat1" localSheetId="5">#REF!</definedName>
    <definedName name="OtNat1">#REF!</definedName>
    <definedName name="OtNat2" localSheetId="3">#REF!</definedName>
    <definedName name="OtNat2" localSheetId="4">'3. Natural Risk'!$F$12</definedName>
    <definedName name="OtNat2" localSheetId="5">#REF!</definedName>
    <definedName name="OtNat2">#REF!</definedName>
    <definedName name="OtNat3" localSheetId="3">#REF!</definedName>
    <definedName name="OtNat3" localSheetId="4">'3. Natural Risk'!$F$13</definedName>
    <definedName name="OtNat3" localSheetId="5">#REF!</definedName>
    <definedName name="OtNat3">#REF!</definedName>
    <definedName name="PC" localSheetId="3">#REF!</definedName>
    <definedName name="PC" localSheetId="4">#REF!</definedName>
    <definedName name="PC">'2. External Risk'!$F$54</definedName>
    <definedName name="PD" localSheetId="3">#REF!</definedName>
    <definedName name="PD" localSheetId="4">'3. Natural Risk'!$F$8</definedName>
    <definedName name="PD" localSheetId="5">#REF!</definedName>
    <definedName name="PD">#REF!</definedName>
    <definedName name="PL" localSheetId="3">#REF!</definedName>
    <definedName name="PL" localSheetId="4">#REF!</definedName>
    <definedName name="PL">'1. Internal Risk'!$F$71</definedName>
    <definedName name="PM" localSheetId="3">#REF!</definedName>
    <definedName name="PM" localSheetId="4">#REF!</definedName>
    <definedName name="PM">'1. Internal Risk'!$F$18</definedName>
    <definedName name="Reset">#REF!</definedName>
    <definedName name="W" localSheetId="3">#REF!</definedName>
    <definedName name="W" localSheetId="4">'3. Natural Risk'!$F$9</definedName>
    <definedName name="W" localSheetId="5">#REF!</definedName>
    <definedName name="W">#REF!</definedName>
    <definedName name="Z_1E85A7EE_E7B7_48D4_92C2_11E8885C5256_.wvu.Rows" localSheetId="3">#REF!</definedName>
    <definedName name="Z_1E85A7EE_E7B7_48D4_92C2_11E8885C5256_.wvu.Rows" localSheetId="4">#REF!</definedName>
    <definedName name="Z_1E85A7EE_E7B7_48D4_92C2_11E8885C5256_.wvu.Rows" localSheetId="0">'Overall NPR rating &amp; Buffer det'!$A$20:$IV$34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1" i="2" l="1"/>
  <c r="G38" i="3"/>
  <c r="G35" i="3"/>
  <c r="G34" i="3"/>
  <c r="G23" i="3"/>
  <c r="G19" i="3"/>
  <c r="G7" i="3"/>
  <c r="G6" i="3"/>
  <c r="G15" i="3"/>
  <c r="G11" i="3"/>
  <c r="G52" i="2"/>
  <c r="G49" i="2"/>
  <c r="G35" i="2"/>
  <c r="G6" i="2"/>
  <c r="G41" i="2"/>
  <c r="G70" i="2"/>
  <c r="G66" i="2"/>
  <c r="G65" i="2"/>
  <c r="G64" i="2"/>
  <c r="F25" i="3"/>
  <c r="F24" i="3"/>
  <c r="F22" i="3"/>
  <c r="F21" i="3"/>
  <c r="F20" i="3"/>
  <c r="F18" i="3"/>
  <c r="F17" i="3"/>
  <c r="F16" i="3"/>
  <c r="F14" i="3"/>
  <c r="F13" i="3"/>
  <c r="F10" i="3"/>
  <c r="F12" i="3"/>
  <c r="F9" i="3"/>
  <c r="F29" i="3" l="1"/>
  <c r="G12" i="2"/>
  <c r="F51" i="2"/>
  <c r="F50" i="2"/>
  <c r="F18" i="2"/>
  <c r="F69" i="2"/>
  <c r="F68" i="2"/>
  <c r="F71" i="2" s="1"/>
  <c r="F24" i="2"/>
  <c r="F28" i="2"/>
  <c r="F27" i="2"/>
  <c r="F26" i="2"/>
  <c r="F25" i="2"/>
  <c r="H8" i="4"/>
  <c r="H9" i="4"/>
  <c r="H10" i="4"/>
  <c r="H11" i="4"/>
  <c r="H12" i="4"/>
  <c r="H13" i="4"/>
  <c r="H7" i="4"/>
  <c r="F40" i="3"/>
  <c r="F39" i="3"/>
  <c r="F37" i="3"/>
  <c r="F36" i="3"/>
  <c r="F33" i="2"/>
  <c r="F32" i="2"/>
  <c r="F31" i="2"/>
  <c r="F30" i="2"/>
  <c r="G29" i="2"/>
  <c r="F53" i="2"/>
  <c r="F54" i="2" s="1"/>
  <c r="F43" i="2"/>
  <c r="F41" i="3" l="1"/>
  <c r="F36" i="2"/>
  <c r="G15" i="5" l="1" a="1"/>
  <c r="G15" i="5" s="1"/>
  <c r="G14" i="5" a="1"/>
  <c r="G14" i="5" s="1"/>
  <c r="F51" i="3" l="1"/>
  <c r="G11" i="5" a="1"/>
  <c r="G11" i="5" s="1"/>
  <c r="F44" i="2" l="1"/>
  <c r="H11" i="5" a="1"/>
  <c r="F45" i="2" l="1"/>
  <c r="F46" i="2" s="1"/>
  <c r="F47" i="2" s="1"/>
  <c r="H11" i="5"/>
  <c r="F48" i="2" l="1"/>
  <c r="F56" i="2" s="1"/>
  <c r="G55" i="2"/>
  <c r="F75" i="2" l="1"/>
  <c r="G8" i="2"/>
  <c r="G9" i="2"/>
  <c r="G10" i="2"/>
  <c r="G11" i="2"/>
  <c r="G13" i="2"/>
  <c r="G14" i="2"/>
  <c r="G16" i="2"/>
  <c r="G17" i="2"/>
  <c r="L11" i="5" l="1"/>
  <c r="M28" i="5"/>
  <c r="S11" i="5" a="1"/>
  <c r="S11" i="5" s="1"/>
  <c r="U11" i="5" a="1"/>
  <c r="U11" i="5" s="1"/>
  <c r="S12" i="5" a="1"/>
  <c r="S12" i="5" s="1"/>
  <c r="T11" i="5" a="1"/>
  <c r="T12" i="5" a="1"/>
  <c r="T11" i="5" l="1"/>
  <c r="V11" i="5" s="1"/>
  <c r="T12" i="5"/>
  <c r="U12" i="5" a="1"/>
  <c r="U12" i="5" s="1"/>
  <c r="S13" i="5" a="1"/>
  <c r="S13" i="5" s="1"/>
  <c r="U13" i="5" a="1"/>
  <c r="U13" i="5" s="1"/>
  <c r="S14" i="5" a="1"/>
  <c r="S14" i="5" s="1"/>
  <c r="T14" i="5" a="1"/>
  <c r="T13" i="5" a="1"/>
  <c r="V12" i="5" l="1"/>
  <c r="T13" i="5"/>
  <c r="V13" i="5" s="1"/>
  <c r="T14" i="5"/>
  <c r="U14" i="5" a="1"/>
  <c r="U14" i="5" s="1"/>
  <c r="S15" i="5" a="1"/>
  <c r="S15" i="5" s="1"/>
  <c r="T15" i="5" a="1"/>
  <c r="V14" i="5" l="1"/>
  <c r="T15" i="5"/>
  <c r="U15" i="5" a="1"/>
  <c r="U15" i="5" s="1"/>
  <c r="S16" i="5" a="1"/>
  <c r="S16" i="5" s="1"/>
  <c r="U16" i="5" a="1"/>
  <c r="U16" i="5" s="1"/>
  <c r="S17" i="5" a="1"/>
  <c r="S17" i="5" s="1"/>
  <c r="T17" i="5" a="1"/>
  <c r="T16" i="5" a="1"/>
  <c r="V15" i="5" l="1"/>
  <c r="T16" i="5"/>
  <c r="V16" i="5" s="1"/>
  <c r="T17" i="5"/>
  <c r="U17" i="5" a="1"/>
  <c r="U17" i="5" s="1"/>
  <c r="S18" i="5" a="1"/>
  <c r="S18" i="5" s="1"/>
  <c r="T18" i="5" a="1"/>
  <c r="V17" i="5" l="1"/>
  <c r="T18" i="5"/>
  <c r="U18" i="5" a="1"/>
  <c r="U18" i="5" s="1"/>
  <c r="S19" i="5" a="1"/>
  <c r="S19" i="5" s="1"/>
  <c r="U19" i="5" a="1"/>
  <c r="U19" i="5" s="1"/>
  <c r="S20" i="5" a="1"/>
  <c r="S20" i="5" s="1"/>
  <c r="U20" i="5" a="1"/>
  <c r="U20" i="5" s="1"/>
  <c r="S21" i="5" a="1"/>
  <c r="S21" i="5" s="1"/>
  <c r="T20" i="5" a="1"/>
  <c r="T21" i="5" a="1"/>
  <c r="V18" i="5" l="1"/>
  <c r="T20" i="5"/>
  <c r="V20" i="5" s="1"/>
  <c r="T21" i="5"/>
  <c r="U21" i="5" a="1"/>
  <c r="U21" i="5" s="1"/>
  <c r="F4" i="11"/>
  <c r="F5" i="11"/>
  <c r="F6" i="11"/>
  <c r="F7" i="11"/>
  <c r="F3" i="11"/>
  <c r="F8" i="11" s="1"/>
  <c r="E7" i="11"/>
  <c r="E6" i="11"/>
  <c r="E5" i="11"/>
  <c r="E4" i="11"/>
  <c r="E3" i="11"/>
  <c r="D8" i="11"/>
  <c r="D4" i="11"/>
  <c r="D5" i="11"/>
  <c r="D6" i="11"/>
  <c r="D7" i="11"/>
  <c r="D3" i="11"/>
  <c r="C4" i="11"/>
  <c r="C5" i="11"/>
  <c r="C6" i="11"/>
  <c r="C7" i="11"/>
  <c r="C3" i="11"/>
  <c r="V21" i="5" l="1"/>
  <c r="T19" i="5"/>
  <c r="V19" i="5" s="1"/>
  <c r="G7" i="5"/>
  <c r="U23" i="5" a="1"/>
  <c r="U23" i="5" s="1"/>
  <c r="S23" i="5" a="1"/>
  <c r="S23" i="5" s="1"/>
  <c r="U22" i="5" a="1"/>
  <c r="U22" i="5" s="1"/>
  <c r="S22" i="5" a="1"/>
  <c r="S22" i="5" s="1"/>
  <c r="O23" i="5" a="1"/>
  <c r="O23" i="5" s="1"/>
  <c r="M23" i="5" a="1"/>
  <c r="M23" i="5" s="1"/>
  <c r="O22" i="5" a="1"/>
  <c r="O22" i="5" s="1"/>
  <c r="M22" i="5" a="1"/>
  <c r="M22" i="5" s="1"/>
  <c r="O21" i="5" a="1"/>
  <c r="O21" i="5" s="1"/>
  <c r="M21" i="5" a="1"/>
  <c r="M21" i="5" s="1"/>
  <c r="O20" i="5" a="1"/>
  <c r="O20" i="5" s="1"/>
  <c r="M20" i="5" a="1"/>
  <c r="M20" i="5" s="1"/>
  <c r="O19" i="5" a="1"/>
  <c r="O19" i="5" s="1"/>
  <c r="M19" i="5" a="1"/>
  <c r="M19" i="5" s="1"/>
  <c r="O18" i="5" a="1"/>
  <c r="O18" i="5" s="1"/>
  <c r="M18" i="5" a="1"/>
  <c r="M18" i="5" s="1"/>
  <c r="O17" i="5" a="1"/>
  <c r="O17" i="5" s="1"/>
  <c r="M17" i="5" a="1"/>
  <c r="M17" i="5" s="1"/>
  <c r="O16" i="5" a="1"/>
  <c r="O16" i="5" s="1"/>
  <c r="M16" i="5" a="1"/>
  <c r="M16" i="5" s="1"/>
  <c r="O15" i="5" a="1"/>
  <c r="O15" i="5" s="1"/>
  <c r="M15" i="5" a="1"/>
  <c r="M15" i="5" s="1"/>
  <c r="O14" i="5" a="1"/>
  <c r="O14" i="5" s="1"/>
  <c r="M14" i="5" a="1"/>
  <c r="M14" i="5" s="1"/>
  <c r="O13" i="5" a="1"/>
  <c r="O13" i="5" s="1"/>
  <c r="M13" i="5" a="1"/>
  <c r="M13" i="5" s="1"/>
  <c r="O12" i="5" a="1"/>
  <c r="O12" i="5" s="1"/>
  <c r="M12" i="5" a="1"/>
  <c r="M12" i="5" s="1"/>
  <c r="O11" i="5" a="1"/>
  <c r="O11" i="5" s="1"/>
  <c r="M11" i="5" a="1"/>
  <c r="M11" i="5" s="1"/>
  <c r="X9" i="5"/>
  <c r="L9" i="6"/>
  <c r="I23" i="5" a="1"/>
  <c r="I23" i="5" s="1"/>
  <c r="G23" i="5" a="1"/>
  <c r="G23" i="5" s="1"/>
  <c r="I22" i="5" a="1"/>
  <c r="I22" i="5" s="1"/>
  <c r="G22" i="5" a="1"/>
  <c r="G22" i="5" s="1"/>
  <c r="I21" i="5" a="1"/>
  <c r="I21" i="5" s="1"/>
  <c r="G21" i="5" a="1"/>
  <c r="G21" i="5" s="1"/>
  <c r="I20" i="5" a="1"/>
  <c r="I20" i="5" s="1"/>
  <c r="G20" i="5" a="1"/>
  <c r="G20" i="5" s="1"/>
  <c r="I19" i="5" a="1"/>
  <c r="I19" i="5" s="1"/>
  <c r="I18" i="5" a="1"/>
  <c r="I18" i="5" s="1"/>
  <c r="G18" i="5" a="1"/>
  <c r="G18" i="5" s="1"/>
  <c r="I17" i="5" a="1"/>
  <c r="I17" i="5" s="1"/>
  <c r="G17" i="5" a="1"/>
  <c r="G17" i="5" s="1"/>
  <c r="I16" i="5" a="1"/>
  <c r="I16" i="5" s="1"/>
  <c r="G16" i="5" a="1"/>
  <c r="G16" i="5" s="1"/>
  <c r="I15" i="5" a="1"/>
  <c r="I15" i="5" s="1"/>
  <c r="I14" i="5" a="1"/>
  <c r="I14" i="5" s="1"/>
  <c r="I13" i="5" a="1"/>
  <c r="I13" i="5" s="1"/>
  <c r="I12" i="5" a="1"/>
  <c r="I12" i="5" s="1"/>
  <c r="G13" i="5" a="1"/>
  <c r="G13" i="5" s="1"/>
  <c r="G12" i="5" a="1"/>
  <c r="G12" i="5" s="1"/>
  <c r="I11" i="5" a="1"/>
  <c r="I11" i="5" s="1"/>
  <c r="J11" i="5" s="1"/>
  <c r="X23" i="5"/>
  <c r="X22" i="5"/>
  <c r="X21" i="5"/>
  <c r="X20" i="5"/>
  <c r="X19" i="5"/>
  <c r="X18" i="5"/>
  <c r="X17" i="5"/>
  <c r="X16" i="5"/>
  <c r="X15" i="5"/>
  <c r="X14" i="5"/>
  <c r="X13" i="5"/>
  <c r="X12" i="5"/>
  <c r="X11" i="5"/>
  <c r="X8" i="5"/>
  <c r="R9" i="5"/>
  <c r="R8" i="5"/>
  <c r="L9" i="5"/>
  <c r="L8" i="5"/>
  <c r="R23" i="5"/>
  <c r="R22" i="5"/>
  <c r="R21" i="5"/>
  <c r="R20" i="5"/>
  <c r="R19" i="5"/>
  <c r="R18" i="5"/>
  <c r="R17" i="5"/>
  <c r="R16" i="5"/>
  <c r="R15" i="5"/>
  <c r="R14" i="5"/>
  <c r="R13" i="5"/>
  <c r="R12" i="5"/>
  <c r="R11" i="5"/>
  <c r="L15" i="5"/>
  <c r="L14" i="5"/>
  <c r="L13" i="5"/>
  <c r="L12" i="5"/>
  <c r="L23" i="5"/>
  <c r="L22" i="5"/>
  <c r="L21" i="5"/>
  <c r="L20" i="5"/>
  <c r="L19" i="5"/>
  <c r="L18" i="5"/>
  <c r="L17" i="5"/>
  <c r="L16" i="5"/>
  <c r="H14" i="5" a="1"/>
  <c r="N14" i="5" a="1"/>
  <c r="H18" i="5" a="1"/>
  <c r="N21" i="5" a="1"/>
  <c r="N12" i="5" a="1"/>
  <c r="N13" i="5" a="1"/>
  <c r="N11" i="5" a="1"/>
  <c r="N15" i="5" a="1"/>
  <c r="N20" i="5" a="1"/>
  <c r="H12" i="5" a="1"/>
  <c r="T23" i="5" a="1"/>
  <c r="N22" i="5" a="1"/>
  <c r="H16" i="5" a="1"/>
  <c r="H21" i="5" a="1"/>
  <c r="H23" i="5" a="1"/>
  <c r="N23" i="5" a="1"/>
  <c r="H20" i="5" a="1"/>
  <c r="N18" i="5" a="1"/>
  <c r="H22" i="5" a="1"/>
  <c r="H17" i="5" a="1"/>
  <c r="H15" i="5" a="1"/>
  <c r="T22" i="5" a="1"/>
  <c r="N17" i="5" a="1"/>
  <c r="H13" i="5" a="1"/>
  <c r="N16" i="5" a="1"/>
  <c r="V24" i="5" l="1"/>
  <c r="H20" i="5"/>
  <c r="J20" i="5" s="1"/>
  <c r="H15" i="5"/>
  <c r="J15" i="5" s="1"/>
  <c r="H12" i="5"/>
  <c r="J12" i="5" s="1"/>
  <c r="H16" i="5"/>
  <c r="J16" i="5" s="1"/>
  <c r="H13" i="5"/>
  <c r="J13" i="5" s="1"/>
  <c r="H21" i="5"/>
  <c r="J21" i="5" s="1"/>
  <c r="H17" i="5"/>
  <c r="J17" i="5" s="1"/>
  <c r="H14" i="5"/>
  <c r="J14" i="5" s="1"/>
  <c r="H18" i="5"/>
  <c r="J18" i="5" s="1"/>
  <c r="T23" i="5"/>
  <c r="V23" i="5" s="1"/>
  <c r="T22" i="5"/>
  <c r="V22" i="5" s="1"/>
  <c r="N23" i="5"/>
  <c r="P23" i="5" s="1"/>
  <c r="N22" i="5"/>
  <c r="P22" i="5" s="1"/>
  <c r="N21" i="5"/>
  <c r="P21" i="5" s="1"/>
  <c r="N20" i="5"/>
  <c r="P20" i="5" s="1"/>
  <c r="N18" i="5"/>
  <c r="P18" i="5" s="1"/>
  <c r="N17" i="5"/>
  <c r="P17" i="5" s="1"/>
  <c r="N16" i="5"/>
  <c r="P16" i="5" s="1"/>
  <c r="N15" i="5"/>
  <c r="P15" i="5" s="1"/>
  <c r="N14" i="5"/>
  <c r="P14" i="5" s="1"/>
  <c r="N13" i="5"/>
  <c r="P13" i="5" s="1"/>
  <c r="N12" i="5"/>
  <c r="P12" i="5" s="1"/>
  <c r="N11" i="5"/>
  <c r="P11" i="5" s="1"/>
  <c r="H23" i="5"/>
  <c r="J23" i="5" s="1"/>
  <c r="H22" i="5"/>
  <c r="J22" i="5" s="1"/>
  <c r="E14" i="4"/>
  <c r="D14" i="4"/>
  <c r="H14" i="4" s="1"/>
  <c r="G67" i="2"/>
  <c r="G63" i="2"/>
  <c r="G62" i="2"/>
  <c r="V25" i="5" l="1"/>
  <c r="P25" i="5"/>
  <c r="J25" i="5"/>
  <c r="U36" i="5"/>
  <c r="N19" i="5"/>
  <c r="P19" i="5" s="1"/>
  <c r="P24" i="5" s="1"/>
  <c r="H19" i="5"/>
  <c r="F17" i="6"/>
  <c r="H9" i="6" s="1"/>
  <c r="K9" i="6"/>
  <c r="F13" i="4"/>
  <c r="F12" i="4"/>
  <c r="F11" i="4"/>
  <c r="F14" i="4"/>
  <c r="F10" i="4"/>
  <c r="F22" i="4" s="1"/>
  <c r="H22" i="4" s="1"/>
  <c r="F9" i="4"/>
  <c r="F8" i="4"/>
  <c r="F7" i="4"/>
  <c r="G53" i="3"/>
  <c r="F50" i="3"/>
  <c r="F49" i="3"/>
  <c r="F48" i="3"/>
  <c r="F47" i="3"/>
  <c r="G46" i="3"/>
  <c r="G28" i="3"/>
  <c r="G27" i="3"/>
  <c r="G8" i="3"/>
  <c r="G42" i="2"/>
  <c r="G23" i="2"/>
  <c r="J19" i="5" l="1"/>
  <c r="J24" i="5" s="1"/>
  <c r="D9" i="6"/>
  <c r="F21" i="4"/>
  <c r="F54" i="3"/>
  <c r="F58" i="3" s="1"/>
  <c r="F28" i="5" l="1"/>
  <c r="G9" i="1"/>
  <c r="H9" i="1" s="1"/>
  <c r="H28" i="5" l="1"/>
  <c r="L28" i="5" s="1" a="1"/>
  <c r="L28" i="5" s="1"/>
  <c r="N28" i="5" l="1" a="1"/>
  <c r="N28" i="5" s="1"/>
  <c r="G21" i="4" s="1"/>
  <c r="H21" i="4" s="1"/>
  <c r="H27" i="4" s="1"/>
  <c r="I27" i="4" s="1"/>
  <c r="I21" i="4" l="1"/>
  <c r="G10" i="1"/>
  <c r="G8" i="1"/>
  <c r="H10" i="1" l="1"/>
  <c r="G11" i="1"/>
  <c r="H11" i="1" s="1"/>
  <c r="G1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Julio Quevedo</author>
  </authors>
  <commentList>
    <comment ref="E11" authorId="0" shapeId="0" xr:uid="{AED011C2-E474-4F38-9CAC-9706DDC04860}">
      <text>
        <r>
          <rPr>
            <sz val="9"/>
            <color indexed="81"/>
            <rFont val="Tahoma"/>
            <family val="2"/>
          </rPr>
          <t>Mean annual change of the near-surface air temperature, expressed in °C</t>
        </r>
      </text>
    </comment>
    <comment ref="E12" authorId="0" shapeId="0" xr:uid="{65948F69-5856-48B1-BB9A-CC0521BA7F36}">
      <text>
        <r>
          <rPr>
            <sz val="9"/>
            <color rgb="FF000000"/>
            <rFont val="Tahoma"/>
            <family val="2"/>
          </rPr>
          <t>Mean number of days per year with maximum temperature exceeding +35</t>
        </r>
        <r>
          <rPr>
            <sz val="9"/>
            <color rgb="FF000000"/>
            <rFont val="Tahoma"/>
            <family val="2"/>
          </rPr>
          <t>°</t>
        </r>
        <r>
          <rPr>
            <sz val="9"/>
            <color rgb="FF000000"/>
            <rFont val="Tahoma"/>
            <family val="2"/>
          </rPr>
          <t xml:space="preserve">C </t>
        </r>
      </text>
    </comment>
    <comment ref="E13" authorId="0" shapeId="0" xr:uid="{B5ACD31F-1E13-4A13-AF76-6FCF6278838F}">
      <text>
        <r>
          <rPr>
            <sz val="9"/>
            <color rgb="FF000000"/>
            <rFont val="Tahoma"/>
            <family val="2"/>
          </rPr>
          <t xml:space="preserve">Mean projected change in annual minimum near-surface air temperature, expressed in </t>
        </r>
        <r>
          <rPr>
            <sz val="9"/>
            <color rgb="FF000000"/>
            <rFont val="Tahoma"/>
            <family val="2"/>
          </rPr>
          <t>°</t>
        </r>
        <r>
          <rPr>
            <sz val="9"/>
            <color rgb="FF000000"/>
            <rFont val="Tahoma"/>
            <family val="2"/>
          </rPr>
          <t xml:space="preserve">C </t>
        </r>
      </text>
    </comment>
    <comment ref="E14" authorId="0" shapeId="0" xr:uid="{43DC1DAD-CD6E-4E2F-B4B1-8A96799247FF}">
      <text>
        <r>
          <rPr>
            <sz val="9"/>
            <color rgb="FF000000"/>
            <rFont val="Tahoma"/>
            <family val="2"/>
          </rPr>
          <t xml:space="preserve">Seasonal mean change precipitation (mm), expressed in %
</t>
        </r>
      </text>
    </comment>
    <comment ref="E15" authorId="0" shapeId="0" xr:uid="{DF3F77A0-052E-4A80-8DDB-5BA8E11940A2}">
      <text>
        <r>
          <rPr>
            <sz val="9"/>
            <color rgb="FF000000"/>
            <rFont val="Tahoma"/>
            <family val="2"/>
          </rPr>
          <t>Episodic high-water levels and flow rates in streams and rivers driven by basin runoff. Q100 expressed in m3 s-1 km-2</t>
        </r>
      </text>
    </comment>
    <comment ref="E16" authorId="0" shapeId="0" xr:uid="{5BDC9C1C-EB58-4801-99FB-8726A8F43189}">
      <text>
        <r>
          <rPr>
            <sz val="9"/>
            <color rgb="FF000000"/>
            <rFont val="Tahoma"/>
            <family val="2"/>
          </rPr>
          <t>Extreme precipitation events that could prompt the occurrence of landslides in mountainous regions. Units corresponds to frequency of extreme precipitation events from 1 up to 8 times as frequent.</t>
        </r>
      </text>
    </comment>
    <comment ref="E17" authorId="0" shapeId="0" xr:uid="{D97CA7EC-741B-4F6A-88D1-29CA657A7E19}">
      <text>
        <r>
          <rPr>
            <b/>
            <sz val="9"/>
            <color indexed="81"/>
            <rFont val="Tahoma"/>
            <family val="2"/>
          </rPr>
          <t>Julio Quevedo:</t>
        </r>
        <r>
          <rPr>
            <sz val="9"/>
            <color indexed="81"/>
            <rFont val="Tahoma"/>
            <family val="2"/>
          </rPr>
          <t xml:space="preserve">
Change in mean soil moisture expressed in %</t>
        </r>
      </text>
    </comment>
    <comment ref="E18" authorId="0" shapeId="0" xr:uid="{CAF0660F-F47B-4A38-9CD0-DEADF1D829AB}">
      <text>
        <r>
          <rPr>
            <b/>
            <sz val="9"/>
            <color rgb="FF000000"/>
            <rFont val="Tahoma"/>
            <family val="2"/>
          </rPr>
          <t>Julio Quevedo:</t>
        </r>
        <r>
          <rPr>
            <sz val="9"/>
            <color rgb="FF000000"/>
            <rFont val="Tahoma"/>
            <family val="2"/>
          </rPr>
          <t xml:space="preserve">
</t>
        </r>
        <r>
          <rPr>
            <sz val="9"/>
            <color rgb="FF000000"/>
            <rFont val="Tahoma"/>
            <family val="2"/>
          </rPr>
          <t>Change in the number of droughts, expressed in events per decade</t>
        </r>
      </text>
    </comment>
    <comment ref="E19" authorId="0" shapeId="0" xr:uid="{4F629702-DAA7-42BD-9E6F-5B4FBDAF0C94}">
      <text>
        <r>
          <rPr>
            <b/>
            <sz val="9"/>
            <color indexed="81"/>
            <rFont val="Tahoma"/>
            <family val="2"/>
          </rPr>
          <t>Julio Quevedo:</t>
        </r>
        <r>
          <rPr>
            <sz val="9"/>
            <color indexed="81"/>
            <rFont val="Tahoma"/>
            <family val="2"/>
          </rPr>
          <t xml:space="preserve">
Conditions that increase the liklihood, spread and seasonality of wildfire, expressed as the mean value of CID impact socre of mean wind speed, extreme heat, and agricultural and ecological drought</t>
        </r>
      </text>
    </comment>
    <comment ref="E20" authorId="0" shapeId="0" xr:uid="{57A8CE06-419D-42DC-A22B-6A71CA564BD4}">
      <text>
        <r>
          <rPr>
            <b/>
            <sz val="9"/>
            <color rgb="FF000000"/>
            <rFont val="Tahoma"/>
            <family val="2"/>
          </rPr>
          <t>Julio Quevedo:</t>
        </r>
        <r>
          <rPr>
            <sz val="9"/>
            <color rgb="FF000000"/>
            <rFont val="Tahoma"/>
            <family val="2"/>
          </rPr>
          <t xml:space="preserve">
</t>
        </r>
        <r>
          <rPr>
            <sz val="9"/>
            <color rgb="FF000000"/>
            <rFont val="Tahoma"/>
            <family val="2"/>
          </rPr>
          <t>Change in the surface mean wind speed (m/s) expressed in %</t>
        </r>
      </text>
    </comment>
    <comment ref="E21" authorId="0" shapeId="0" xr:uid="{332DB0DC-B78E-451A-A118-2FF7BEA7A4FE}">
      <text>
        <r>
          <rPr>
            <b/>
            <sz val="9"/>
            <color rgb="FF000000"/>
            <rFont val="Tahoma"/>
            <family val="2"/>
          </rPr>
          <t>Julio Quevedo:</t>
        </r>
        <r>
          <rPr>
            <sz val="9"/>
            <color rgb="FF000000"/>
            <rFont val="Tahoma"/>
            <family val="2"/>
          </rPr>
          <t xml:space="preserve">
</t>
        </r>
        <r>
          <rPr>
            <sz val="9"/>
            <color rgb="FF000000"/>
            <rFont val="Tahoma"/>
            <family val="2"/>
          </rPr>
          <t>Frequency of median proportion of category 4-5 tropical cyclones, increases in %</t>
        </r>
      </text>
    </comment>
    <comment ref="E22" authorId="0" shapeId="0" xr:uid="{CEEE47CC-9F84-41DD-BC69-62D4E0082619}">
      <text>
        <r>
          <rPr>
            <b/>
            <sz val="9"/>
            <color rgb="FF000000"/>
            <rFont val="Tahoma"/>
            <family val="2"/>
          </rPr>
          <t>Julio Quevedo:</t>
        </r>
        <r>
          <rPr>
            <sz val="9"/>
            <color rgb="FF000000"/>
            <rFont val="Tahoma"/>
            <family val="2"/>
          </rPr>
          <t xml:space="preserve">
</t>
        </r>
        <r>
          <rPr>
            <sz val="9"/>
            <color rgb="FF000000"/>
            <rFont val="Tahoma"/>
            <family val="2"/>
          </rPr>
          <t>Change in extreme total water leve -ETWL, expressed i nmeters. ETWL result from a combination of mean sea level, tides, strom surve, and wave stup at coastlines.</t>
        </r>
      </text>
    </comment>
    <comment ref="E23" authorId="0" shapeId="0" xr:uid="{3A2245F0-F938-456C-8FEB-514027D11DEC}">
      <text>
        <r>
          <rPr>
            <b/>
            <sz val="9"/>
            <color rgb="FF000000"/>
            <rFont val="Tahoma"/>
            <family val="2"/>
          </rPr>
          <t>Julio Quevedo:</t>
        </r>
        <r>
          <rPr>
            <sz val="9"/>
            <color rgb="FF000000"/>
            <rFont val="Tahoma"/>
            <family val="2"/>
          </rPr>
          <t xml:space="preserve">
</t>
        </r>
        <r>
          <rPr>
            <sz val="9"/>
            <color rgb="FF000000"/>
            <rFont val="Tahoma"/>
            <family val="2"/>
          </rPr>
          <t>Rate of shoreline retreat (negative value) or progradation (positive values) along sandy coasts, expressed in meters and caused by relative sea level, currents, waves, and storm surges.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<sst xmlns="http://schemas.openxmlformats.org/spreadsheetml/2006/main" count="1765" uniqueCount="517">
  <si>
    <t>AFOLU NON-PERMANENCE RISK REPORT EXCEL CALCULATION TOOL, V4.2 - FOR INFORMATION PURPOSES ONLY</t>
  </si>
  <si>
    <t>AFOLU Non-Permanence Risk Report Excel Calculation Tool, v4.2</t>
  </si>
  <si>
    <r>
      <t>This spreadsheet provides a tool for manually calculating an AFOLU project's risk rating. The risk ratings for each risk factor are set out in the</t>
    </r>
    <r>
      <rPr>
        <i/>
        <sz val="10"/>
        <color theme="1"/>
        <rFont val="Arial"/>
        <family val="2"/>
      </rPr>
      <t xml:space="preserve"> AFOLU Non-Permanence Risk Tool</t>
    </r>
    <r>
      <rPr>
        <sz val="10"/>
        <color theme="1"/>
        <rFont val="Arial"/>
        <family val="2"/>
      </rPr>
      <t xml:space="preserve">. The overall risk rating is the output from this tool. </t>
    </r>
    <r>
      <rPr>
        <b/>
        <sz val="10"/>
        <color theme="1"/>
        <rFont val="Arial"/>
        <family val="2"/>
      </rPr>
      <t>This tool is intended to aid users in understanding how calculations are performed in the AFOLU Non-Permanence Risk Assessment Calculation Tool in the Project Hub. This worksheet cannot be used for final project risk assessment and does not represent the VCS Program requirements. Instead, projects must use the AFOLU Non-Permanence Risk Assessment Calculator in the Project Hub as outlined in the VCS Standard.</t>
    </r>
    <r>
      <rPr>
        <sz val="10"/>
        <color theme="1"/>
        <rFont val="Arial"/>
        <family val="2"/>
      </rPr>
      <t xml:space="preserve">
Verra acknowledges the work of Adam Gibbon, Jared Nunery, South Pole Carbon Asset Management, Instituto de Investigaciones Marinas y Costeras José Benito Vives de Andréis (INVEMAR), and Daniel Ruiz Carrascal in developing this tool.
</t>
    </r>
    <r>
      <rPr>
        <sz val="11"/>
        <color rgb="FF008080"/>
        <rFont val="Arial"/>
        <family val="2"/>
      </rPr>
      <t xml:space="preserve">Instructions for using the risk report calculation tool:  </t>
    </r>
    <r>
      <rPr>
        <sz val="10"/>
        <color theme="1"/>
        <rFont val="Arial"/>
        <family val="2"/>
      </rPr>
      <t xml:space="preserve">
- Excel macros must be enabled to use the "Reset Form" button in this tool.  If Excel macros is not enabled, the reset form button will not work. Users need to empty all yellow cells before re-entering data to avoid calculation errors. To empty yellow cells, click on the cell and press the delete button on the keyboard or right-click on the cell and select "Clear Contents."
- </t>
    </r>
    <r>
      <rPr>
        <b/>
        <u/>
        <sz val="10"/>
        <color theme="1"/>
        <rFont val="Arial"/>
        <family val="2"/>
      </rPr>
      <t>To complete the form, input data into blue cells only.</t>
    </r>
    <r>
      <rPr>
        <sz val="10"/>
        <color theme="1"/>
        <rFont val="Arial"/>
        <family val="2"/>
      </rPr>
      <t xml:space="preserve">  All other cells are populated automatically and the remainder of the cells are locked from editing.  
- Instructions for inputting data into the blue cells is provided to the right of the cell in orange text.  For some risk factors, select the risk rating appropriate for the project. For other risk factors, select the appropriate answer to the question from the drop down menu.
- The form can be reset using the buttons at the top or bottom if Excel macros are enabled.   
- Note: If the project is split into two or more risk zones, two or more instances of this excel spreadsheet will need to be completed. </t>
    </r>
  </si>
  <si>
    <t>OVERALL NON-PERMANENCE RISK RATING AND BUFFER DETERMINATION</t>
  </si>
  <si>
    <t xml:space="preserve">Risk Category </t>
  </si>
  <si>
    <t>Rating</t>
  </si>
  <si>
    <t>a)</t>
  </si>
  <si>
    <t>Internal risk</t>
  </si>
  <si>
    <t>b)</t>
  </si>
  <si>
    <t>External risk</t>
  </si>
  <si>
    <t>c)</t>
  </si>
  <si>
    <t>Natural Risk</t>
  </si>
  <si>
    <t xml:space="preserve">Overall risk rating (a + b + c) </t>
  </si>
  <si>
    <t>Note: Overall risk rating shall be rounded up to the nearest whole percentage.</t>
  </si>
  <si>
    <t>The minimum risk rating shall be 12, regardless of the risk rating calculated.</t>
  </si>
  <si>
    <t>If the overall risk rating is over 60 then the project fails the entire risk analysis.</t>
  </si>
  <si>
    <t>Total Risk Assessment</t>
  </si>
  <si>
    <t>Net change in the project's carbon stocks</t>
  </si>
  <si>
    <t>TOTAL NUMBER OF CREDITS TO BE DEPOSITED IN THE AFOLU POOLED
 BUFFER ACCOUNT</t>
  </si>
  <si>
    <t>1   INTERNAL RISK</t>
  </si>
  <si>
    <t>Table 1. Project Management</t>
  </si>
  <si>
    <t>Project Management</t>
  </si>
  <si>
    <t>Score</t>
  </si>
  <si>
    <t>Q1</t>
  </si>
  <si>
    <r>
      <t xml:space="preserve">Does the project have an adaptive management plan in place that includes a monitoring plan? If </t>
    </r>
    <r>
      <rPr>
        <i/>
        <sz val="10"/>
        <color theme="1"/>
        <rFont val="Arial"/>
        <family val="2"/>
      </rPr>
      <t>No</t>
    </r>
    <r>
      <rPr>
        <sz val="10"/>
        <color theme="1"/>
        <rFont val="Arial"/>
        <family val="2"/>
      </rPr>
      <t xml:space="preserve">, the project fails the risk assessment. If </t>
    </r>
    <r>
      <rPr>
        <i/>
        <sz val="10"/>
        <color theme="1"/>
        <rFont val="Arial"/>
        <family val="2"/>
      </rPr>
      <t>Yes</t>
    </r>
    <r>
      <rPr>
        <sz val="10"/>
        <color theme="1"/>
        <rFont val="Arial"/>
        <family val="2"/>
      </rPr>
      <t>, proceed to Q2</t>
    </r>
  </si>
  <si>
    <t>Q2</t>
  </si>
  <si>
    <t>Do any of the following project management risks apply to the project?</t>
  </si>
  <si>
    <t>Species planted (where applicable) associated with more than 25 percent of the stocks on which GHG credits have previously been issued are not native nor proven to be adapted to the same or similar agro-ecological zone(s) as the project area.</t>
  </si>
  <si>
    <t>Ongoing enforcement to prevent encroachment by outside actors is required to protect more than 50 percent of stocks on which GHG credits have previously been issued.</t>
  </si>
  <si>
    <t>Management team does not include individuals with significant experience in all skills necessary to successfully undertake the project activities (i.e., any area of required experience is not covered by an individual with at least five years' experience in that area).</t>
  </si>
  <si>
    <t>d)</t>
  </si>
  <si>
    <t>Management team does not maintain a presence in the country or is located more than one day of travel from the project site, considering all parcels or polygons in the project area.</t>
  </si>
  <si>
    <t>e)</t>
  </si>
  <si>
    <t>Management team has previously failed to submit a loss report within two years of detecting a loss event.</t>
  </si>
  <si>
    <t>f)</t>
  </si>
  <si>
    <r>
      <rPr>
        <b/>
        <sz val="10"/>
        <color theme="1"/>
        <rFont val="Arial"/>
        <family val="2"/>
      </rPr>
      <t>ALM projects</t>
    </r>
    <r>
      <rPr>
        <sz val="10"/>
        <color theme="1"/>
        <rFont val="Arial"/>
        <family val="2"/>
      </rPr>
      <t>: Some or all of the farmers participating in the project have not received training on the improved ALM practices implemented as part of the project or the monitoring and reporting procedures implemented during the crediting period.</t>
    </r>
  </si>
  <si>
    <t>g)</t>
  </si>
  <si>
    <r>
      <t>ALM projects:</t>
    </r>
    <r>
      <rPr>
        <sz val="10"/>
        <color theme="1"/>
        <rFont val="Arial"/>
        <family val="2"/>
      </rPr>
      <t xml:space="preserve"> Some or all of the farmers participating in the project are unaware of the potential for yields to decrease temporarily due to the transition to improved agricultural practices.</t>
    </r>
  </si>
  <si>
    <t>Q3</t>
  </si>
  <si>
    <t>Does the following mitigation apply to the project?</t>
  </si>
  <si>
    <t>h)</t>
  </si>
  <si>
    <r>
      <rPr>
        <b/>
        <sz val="10"/>
        <color theme="1"/>
        <rFont val="Arial"/>
        <family val="2"/>
      </rPr>
      <t>Mitigation:</t>
    </r>
    <r>
      <rPr>
        <sz val="10"/>
        <color theme="1"/>
        <rFont val="Arial"/>
        <family val="2"/>
      </rPr>
      <t xml:space="preserve"> Management team includes individuals with significant (i.e., more than five years) experience in AFOLU project design and implementation, carbon accounting, and reporting (e.g., individuals who have successfully managed projects through validation, verification, and issuance of GHG credits) under the VCS Program or other approved GHG programs.</t>
    </r>
  </si>
  <si>
    <t>i)</t>
  </si>
  <si>
    <r>
      <rPr>
        <b/>
        <sz val="10"/>
        <color theme="1"/>
        <rFont val="Arial"/>
        <family val="2"/>
      </rPr>
      <t>Mitigation (ALM projects):</t>
    </r>
    <r>
      <rPr>
        <sz val="10"/>
        <color theme="1"/>
        <rFont val="Arial"/>
        <family val="2"/>
      </rPr>
      <t xml:space="preserve"> A comprehensive training plan for all farmers participating in the project is in place, covering implementation of planned ALM practices, monitoring and reporting obligations and their potential costs.</t>
    </r>
  </si>
  <si>
    <t>Total Project Management [a + b + c + d + e + f + g + h + i]</t>
  </si>
  <si>
    <t>Note: When a risk or mitigation factor does not apply to the project, the score shall be zero for such factor
Total shall not be less than zero.</t>
  </si>
  <si>
    <t>Table 2. Financial Viability</t>
  </si>
  <si>
    <t xml:space="preserve">Financial Viability </t>
  </si>
  <si>
    <t>How long is the project's payback period (i.e., how many years will it take to breakeven)?</t>
  </si>
  <si>
    <t>The payback period is greater than 20 years from the current risk assessment.</t>
  </si>
  <si>
    <t>The payback period is greater than 10 years from the current risk assessment, but less than or equal to 20 years.</t>
  </si>
  <si>
    <t>The payback period is greater than seven and up to and including 10 years from the current risk assessment.</t>
  </si>
  <si>
    <t>The payback period is greater than four and up to and including 7 years from the current risk assessment.</t>
  </si>
  <si>
    <t>The payback period is four years or less from the current risk assessment.</t>
  </si>
  <si>
    <t>What percentage of funding has the project secured to cover the total cash out required before the project reaches breakeven?</t>
  </si>
  <si>
    <t>Project has secured less than 15 percent of funding needed to cover the total cash out required before the project reaches breakeven.</t>
  </si>
  <si>
    <t>Project has secured 15 percent to less than 40 percent of the funding needed to cover the total cash out required before the project reaches breakeven.</t>
  </si>
  <si>
    <t>Project has secured from 40 percent to less than 80 percent of the funding needed to cover the total cash out required before the project reaches breakeven.</t>
  </si>
  <si>
    <t>Project has secured 80 percent or more of the funding needed to cover the total cash out before the project reaches breakeven.</t>
  </si>
  <si>
    <t>j)</t>
  </si>
  <si>
    <r>
      <t xml:space="preserve">Mitigation: </t>
    </r>
    <r>
      <rPr>
        <sz val="10"/>
        <color theme="1"/>
        <rFont val="Arial"/>
        <family val="2"/>
      </rPr>
      <t>Project has available, as callable and secured financial resources, at least 80 percent of total cash out before the project reaches breakeven</t>
    </r>
    <r>
      <rPr>
        <b/>
        <sz val="10"/>
        <color theme="1"/>
        <rFont val="Arial"/>
        <family val="2"/>
      </rPr>
      <t>.</t>
    </r>
  </si>
  <si>
    <t>Total Financial Viability [(b, c, d or e) + (f, g, h or i + j)]</t>
  </si>
  <si>
    <t xml:space="preserve">
Total shall not be less than zero and the sub-total for question two with the mitigation shall not be less than zero (note: the mitigation only applies to Q2)</t>
  </si>
  <si>
    <t>Table 3. Opportunity Cost</t>
  </si>
  <si>
    <t xml:space="preserve">Opportunity Cost </t>
  </si>
  <si>
    <r>
      <t xml:space="preserve">Are the baseline activities subsistence-driven? If </t>
    </r>
    <r>
      <rPr>
        <i/>
        <sz val="10"/>
        <color theme="1"/>
        <rFont val="Arial"/>
        <family val="2"/>
      </rPr>
      <t>No</t>
    </r>
    <r>
      <rPr>
        <sz val="10"/>
        <color theme="1"/>
        <rFont val="Arial"/>
        <family val="2"/>
      </rPr>
      <t xml:space="preserve">, proceed to Q2. If </t>
    </r>
    <r>
      <rPr>
        <i/>
        <sz val="10"/>
        <color theme="1"/>
        <rFont val="Arial"/>
        <family val="2"/>
      </rPr>
      <t>Yes</t>
    </r>
    <r>
      <rPr>
        <sz val="10"/>
        <color theme="1"/>
        <rFont val="Arial"/>
        <family val="2"/>
      </rPr>
      <t>, proceed to Q3.</t>
    </r>
  </si>
  <si>
    <r>
      <t xml:space="preserve">What is the NPV of the most profitable alternative land use activity compared to the NPV of the project activity? A response is only required if the answer to Q1 is </t>
    </r>
    <r>
      <rPr>
        <i/>
        <sz val="10"/>
        <color theme="1"/>
        <rFont val="Arial"/>
        <family val="2"/>
      </rPr>
      <t>No.</t>
    </r>
  </si>
  <si>
    <t>Net present value (NPV) of the most profitable alternative land use activity is expected to be at least 100 percent more than that of the project activities.</t>
  </si>
  <si>
    <t>NPV of the most profitable alternative land use activity is expected to be greater than 50 percent and up to 100 percent more than that of project activities</t>
  </si>
  <si>
    <t xml:space="preserve"> </t>
  </si>
  <si>
    <t>NPV of the most profitable alternative land use activity is expected to be greater than 20 percent and up to and including 50 percent more than that of project activities.</t>
  </si>
  <si>
    <t>NPV of the most profitable alternative land use activity is expected to be 20 percent or less than that of project activities.</t>
  </si>
  <si>
    <t>NPV of project activities is expected to be greater than 20 percent and up to 50 percent more profitable than that of the most profitable alternative land use activity.</t>
  </si>
  <si>
    <t>NPV of project activities is expected to be over 50 percent more profitable than that of the most profitable alternative land use activity.</t>
  </si>
  <si>
    <r>
      <t xml:space="preserve">Does the project have net positive community impacts? A response is only required if the answer to Q1 is </t>
    </r>
    <r>
      <rPr>
        <i/>
        <sz val="10"/>
        <color theme="1"/>
        <rFont val="Arial"/>
        <family val="2"/>
      </rPr>
      <t>Yes</t>
    </r>
    <r>
      <rPr>
        <sz val="10"/>
        <color theme="1"/>
        <rFont val="Arial"/>
        <family val="2"/>
      </rPr>
      <t>.</t>
    </r>
  </si>
  <si>
    <t>Net positive community impacts of project activities are not demonstrated.</t>
  </si>
  <si>
    <t>Net positive community impacts of project activities are demonstrated.</t>
  </si>
  <si>
    <t>Q4</t>
  </si>
  <si>
    <t xml:space="preserve">Do any of the following mitigations apply to the project? </t>
  </si>
  <si>
    <r>
      <rPr>
        <b/>
        <sz val="10"/>
        <color rgb="FF057299"/>
        <rFont val="Arial"/>
        <family val="2"/>
      </rPr>
      <t>Mitigation:</t>
    </r>
    <r>
      <rPr>
        <sz val="10"/>
        <color rgb="FF057299"/>
        <rFont val="Arial"/>
        <family val="2"/>
      </rPr>
      <t xml:space="preserve"> </t>
    </r>
    <r>
      <rPr>
        <sz val="10"/>
        <color theme="1"/>
        <rFont val="Arial"/>
        <family val="2"/>
      </rPr>
      <t>Project is protected by a legally binding agreement to continue management practices that protect the credited carbon stocks over the duration of the project crediting period.</t>
    </r>
  </si>
  <si>
    <r>
      <t>Mitigation:</t>
    </r>
    <r>
      <rPr>
        <sz val="10"/>
        <color theme="1"/>
        <rFont val="Arial"/>
        <family val="2"/>
      </rPr>
      <t xml:space="preserve"> Project is protected by legally binding agreement to continue management practices that protect the credited carbon stocks for at least 100 years.</t>
    </r>
  </si>
  <si>
    <t>k)</t>
  </si>
  <si>
    <r>
      <rPr>
        <b/>
        <sz val="10"/>
        <color theme="1"/>
        <rFont val="Arial"/>
        <family val="2"/>
      </rPr>
      <t xml:space="preserve">Mitigation: </t>
    </r>
    <r>
      <rPr>
        <sz val="10"/>
        <color theme="1"/>
        <rFont val="Arial"/>
        <family val="2"/>
      </rPr>
      <t xml:space="preserve">Where there is a potential for revenue loss compared to the most profitable alternative land use activity, project is a not for profit or has additional financial support (e.g., via grants, government funding, ecosystem services payments or SD VISta assets) to overcome expected revenue loss. </t>
    </r>
  </si>
  <si>
    <t>Total Opportunity Cost (OC) = [as applicable, (a, b, c, d, e, f, g or h) + (i or j) + k]</t>
  </si>
  <si>
    <t>Total shall not be less than zero.</t>
  </si>
  <si>
    <t>Table 4. Project Longevity</t>
  </si>
  <si>
    <t>Project Longevity</t>
  </si>
  <si>
    <t>Did the project request registration on or after 1 January 2024?</t>
  </si>
  <si>
    <t>No</t>
  </si>
  <si>
    <r>
      <t xml:space="preserve">Does the project have a legally binding agreement that covers at least a 100-year period from the project's start date? If </t>
    </r>
    <r>
      <rPr>
        <i/>
        <sz val="10"/>
        <color theme="1"/>
        <rFont val="Arial"/>
        <family val="2"/>
      </rPr>
      <t>Yes</t>
    </r>
    <r>
      <rPr>
        <sz val="10"/>
        <color theme="1"/>
        <rFont val="Arial"/>
        <family val="2"/>
      </rPr>
      <t xml:space="preserve">, the project is given a zero score for this risk category. If </t>
    </r>
    <r>
      <rPr>
        <i/>
        <sz val="10"/>
        <color theme="1"/>
        <rFont val="Arial"/>
        <family val="2"/>
      </rPr>
      <t>No</t>
    </r>
    <r>
      <rPr>
        <sz val="10"/>
        <color theme="1"/>
        <rFont val="Arial"/>
        <family val="2"/>
      </rPr>
      <t>, proceed to Q3.</t>
    </r>
  </si>
  <si>
    <t>Yes</t>
  </si>
  <si>
    <r>
      <t xml:space="preserve">What is the project longevity in years? If you answered </t>
    </r>
    <r>
      <rPr>
        <i/>
        <sz val="10"/>
        <color theme="1"/>
        <rFont val="Arial"/>
        <family val="2"/>
      </rPr>
      <t>Yes</t>
    </r>
    <r>
      <rPr>
        <sz val="10"/>
        <color theme="1"/>
        <rFont val="Arial"/>
        <family val="2"/>
      </rPr>
      <t xml:space="preserve"> to Q1 and the project longevity is less than 40 years, the project fails the risk assessment. If you answered </t>
    </r>
    <r>
      <rPr>
        <i/>
        <sz val="10"/>
        <color theme="1"/>
        <rFont val="Arial"/>
        <family val="2"/>
      </rPr>
      <t>No</t>
    </r>
    <r>
      <rPr>
        <sz val="10"/>
        <color theme="1"/>
        <rFont val="Arial"/>
        <family val="2"/>
      </rPr>
      <t xml:space="preserve"> to Q1 and the project longevity is less than 30 years, the project fails the risk assessment. Please note that projects with project longevity of less than 40 years will be ineligible for the Core Carbon Principles label.</t>
    </r>
  </si>
  <si>
    <r>
      <t xml:space="preserve">Does the project have a management, financial and monitoring plan for the entire project longevity? If </t>
    </r>
    <r>
      <rPr>
        <i/>
        <sz val="10"/>
        <color rgb="FF057299"/>
        <rFont val="Arial"/>
      </rPr>
      <t>No</t>
    </r>
    <r>
      <rPr>
        <sz val="10"/>
        <color rgb="FF057299"/>
        <rFont val="Arial"/>
      </rPr>
      <t xml:space="preserve">, the project fails the risk assessment. If </t>
    </r>
    <r>
      <rPr>
        <i/>
        <sz val="10"/>
        <color rgb="FF057299"/>
        <rFont val="Arial"/>
      </rPr>
      <t>Yes</t>
    </r>
    <r>
      <rPr>
        <sz val="10"/>
        <color rgb="FF057299"/>
        <rFont val="Arial"/>
      </rPr>
      <t>, proceed to Q5.</t>
    </r>
  </si>
  <si>
    <t>Q5</t>
  </si>
  <si>
    <r>
      <t xml:space="preserve">Is the project an ARR or IFM project with harvesting? If </t>
    </r>
    <r>
      <rPr>
        <i/>
        <sz val="10"/>
        <color theme="1"/>
        <rFont val="Arial"/>
        <family val="2"/>
      </rPr>
      <t>No</t>
    </r>
    <r>
      <rPr>
        <sz val="10"/>
        <color theme="1"/>
        <rFont val="Arial"/>
        <family val="2"/>
      </rPr>
      <t xml:space="preserve">, proceed to Q7. If </t>
    </r>
    <r>
      <rPr>
        <i/>
        <sz val="10"/>
        <color theme="1"/>
        <rFont val="Arial"/>
        <family val="2"/>
      </rPr>
      <t>Yes</t>
    </r>
    <r>
      <rPr>
        <sz val="10"/>
        <color theme="1"/>
        <rFont val="Arial"/>
        <family val="2"/>
      </rPr>
      <t>, proceed to Q6.</t>
    </r>
  </si>
  <si>
    <t>Q6</t>
  </si>
  <si>
    <r>
      <t xml:space="preserve">Can the project demonstrate a commitment to continue the management practice, replant or allow re-growth? If </t>
    </r>
    <r>
      <rPr>
        <i/>
        <sz val="10"/>
        <color theme="1"/>
        <rFont val="Arial"/>
        <family val="2"/>
      </rPr>
      <t>No</t>
    </r>
    <r>
      <rPr>
        <sz val="10"/>
        <color theme="1"/>
        <rFont val="Arial"/>
        <family val="2"/>
      </rPr>
      <t xml:space="preserve">, the project fails the risk assessment. If </t>
    </r>
    <r>
      <rPr>
        <i/>
        <sz val="10"/>
        <color theme="1"/>
        <rFont val="Arial"/>
        <family val="2"/>
      </rPr>
      <t>Yes</t>
    </r>
    <r>
      <rPr>
        <sz val="10"/>
        <color theme="1"/>
        <rFont val="Arial"/>
        <family val="2"/>
      </rPr>
      <t>, proceed to Q7.</t>
    </r>
  </si>
  <si>
    <t>Q7</t>
  </si>
  <si>
    <r>
      <t xml:space="preserve">Does the project have a legal Agreement or requirement to continue the management practice(s)? If </t>
    </r>
    <r>
      <rPr>
        <i/>
        <sz val="10"/>
        <color theme="1"/>
        <rFont val="Arial"/>
        <family val="2"/>
      </rPr>
      <t>No</t>
    </r>
    <r>
      <rPr>
        <sz val="10"/>
        <color theme="1"/>
        <rFont val="Arial"/>
        <family val="2"/>
      </rPr>
      <t xml:space="preserve">, proceed to a. If </t>
    </r>
    <r>
      <rPr>
        <i/>
        <sz val="10"/>
        <color theme="1"/>
        <rFont val="Arial"/>
        <family val="2"/>
      </rPr>
      <t>Yes</t>
    </r>
    <r>
      <rPr>
        <sz val="10"/>
        <color theme="1"/>
        <rFont val="Arial"/>
        <family val="2"/>
      </rPr>
      <t>, proceed to b.</t>
    </r>
  </si>
  <si>
    <t>Without legal agreement or requirement to continue the management practice.</t>
  </si>
  <si>
    <t>With legal agreement or requirement to continue the management practice.</t>
  </si>
  <si>
    <t>Q8</t>
  </si>
  <si>
    <t>Is the project a grouped project where contract durations with individual project activity instances are less than the project longevity?</t>
  </si>
  <si>
    <t>Total Project Longevity (PL) = [as applicable, (a or b)]</t>
  </si>
  <si>
    <t>Note: Total shall not be less than zero. 
Any project with a legally binding agreement that covers at least 100 years from the project start date will be assigned a score of zero.
Any project that requests registration on or after 1 January 2024 with a project longevity of less than 40 years fails the risk assessment. Any project that requests registration before 1 January 2024 with a project longevity of less than 30 years fails the risk assessment. The selected project longevity shall be supported by a management, financial and monitoring plan.</t>
  </si>
  <si>
    <t>Table 5. Internal Risk</t>
  </si>
  <si>
    <t>Total Internal Risk (PM + FV + OC + PL)</t>
  </si>
  <si>
    <t>Note: Total shall not be less than zero</t>
  </si>
  <si>
    <t>2   EXTERNAL RISK</t>
  </si>
  <si>
    <t>Table 6. Land Tenure (Ownership) and Resource Access or Impacts</t>
  </si>
  <si>
    <t>Land Tenure (Ownership) and Resource Access or Impacts</t>
  </si>
  <si>
    <r>
      <t xml:space="preserve">Has due process been undertaken to discover any disputes over ownership and land, resource access, or use rights? If </t>
    </r>
    <r>
      <rPr>
        <i/>
        <sz val="10"/>
        <color theme="1"/>
        <rFont val="Arial"/>
        <family val="2"/>
      </rPr>
      <t>No</t>
    </r>
    <r>
      <rPr>
        <sz val="10"/>
        <color theme="1"/>
        <rFont val="Arial"/>
        <family val="2"/>
      </rPr>
      <t xml:space="preserve">, the project fails the risk assessment. If </t>
    </r>
    <r>
      <rPr>
        <i/>
        <sz val="10"/>
        <color theme="1"/>
        <rFont val="Arial"/>
        <family val="2"/>
      </rPr>
      <t>Yes</t>
    </r>
    <r>
      <rPr>
        <sz val="10"/>
        <color theme="1"/>
        <rFont val="Arial"/>
        <family val="2"/>
      </rPr>
      <t>, proceed to Q2.</t>
    </r>
  </si>
  <si>
    <r>
      <t xml:space="preserve">Has the project executed a binding legal agreement(s) (such as a contract) securing the legal right to control and operate project activities over the entire project area with all entities that have verified ownership claims or verified land, resource access, or use rights (such as customary rights holders)? If </t>
    </r>
    <r>
      <rPr>
        <i/>
        <sz val="10"/>
        <color theme="1"/>
        <rFont val="Arial"/>
        <family val="2"/>
      </rPr>
      <t>No</t>
    </r>
    <r>
      <rPr>
        <sz val="10"/>
        <color theme="1"/>
        <rFont val="Arial"/>
        <family val="2"/>
      </rPr>
      <t xml:space="preserve">, the project fails the risk assessment. If </t>
    </r>
    <r>
      <rPr>
        <i/>
        <sz val="10"/>
        <color theme="1"/>
        <rFont val="Arial"/>
        <family val="2"/>
      </rPr>
      <t>Yes</t>
    </r>
    <r>
      <rPr>
        <sz val="10"/>
        <color theme="1"/>
        <rFont val="Arial"/>
        <family val="2"/>
      </rPr>
      <t xml:space="preserve">, proceed to Q3. </t>
    </r>
  </si>
  <si>
    <t>Do the same or different entities hold land ownership and resource access or use rights?</t>
  </si>
  <si>
    <t>Ownership and resource access or use rights are held by the same entity(ies).</t>
  </si>
  <si>
    <t>Ownership and resource access or use rights are held by different entity(ies) (e.g., the government own the land, and the project proponent holds a lease or concession).</t>
  </si>
  <si>
    <t>Is the project in a country/jurisdiction with a history of national, sub-national, or local government ("Government") intervention in land or resource use?</t>
  </si>
  <si>
    <t>Government has previously expropriated significant areas of land (i.e., 10% or more) in the project area in the past 20 years.</t>
  </si>
  <si>
    <t>Government has previously changed land rights in the project's jurisdiction (e.g., cancelled, or blocked land titles, expropriated land or issued overlapping land titles) in the past 20 years.</t>
  </si>
  <si>
    <t xml:space="preserve">No instances of Government inteervention in the past 20 years or specific instances of expropriation and government intervention in land rights in the project area have been conclusively resolved against the government in a court of competent jurisdiction. </t>
  </si>
  <si>
    <t>What percent of the project area is affected by disputes over land tenure or ownership?</t>
  </si>
  <si>
    <t>Disputes exist in more than 5 percent of the project area.</t>
  </si>
  <si>
    <t>Disputes exist in up to and including 5 percent of the project area.</t>
  </si>
  <si>
    <t>No disputes exist.</t>
  </si>
  <si>
    <t>What percent of the project area has disputes over access or use rights?</t>
  </si>
  <si>
    <t>Have the risks of upstream and sea impacts undermining the carbon stocks of a WRC project been demonstrated as insignificant or effectively mitigated for the ten years that follow the risk assessment?</t>
  </si>
  <si>
    <t>l)</t>
  </si>
  <si>
    <t xml:space="preserve">Potential upstream and sea impacts are not demonstrated to be insignificant or effectively mitigated. </t>
  </si>
  <si>
    <t>m)</t>
  </si>
  <si>
    <t xml:space="preserve">Potential upstream and sea impacts are demonstrated to be insignificant or effectively mitigated. </t>
  </si>
  <si>
    <t>Do any of the following mitigation apply to the project?</t>
  </si>
  <si>
    <t>n)</t>
  </si>
  <si>
    <r>
      <rPr>
        <b/>
        <sz val="10"/>
        <color theme="1"/>
        <rFont val="Arial"/>
        <family val="2"/>
      </rPr>
      <t>Mitigation:</t>
    </r>
    <r>
      <rPr>
        <sz val="10"/>
        <color theme="1"/>
        <rFont val="Arial"/>
        <family val="2"/>
      </rPr>
      <t xml:space="preserve"> Project area is protected by a legally binding commitment (e.g., a license, conservation easement, conservation servitude, or protected area) to continue management practices that protect carbon stocks for the duration of the project crediting period.</t>
    </r>
  </si>
  <si>
    <t>o)</t>
  </si>
  <si>
    <r>
      <rPr>
        <b/>
        <sz val="10"/>
        <color theme="1"/>
        <rFont val="Arial"/>
        <family val="2"/>
      </rPr>
      <t>Mitigation:</t>
    </r>
    <r>
      <rPr>
        <sz val="10"/>
        <color theme="1"/>
        <rFont val="Arial"/>
        <family val="2"/>
      </rPr>
      <t xml:space="preserve"> Where disputes over land tenure, ownership or access or use rights exist, documented evidence is provided that demonstrates the project is taking action to try to resolve the disputes or clarify overlapping claims.</t>
    </r>
  </si>
  <si>
    <t>Total Land Tenure [(a or b) + (c, d or e) + (f, g or h) + (i, j or k) + (l or m) + n + o]</t>
  </si>
  <si>
    <t>Total shall not be less than zero</t>
  </si>
  <si>
    <t>Table 7. Stakeholder Engagement</t>
  </si>
  <si>
    <t xml:space="preserve">Stakeholder Engagement </t>
  </si>
  <si>
    <r>
      <t xml:space="preserve">Are local populations, including those living in the project area or within 20 km of the boundary of the project area, reliant on the project area? If </t>
    </r>
    <r>
      <rPr>
        <i/>
        <sz val="10"/>
        <color theme="1"/>
        <rFont val="Arial"/>
        <family val="2"/>
      </rPr>
      <t>No</t>
    </r>
    <r>
      <rPr>
        <sz val="10"/>
        <color theme="1"/>
        <rFont val="Arial"/>
        <family val="2"/>
      </rPr>
      <t xml:space="preserve">, the risk rating for stakeholder engagement is zero. If </t>
    </r>
    <r>
      <rPr>
        <i/>
        <sz val="10"/>
        <color theme="1"/>
        <rFont val="Arial"/>
        <family val="2"/>
      </rPr>
      <t>Yes</t>
    </r>
    <r>
      <rPr>
        <sz val="10"/>
        <color theme="1"/>
        <rFont val="Arial"/>
        <family val="2"/>
      </rPr>
      <t xml:space="preserve">, proceed to Q2. </t>
    </r>
  </si>
  <si>
    <t>Have more or less than 50 percent of stakeholders living within and reliant on the project area been consulted?</t>
  </si>
  <si>
    <t>Less than 50 percent of stakeholders living within the project area and who are reliant on the project area have been consulted.</t>
  </si>
  <si>
    <t>More than 50 percent of stakeholders living within the project area and who are reliant on the project have been consulted.</t>
  </si>
  <si>
    <t>Have more or less than 20 percent of stakeholders living outside the project area within 20 km of the project area, and who are reliant on the project area been consulted?</t>
  </si>
  <si>
    <t>Less than 20 percent of stakeholders living outside the project area within 20 km of the project area, and who are reliant on the project area have been consulted.</t>
  </si>
  <si>
    <t>More than 20 percent of stakeholders living outside the project area within 20 km of the project area, and who are reliant on the project area have been consulted.</t>
  </si>
  <si>
    <t>Total Stakeholder Engagement [as applicable, (a or b) + (c or d)]</t>
  </si>
  <si>
    <t>Table 8. Political Risk</t>
  </si>
  <si>
    <t>Political Risk</t>
  </si>
  <si>
    <t>What is the governance score for the country?</t>
  </si>
  <si>
    <t xml:space="preserve">Governance score of less than -0.79 </t>
  </si>
  <si>
    <t xml:space="preserve">Governance score of -0.79 to less than -0.32 </t>
  </si>
  <si>
    <t xml:space="preserve">Governance score of -0.32 to less than 0.19 </t>
  </si>
  <si>
    <t>Governance score of 0.19 to less than 0.82</t>
  </si>
  <si>
    <t>Governance score of 0.82 or more</t>
  </si>
  <si>
    <r>
      <rPr>
        <b/>
        <sz val="10"/>
        <color theme="1"/>
        <rFont val="Arial"/>
        <family val="2"/>
      </rPr>
      <t xml:space="preserve">Mitigation: </t>
    </r>
    <r>
      <rPr>
        <sz val="10"/>
        <color theme="1"/>
        <rFont val="Arial"/>
        <family val="2"/>
      </rPr>
      <t>The project is in a country that: 1) is party to the Paris Agreement and has submitted an NDC to the UNFCCC Secretariat in the last five years; 2) includes AFOLU commitments (conditional or unconditional) in its NDC, and 3) has a documented and active climate change plan that includes the project activity.</t>
    </r>
  </si>
  <si>
    <t>Total Political [(a, b, c, d or e) + f)]</t>
  </si>
  <si>
    <t>Table 9. External Risk</t>
  </si>
  <si>
    <r>
      <t>Total External Risk</t>
    </r>
    <r>
      <rPr>
        <b/>
        <sz val="10"/>
        <color theme="2"/>
        <rFont val="Arial"/>
        <family val="2"/>
      </rPr>
      <t xml:space="preserve"> (LT + SE + PC) </t>
    </r>
  </si>
  <si>
    <t>3  NATURAL RISK</t>
  </si>
  <si>
    <r>
      <rPr>
        <b/>
        <sz val="11"/>
        <color rgb="FF008080"/>
        <rFont val="Arial"/>
        <family val="2"/>
      </rPr>
      <t xml:space="preserve">General notes:
</t>
    </r>
    <r>
      <rPr>
        <sz val="11"/>
        <color rgb="FF008080"/>
        <rFont val="Arial"/>
        <family val="2"/>
      </rPr>
      <t>-</t>
    </r>
    <r>
      <rPr>
        <b/>
        <sz val="11"/>
        <color rgb="FF008080"/>
        <rFont val="Arial"/>
        <family val="2"/>
      </rPr>
      <t xml:space="preserve"> </t>
    </r>
    <r>
      <rPr>
        <sz val="10"/>
        <color rgb="FF057299"/>
        <rFont val="Arial"/>
        <family val="2"/>
      </rPr>
      <t xml:space="preserve">The natural risk assessment shall be assessed on historical knowledge.
</t>
    </r>
    <r>
      <rPr>
        <sz val="11"/>
        <color rgb="FF008080"/>
        <rFont val="Arial"/>
        <family val="2"/>
      </rPr>
      <t>-</t>
    </r>
    <r>
      <rPr>
        <b/>
        <sz val="11"/>
        <color rgb="FF008080"/>
        <rFont val="Arial"/>
        <family val="2"/>
      </rPr>
      <t xml:space="preserve"> </t>
    </r>
    <r>
      <rPr>
        <sz val="10"/>
        <color rgb="FF057299"/>
        <rFont val="Arial"/>
        <family val="2"/>
      </rPr>
      <t xml:space="preserve">The future climate impact is calculated based on information entered on tab 3.1. Future Climate Impact. Specifically, this tab provides an impact level that is translated into an amplifying factor that is applied only to those natural risks affected by climate change.
- The sea-level rise (SLR) risk shall be included as an additional risk for those AFOLU projects with coastal influence (see approach presented in tab 3.2 SLR Risk).
- The total natural risk value is the sum of SLR risk, the natural risks associated (NR-c) with climate change and natural risks not associated with climate change (NR-nc) scores.
</t>
    </r>
    <r>
      <rPr>
        <sz val="10"/>
        <color rgb="FF008080"/>
        <rFont val="Arial"/>
        <family val="2"/>
      </rPr>
      <t xml:space="preserve">
</t>
    </r>
    <r>
      <rPr>
        <b/>
        <sz val="11"/>
        <color rgb="FF008080"/>
        <rFont val="Arial"/>
        <family val="2"/>
      </rPr>
      <t xml:space="preserve">Instructions:
</t>
    </r>
    <r>
      <rPr>
        <sz val="10"/>
        <color rgb="FF057299"/>
        <rFont val="Arial"/>
        <family val="2"/>
      </rPr>
      <t>- Fill out tabs 3.1 and 3.2.
- To complete the form, input data into blue cells only. All other cells are populated automatically, and the remaining cells are locked from editing.
- Instructions for inputting data into the blue cells are provided to the right of the cell in orange text.
1. Based on historical evidence in the project area, select the natural risk score of those risks applicable to your project.
2. Select the mitigation score that applies based on the information provided
3. For other natural risks applicable to your project, you must indicate if they are affected or not by climate change. You can base your judgment on if it is affected directly or not by changes in global temperature or precipitation.</t>
    </r>
  </si>
  <si>
    <t xml:space="preserve">Natural Risk
</t>
  </si>
  <si>
    <t>Historic Natural Risk Score
(LS)</t>
  </si>
  <si>
    <t>Mitigation
(M)</t>
  </si>
  <si>
    <t>Sub-total Risk
(LS x M)</t>
  </si>
  <si>
    <t>Affected by Climate Change?</t>
  </si>
  <si>
    <t xml:space="preserve">
Historic Natural Risk Scores</t>
  </si>
  <si>
    <t>Historical Likelihood</t>
  </si>
  <si>
    <t>Fire (F)</t>
  </si>
  <si>
    <t xml:space="preserve">More than once every 10 years </t>
  </si>
  <si>
    <t>Once every 10 to less than 25 years</t>
  </si>
  <si>
    <t>Once every 25 to less than 50 years</t>
  </si>
  <si>
    <t>Once every 50 to less than 100 years</t>
  </si>
  <si>
    <t>Once every 100 years or less frequently, or risk is not applicable to the project area</t>
  </si>
  <si>
    <t xml:space="preserve">Pest and disease outbreaks (PD) </t>
  </si>
  <si>
    <t xml:space="preserve">Extreme weather (W) </t>
  </si>
  <si>
    <t>Significance</t>
  </si>
  <si>
    <t xml:space="preserve">Catastrophic (70 percent or greater loss of carbon stocks) </t>
  </si>
  <si>
    <t>FAIL</t>
  </si>
  <si>
    <t>*Geological risk (G)</t>
  </si>
  <si>
    <t>Other natural risk (ON1)</t>
  </si>
  <si>
    <t xml:space="preserve">Devastating (50 percent to less than 70 percent loss of carbon stocks) </t>
  </si>
  <si>
    <t xml:space="preserve">Other natural risk (ON2) </t>
  </si>
  <si>
    <t xml:space="preserve">Other natural risk (ON3) </t>
  </si>
  <si>
    <t xml:space="preserve">Major (25 percent to less than 50 percent loss of carbon stocks) </t>
  </si>
  <si>
    <t xml:space="preserve">Sea-level rise (SLR) </t>
  </si>
  <si>
    <t xml:space="preserve">
Note: When a risk factor does not apply to the project, the score shall be zero for such factor.
Risk rating is determined by [Natural Risk Score x Mitigation].
</t>
  </si>
  <si>
    <t xml:space="preserve">Minor (5 percent to less than 25 percent loss of carbon stocks) </t>
  </si>
  <si>
    <t xml:space="preserve">*If your geological risk is landslide, please indicate "Yes" if it is affected by climate change, otherwise indicate "No."
</t>
  </si>
  <si>
    <t>Insignificant (less than 5 percent loss of carbon stocks) or transient (full recovery of lost carbon stocks expected within 10 years of any event)</t>
  </si>
  <si>
    <t>Not applicable</t>
  </si>
  <si>
    <t>Projected Future Climate Impact on Natural Risk</t>
  </si>
  <si>
    <t>Aggregated Sub-total Risk</t>
  </si>
  <si>
    <t>Future Climate Impact Factor</t>
  </si>
  <si>
    <t>Total (Aggregated sub-total risk x future climate impact factor)</t>
  </si>
  <si>
    <t>Mitigation Score</t>
  </si>
  <si>
    <t>Natural risk associated with climate change impact (NR-c)</t>
  </si>
  <si>
    <t>Natural Risk Mitigation (M)</t>
  </si>
  <si>
    <t>Reduction Score</t>
  </si>
  <si>
    <t>Natural risk NOT associated with climate change impact (NR-nc)</t>
  </si>
  <si>
    <t>Prevention measures applicable to the risk factor are implemented</t>
  </si>
  <si>
    <t>Demonstrated history of effectively containing natural risk</t>
  </si>
  <si>
    <t>Both of the above</t>
  </si>
  <si>
    <t>Total Natural Risk (NR-c + NR-nc +SLR)</t>
  </si>
  <si>
    <t>None of the above</t>
  </si>
  <si>
    <t>If the total natural risk is above 35 the project fails the risk assessment.</t>
  </si>
  <si>
    <t>3.1 FUTURE CLIMATE IMPACT</t>
  </si>
  <si>
    <r>
      <rPr>
        <b/>
        <sz val="11"/>
        <color rgb="FF008080"/>
        <rFont val="Arial"/>
        <family val="2"/>
      </rPr>
      <t xml:space="preserve">General notes:
</t>
    </r>
    <r>
      <rPr>
        <sz val="11"/>
        <color theme="1"/>
        <rFont val="Arial"/>
        <family val="2"/>
      </rPr>
      <t xml:space="preserve">- The future state of climate may have an impact (detrimental or beneficial) on projects. For this reason, climatic impact drivers (CIDs) from IPCC-AR6 are used to evaluate the impact of climate change on projects through an amplification factor.
- Based on the work presented by Working Group I of the IPCC in AR6, 14 CID categories were selected and grouped into four types that could impact carbon projects.
- The projected change value for each CID represents a default mean value for the selected reference region.
- The overall future climate impact value corresponds to the weighted mean value of the CID Impact level for the reference regions selected.
- Only those CIDs with a "negative impact" on the project are considered in the weighted mean value calculation.
- According to Gupta et al., 2010, adaptive capacity is defined as the ability of systems, institutions, humans and other organisms to adjust to potential damage, to take advantage of opportunities, or to respond to consequences.
</t>
    </r>
    <r>
      <rPr>
        <b/>
        <sz val="11"/>
        <color rgb="FF008080"/>
        <rFont val="Arial"/>
        <family val="2"/>
      </rPr>
      <t>Instructions:</t>
    </r>
    <r>
      <rPr>
        <b/>
        <sz val="11"/>
        <color theme="1"/>
        <rFont val="Arial"/>
        <family val="2"/>
      </rPr>
      <t xml:space="preserve">
</t>
    </r>
    <r>
      <rPr>
        <sz val="11"/>
        <color theme="1"/>
        <rFont val="Arial"/>
        <family val="2"/>
      </rPr>
      <t>- To complete the form, input data into blue cells only. All other cells are populated automatically and the remaining cells are locked from editing.
- Instructions for inputting data into the blue cells are provided to the right of the cell in orange text.
1. Intersect the reference regions map (shapefile provided) and the project area file using any GIS software;
2. Select all the reference regions applicable to your project area;
3. Indicate the percentage of the project area within each applicable reference region.
*Note that you are required to select the top three reference regions based on percent of the project area.
4. For each CID category, based on its projected change value and sign of change (increase or decrease), you must indicate whether it is likely to have a negative or positive impact on the project. If the CID is not relevant to the project, please select "Does not apply".
5. Indicate if the project proponent meets the adaptive capacity measures criterion.</t>
    </r>
  </si>
  <si>
    <t>Climatic Impact-Driver (CID) Evaluation</t>
  </si>
  <si>
    <t>Reference Region 1</t>
  </si>
  <si>
    <t>Reference Region 2</t>
  </si>
  <si>
    <t>Reference Region 3</t>
  </si>
  <si>
    <t>Project Area (%) associated</t>
  </si>
  <si>
    <t>Type</t>
  </si>
  <si>
    <t>Category Index</t>
  </si>
  <si>
    <t>Projected Change Value</t>
  </si>
  <si>
    <t>CID Impact Score</t>
  </si>
  <si>
    <t>Sign of Change</t>
  </si>
  <si>
    <t>Uncertainty-weighted CID Impact Score</t>
  </si>
  <si>
    <t>Project Impact</t>
  </si>
  <si>
    <t>CID Impact Level</t>
  </si>
  <si>
    <t>Projected Future Climate Impact Level</t>
  </si>
  <si>
    <t>Heat and cold
 (hc)</t>
  </si>
  <si>
    <t>Mean air temperature</t>
  </si>
  <si>
    <t>Extreme heat</t>
  </si>
  <si>
    <t>Cold spells</t>
  </si>
  <si>
    <t>Wet and dry
(wd)</t>
  </si>
  <si>
    <t>Mean precipitation</t>
  </si>
  <si>
    <t>River flood</t>
  </si>
  <si>
    <t>Landslide</t>
  </si>
  <si>
    <t>Soil moisture</t>
  </si>
  <si>
    <t>Agricultural and ecological drought</t>
  </si>
  <si>
    <t>Fire weather*</t>
  </si>
  <si>
    <t>Wind
(w)</t>
  </si>
  <si>
    <t>Mean wind speed</t>
  </si>
  <si>
    <t>Tropical cyclone</t>
  </si>
  <si>
    <t>SLR Impact Level</t>
  </si>
  <si>
    <t>Coastal
(co)</t>
  </si>
  <si>
    <t>Coastal flood</t>
  </si>
  <si>
    <t>Coastal erosion</t>
  </si>
  <si>
    <t>*Fire weather is a CID impact score based on the mean of the following CIDs: extreme heat, mean wind speed, and agricultural and ecological drought.</t>
  </si>
  <si>
    <t>Projected Future Climate Impact Level Average</t>
  </si>
  <si>
    <t>SLR Impact Level Average</t>
  </si>
  <si>
    <t>Overall CID Impact Score</t>
  </si>
  <si>
    <t>Amplifying Factor</t>
  </si>
  <si>
    <t>Adaptive Capacity</t>
  </si>
  <si>
    <t>Future climate Impact 
(hc;wd;w;si)</t>
  </si>
  <si>
    <r>
      <t>Does the project proponent demonstrate at l</t>
    </r>
    <r>
      <rPr>
        <sz val="11"/>
        <color theme="3"/>
        <rFont val="Arial"/>
        <family val="2"/>
      </rPr>
      <t>east five</t>
    </r>
    <r>
      <rPr>
        <sz val="11"/>
        <color theme="1"/>
        <rFont val="Arial"/>
        <family val="2"/>
      </rPr>
      <t xml:space="preserve"> criteri</t>
    </r>
    <r>
      <rPr>
        <sz val="11"/>
        <color theme="3"/>
        <rFont val="Arial"/>
        <family val="2"/>
      </rPr>
      <t>a o</t>
    </r>
    <r>
      <rPr>
        <sz val="11"/>
        <color theme="1"/>
        <rFont val="Arial"/>
        <family val="2"/>
      </rPr>
      <t>f adaptive capacity? (see Table 13)</t>
    </r>
  </si>
  <si>
    <t>Adaptation to Future Climate Impact</t>
  </si>
  <si>
    <t>CID Level &amp; Amplifying Factor</t>
  </si>
  <si>
    <t>CID Impact of Change</t>
  </si>
  <si>
    <t>Amplifying Factor - Due to Future Impact</t>
  </si>
  <si>
    <t>Criteria 1. Variety</t>
  </si>
  <si>
    <t>(i) Availability of a range of policy options to address climate change that apply directly to the project activity
(ii) Participation of different actors, levels, and sectors in the climate change governance process</t>
  </si>
  <si>
    <t>Level</t>
  </si>
  <si>
    <t>Very high</t>
  </si>
  <si>
    <t>&gt;=4</t>
  </si>
  <si>
    <t>Criteria 2. Learning capacity</t>
  </si>
  <si>
    <t>(i) Ability to address future climate events and learn from past experiences to improve routines regarding climatic experiences
(ii) Evidence of changes in assumptions that support actions regarding climate change experiences</t>
  </si>
  <si>
    <t>High</t>
  </si>
  <si>
    <t>3 - &lt;4</t>
  </si>
  <si>
    <t>Moderate</t>
  </si>
  <si>
    <t>2 - &lt;3</t>
  </si>
  <si>
    <t>Criteria 3. Room for change</t>
  </si>
  <si>
    <t>(i) Continual access to climate information at different spatio-temporal scales (e.g. early warning systems, climate change projections)</t>
  </si>
  <si>
    <t>Low-to-moderate</t>
  </si>
  <si>
    <t>1 - &lt;2</t>
  </si>
  <si>
    <t>Low</t>
  </si>
  <si>
    <t>&lt;1</t>
  </si>
  <si>
    <t>Criteria 4. Leadership</t>
  </si>
  <si>
    <t>(i) Long-term vision on climate change
(ii) Stimulus for action, entrepreneurship, and collaboration from different stakeholders</t>
  </si>
  <si>
    <t>Criteria 5. Resources</t>
  </si>
  <si>
    <t>(i) Availability of climate change expertise, knowledge and human labor force in the field of environmental sciences
(ii) Availability of financial resources to support policy measures and financial incentives to address climate change</t>
  </si>
  <si>
    <t>Criteria 6. Fair governance</t>
  </si>
  <si>
    <t>(i) Evidence of policies, practices, and behaviors that address climate change effectively.
(ii) Availability of accountability procedures to implement climate change orientated-actions</t>
  </si>
  <si>
    <t>Criteria 7. Innovation</t>
  </si>
  <si>
    <t>(i) Availability of novel solutions to reduce the threat, or take advantage, of climate change.</t>
  </si>
  <si>
    <t>3.2  SEA-LEVEL RISE (SLR) RISK</t>
  </si>
  <si>
    <r>
      <rPr>
        <b/>
        <sz val="11"/>
        <color rgb="FF008080"/>
        <rFont val="Arial"/>
        <family val="2"/>
      </rPr>
      <t xml:space="preserve">General notes:
</t>
    </r>
    <r>
      <rPr>
        <sz val="10"/>
        <color theme="1"/>
        <rFont val="Arial"/>
        <family val="2"/>
      </rPr>
      <t xml:space="preserve">-SLR risk assessment is based on both future information (impact level of coastal and oceanic CID's types, see Tab 3.1) and a local evaluation to select the significance level.
-You must complete this form only if this type of risk is applicable to your project, otherwise no action is required in this spreadsheet.
</t>
    </r>
    <r>
      <rPr>
        <b/>
        <sz val="11"/>
        <color rgb="FF008080"/>
        <rFont val="Arial"/>
        <family val="2"/>
      </rPr>
      <t>Instructions:</t>
    </r>
    <r>
      <rPr>
        <b/>
        <sz val="11"/>
        <color theme="1"/>
        <rFont val="Arial"/>
        <family val="2"/>
      </rPr>
      <t xml:space="preserve">
</t>
    </r>
    <r>
      <rPr>
        <sz val="10"/>
        <color theme="1"/>
        <rFont val="Arial"/>
        <family val="2"/>
      </rPr>
      <t>-Fill out Tab 3.1 Future Climate Impact to obtain the SLR impact level.
-To complete the form, input data into blue cells only. All other cells are populated automatically and the remaining cells are locked from editing.
-Instructions for inputting data into the blue cells are provided to the right of the cell in orange text.
1. Based on local information, indicate the score equivalent to the different categories of significance that best represent the physical and natural conditions of the project (see "Level of Degradation", "Relative Extent of Coastal Flooding", "Degree of Coastal Erosion" and "Degree of Salinization" tables).
2. Select the SLR risk based on the SLR impact level and the significance level.
3. Select the adaptation score if the project meets the criteria defined in the "SLR Adaptation Score" Table</t>
    </r>
  </si>
  <si>
    <t>SLR CID Assessment</t>
  </si>
  <si>
    <t>Overall SLR Impact level</t>
  </si>
  <si>
    <t>SLR Risk</t>
  </si>
  <si>
    <t>Adaptation</t>
  </si>
  <si>
    <t>Sub-total Risk</t>
  </si>
  <si>
    <t>SLR Risk Score</t>
  </si>
  <si>
    <t>Category</t>
  </si>
  <si>
    <t>High (5)</t>
  </si>
  <si>
    <t>Major (4)</t>
  </si>
  <si>
    <t>Minor (3)</t>
  </si>
  <si>
    <t>Low (2)</t>
  </si>
  <si>
    <t>Insignificant
(1)</t>
  </si>
  <si>
    <t>Ecosystem degradation</t>
  </si>
  <si>
    <t>See "Level of Degradation" table below</t>
  </si>
  <si>
    <t>Coastal flooding</t>
  </si>
  <si>
    <t>See "Relative Extent of Coastal Flooding" table below</t>
  </si>
  <si>
    <t>See "Degree of Coastal Erosion" table below</t>
  </si>
  <si>
    <t>Degree of salinization</t>
  </si>
  <si>
    <t>See "Degree of Salinization" table below</t>
  </si>
  <si>
    <t>Total</t>
  </si>
  <si>
    <t>Significance Criteria - SLR Evaluation</t>
  </si>
  <si>
    <t>Level of Degradation of Marine and Terrestrial Natural Ecosystems</t>
  </si>
  <si>
    <t>SLR Adaptation Score</t>
  </si>
  <si>
    <t>Category Level</t>
  </si>
  <si>
    <t>Description</t>
  </si>
  <si>
    <t>Value</t>
  </si>
  <si>
    <t>Type of measure</t>
  </si>
  <si>
    <t>Reduction score</t>
  </si>
  <si>
    <t>No degradation</t>
  </si>
  <si>
    <t>The ecosystem is in good condition, favoring the capture, storage and conservation of carbon stocks in the area</t>
  </si>
  <si>
    <t>Ecosystem-based adaptation (EbA)</t>
  </si>
  <si>
    <t>Restoration strategies, creation of new natural buffer areas, preservation, supporting inland migration of impacted coastal plant communities (e.g., mangroves)</t>
  </si>
  <si>
    <t>Low degradation</t>
  </si>
  <si>
    <t>Ecosystem presents alterations in one structural attribute (density, height, coverage, stability in sediments, health status, biological feedbacks), but it has the possibility for landward migration and the potential to maintain or increase its extension</t>
  </si>
  <si>
    <t>Land use planning, public participation, and conflict resolution approaches</t>
  </si>
  <si>
    <t>Decision analysis, land use planning, public participation, livelihood support and conflict resolution approaches</t>
  </si>
  <si>
    <t>Medium degradation</t>
  </si>
  <si>
    <t>Ecosystem presents alterations in two or more structural attributes of the ecosystem (density, height, coverage, stability in sediments, health status, biological feedback), but it has the possibility of landward migration and the potential to maintain or increase its extension</t>
  </si>
  <si>
    <t>Protection barriers (bioengineering)</t>
  </si>
  <si>
    <t>Filling of beaches, piers, breakwaters, structures and barriers against flooding for protection and prevention of erosion, green and blue infrastructure</t>
  </si>
  <si>
    <t>High degradation</t>
  </si>
  <si>
    <t>Important alterations in the structural attributes of the ecosystem (density, height, coverage, stability in sediments, health status) without the possibility of landward migration nor the potential to maintain or increase its extension</t>
  </si>
  <si>
    <t>Application of two or more measures listed above</t>
  </si>
  <si>
    <t>Relative Extent of Coastal Flooding</t>
  </si>
  <si>
    <t>Definition</t>
  </si>
  <si>
    <t>Without flooding</t>
  </si>
  <si>
    <t>Flooding is not present due to the geomorphological features or other characteristics that prevent it; therefore, it does not affect the capture, storage and conservation of carbon in the area</t>
  </si>
  <si>
    <t>Low flooding</t>
  </si>
  <si>
    <t>Floods due to SLR in less than 10 percent of the area, with low impact on the capture, storage and conservation of carbon</t>
  </si>
  <si>
    <t>Medium flooding</t>
  </si>
  <si>
    <t>Floods in 10 percent to 50 percent of the area affect the capture, storage and conservation of carbon</t>
  </si>
  <si>
    <t>High flooding</t>
  </si>
  <si>
    <t>Floods in more than 50 percent of the area due to increased water levels, causing serious inconvenience in the storage, capture, and conservation of carbon contents</t>
  </si>
  <si>
    <t>Degree of Coastal Erosion</t>
  </si>
  <si>
    <t>No erosion</t>
  </si>
  <si>
    <t>No coastal erosion, no loss of coastal ecosystems and/or elements of interest for AFOLU activities, and no impact on the capture, storage and conservation of carbon stocks</t>
  </si>
  <si>
    <t>Low erosion</t>
  </si>
  <si>
    <t>Coastline retreating at a rate of less than 1 m per year with little or no impact on AFOLU activities and/or ecosystems present in the area</t>
  </si>
  <si>
    <t>Medium erosion</t>
  </si>
  <si>
    <t>Coastline retreating at a rate between 1 m and 3 m per year with an impact on AFOLU activities and/or ecosystems present in the area</t>
  </si>
  <si>
    <t>High erosion</t>
  </si>
  <si>
    <t xml:space="preserve">Coastline retreating at a rate of over 3 m per year affecting important AFOLU activities and/or ecosystems present in the area, and impacting the capture, storage and conservation of carbon stocks </t>
  </si>
  <si>
    <t>Degree of Salinization</t>
  </si>
  <si>
    <t>Without saline intrusion</t>
  </si>
  <si>
    <t>Absence of saline intrusion, and no salinization of soils; therefore, it does not affect the conservation of carbon on the area</t>
  </si>
  <si>
    <t>Low saline intrusion</t>
  </si>
  <si>
    <t>Saline intrusion has minor effects on the production of plant biomass and the germination of crops, with few modifications of the carbon dynamics of the ecosystems influenced by freshwater discharges, and/or there are species tolerant to the salinity levels of the area</t>
  </si>
  <si>
    <t>Medium saline intrusion</t>
  </si>
  <si>
    <t>Levels of saline intrusion are close to the tolerance limits of crops and ecosystems, but with sufficient freshwater discharges to allow self-regulation</t>
  </si>
  <si>
    <t>High saline intrusion</t>
  </si>
  <si>
    <t>Levels of saline intrusion have a significant effect on the production of plant biomass and crop germination, causing modifications in the carbon dynamics of present ecosystems, with little fresh water discharge</t>
  </si>
  <si>
    <t>SLR Significance Impact Level Range Equivalence</t>
  </si>
  <si>
    <t>Score range</t>
  </si>
  <si>
    <t>Catastrophic</t>
  </si>
  <si>
    <t>11 - 12</t>
  </si>
  <si>
    <t>Devastating</t>
  </si>
  <si>
    <t>9 - 10</t>
  </si>
  <si>
    <t>Major</t>
  </si>
  <si>
    <t>7 - 8</t>
  </si>
  <si>
    <t>Minor</t>
  </si>
  <si>
    <t>5 - 6</t>
  </si>
  <si>
    <t>Insignificant</t>
  </si>
  <si>
    <t>3 - 4</t>
  </si>
  <si>
    <t>0 - 2</t>
  </si>
  <si>
    <t>Reference Region</t>
  </si>
  <si>
    <t>Climatic Impact Driver</t>
  </si>
  <si>
    <t>Heat and Cold</t>
  </si>
  <si>
    <t>Wet and dry</t>
  </si>
  <si>
    <t>Wind</t>
  </si>
  <si>
    <t>Coastal</t>
  </si>
  <si>
    <t>ID</t>
  </si>
  <si>
    <t>Continent</t>
  </si>
  <si>
    <t>Name</t>
  </si>
  <si>
    <t>Acronym</t>
  </si>
  <si>
    <t>CENTRAL-AMERICA</t>
  </si>
  <si>
    <t>Land</t>
  </si>
  <si>
    <t>N.Central-America</t>
  </si>
  <si>
    <t>NCA</t>
  </si>
  <si>
    <t>High confidence of increase</t>
  </si>
  <si>
    <t>High confidence of decrease</t>
  </si>
  <si>
    <t>Medium confidence of decrease</t>
  </si>
  <si>
    <t>Low confidence in direction of change</t>
  </si>
  <si>
    <t>Medium confidence of increase</t>
  </si>
  <si>
    <t>NORTH-AMERICA</t>
  </si>
  <si>
    <t>W.North-America</t>
  </si>
  <si>
    <t>WNA</t>
  </si>
  <si>
    <t>NaN</t>
  </si>
  <si>
    <t>C.North-America</t>
  </si>
  <si>
    <t>CNA</t>
  </si>
  <si>
    <t>E.North-America</t>
  </si>
  <si>
    <t>ENA</t>
  </si>
  <si>
    <t>N.E.North-America</t>
  </si>
  <si>
    <t>NEN</t>
  </si>
  <si>
    <t>N.W.North-America</t>
  </si>
  <si>
    <t>NWN</t>
  </si>
  <si>
    <t>S.Central-America</t>
  </si>
  <si>
    <t>SCA</t>
  </si>
  <si>
    <t>SOUTH-AMERICA</t>
  </si>
  <si>
    <t>N.W.South-America</t>
  </si>
  <si>
    <t>NWS</t>
  </si>
  <si>
    <t>N.South-America</t>
  </si>
  <si>
    <t>NSA</t>
  </si>
  <si>
    <t>South-American-Monsoon</t>
  </si>
  <si>
    <t>SAM</t>
  </si>
  <si>
    <t>N.E.South-America</t>
  </si>
  <si>
    <t>NES</t>
  </si>
  <si>
    <t>S.W.South-America</t>
  </si>
  <si>
    <t>SWS</t>
  </si>
  <si>
    <t>S.E.South-America</t>
  </si>
  <si>
    <t>SES</t>
  </si>
  <si>
    <t>S.South-America</t>
  </si>
  <si>
    <t>SSA</t>
  </si>
  <si>
    <t>OCEANIA</t>
  </si>
  <si>
    <t>N.Australia</t>
  </si>
  <si>
    <t>NAU</t>
  </si>
  <si>
    <t>C.Australia</t>
  </si>
  <si>
    <t>CAU</t>
  </si>
  <si>
    <t>E.Australia</t>
  </si>
  <si>
    <t>EAU</t>
  </si>
  <si>
    <t>S.Australia</t>
  </si>
  <si>
    <t>SAU</t>
  </si>
  <si>
    <t>New-Zealand</t>
  </si>
  <si>
    <t>NZ</t>
  </si>
  <si>
    <t>EUROPE-AFRICA</t>
  </si>
  <si>
    <t>Land-Ocean</t>
  </si>
  <si>
    <t>Mediterranean</t>
  </si>
  <si>
    <t>MED</t>
  </si>
  <si>
    <t>EUROPE</t>
  </si>
  <si>
    <t>West&amp;Central-Europe</t>
  </si>
  <si>
    <t>WCE</t>
  </si>
  <si>
    <t>E.Europe</t>
  </si>
  <si>
    <t>EEU</t>
  </si>
  <si>
    <t>N.Europe</t>
  </si>
  <si>
    <t>NEU</t>
  </si>
  <si>
    <t>AFRICA</t>
  </si>
  <si>
    <t>Sahara</t>
  </si>
  <si>
    <t>SAH</t>
  </si>
  <si>
    <t>Western-Africa</t>
  </si>
  <si>
    <t>WAF</t>
  </si>
  <si>
    <t>N.Eastern-Africa</t>
  </si>
  <si>
    <t>NEAF</t>
  </si>
  <si>
    <t>Central-Africa</t>
  </si>
  <si>
    <t>CAF</t>
  </si>
  <si>
    <t>S.Eastern-Africa</t>
  </si>
  <si>
    <t>SEAF</t>
  </si>
  <si>
    <t>W.Southern-Africa</t>
  </si>
  <si>
    <t>WSAF</t>
  </si>
  <si>
    <t>E.Southern-Africa</t>
  </si>
  <si>
    <t>ESAF</t>
  </si>
  <si>
    <t>Madagascar</t>
  </si>
  <si>
    <t>MDG</t>
  </si>
  <si>
    <t>ASIA</t>
  </si>
  <si>
    <t>Arabian-Peninsula</t>
  </si>
  <si>
    <t>ARP</t>
  </si>
  <si>
    <t>W.C.Asia</t>
  </si>
  <si>
    <t>WCA</t>
  </si>
  <si>
    <t>W.Siberia</t>
  </si>
  <si>
    <t>WSB</t>
  </si>
  <si>
    <t>E.Siberia</t>
  </si>
  <si>
    <t>ESB</t>
  </si>
  <si>
    <t>Russian-Far-East</t>
  </si>
  <si>
    <t>RFE</t>
  </si>
  <si>
    <t>E.Asia</t>
  </si>
  <si>
    <t>EAS</t>
  </si>
  <si>
    <t>E.C.Asia</t>
  </si>
  <si>
    <t>ECA</t>
  </si>
  <si>
    <t>Tibetan-Plateau</t>
  </si>
  <si>
    <t>TIB</t>
  </si>
  <si>
    <t>S.Asia</t>
  </si>
  <si>
    <t>SAS</t>
  </si>
  <si>
    <t>S.E.Asia</t>
  </si>
  <si>
    <t>SEA</t>
  </si>
  <si>
    <t>POLAR</t>
  </si>
  <si>
    <t>Greenland/Iceland</t>
  </si>
  <si>
    <t>GIC</t>
  </si>
  <si>
    <t>Russian-Arctic</t>
  </si>
  <si>
    <t>RAR</t>
  </si>
  <si>
    <t>W.Antarctica</t>
  </si>
  <si>
    <t>WAN</t>
  </si>
  <si>
    <t>E.Antarctica</t>
  </si>
  <si>
    <t>EAN</t>
  </si>
  <si>
    <t>Caribbean</t>
  </si>
  <si>
    <t>CAR</t>
  </si>
  <si>
    <t>FV</t>
  </si>
  <si>
    <t>OC</t>
  </si>
  <si>
    <t>Data Validation</t>
  </si>
  <si>
    <t>i</t>
  </si>
  <si>
    <t>Q</t>
  </si>
  <si>
    <t>g</t>
  </si>
  <si>
    <t>h</t>
  </si>
  <si>
    <t>PM</t>
  </si>
  <si>
    <t>PL</t>
  </si>
  <si>
    <t>LT</t>
  </si>
  <si>
    <t>SE</t>
  </si>
  <si>
    <t>PR</t>
  </si>
  <si>
    <t>Mit</t>
  </si>
  <si>
    <t>LS Value</t>
  </si>
  <si>
    <t>a b c d</t>
  </si>
  <si>
    <t>e f</t>
  </si>
  <si>
    <t>j</t>
  </si>
  <si>
    <t>a</t>
  </si>
  <si>
    <t>b</t>
  </si>
  <si>
    <t>c</t>
  </si>
  <si>
    <t>d</t>
  </si>
  <si>
    <t>e</t>
  </si>
  <si>
    <t>f</t>
  </si>
  <si>
    <t>k</t>
  </si>
  <si>
    <t>l</t>
  </si>
  <si>
    <t>m</t>
  </si>
  <si>
    <t>n</t>
  </si>
  <si>
    <t>Fail</t>
  </si>
  <si>
    <t>Climatic Impact-Driver</t>
  </si>
  <si>
    <t>Fire weather</t>
  </si>
  <si>
    <t>Climatic Index</t>
  </si>
  <si>
    <t>LS</t>
  </si>
  <si>
    <t>&gt;5</t>
  </si>
  <si>
    <t>LI</t>
  </si>
  <si>
    <t>delta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</si>
</sst>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000"/>
  </numFmts>
  <fonts count="94">
    <font>
      <sz val="11"/>
      <color theme="1"/>
      <name val="Times New Roman"/>
    </font>
    <font>
      <i/>
      <sz val="11"/>
      <color theme="1"/>
      <name val="Arial"/>
      <family val="2"/>
    </font>
    <font>
      <sz val="16"/>
      <color rgb="FF2B3A57"/>
      <name val="Arial"/>
      <family val="2"/>
    </font>
    <font>
      <sz val="11"/>
      <name val="Times New Roman"/>
      <family val="1"/>
    </font>
    <font>
      <sz val="10"/>
      <color rgb="FF000000"/>
      <name val="Arial"/>
      <family val="2"/>
    </font>
    <font>
      <sz val="11"/>
      <color rgb="FF000000"/>
      <name val="Arial"/>
      <family val="2"/>
    </font>
    <font>
      <sz val="11"/>
      <color rgb="FF000000"/>
      <name val="Calibri"/>
      <family val="2"/>
    </font>
    <font>
      <sz val="12"/>
      <color theme="1"/>
      <name val="Arial"/>
      <family val="2"/>
    </font>
    <font>
      <sz val="10"/>
      <color theme="1"/>
      <name val="Arial"/>
      <family val="2"/>
    </font>
    <font>
      <sz val="10"/>
      <color rgb="FFFF6600"/>
      <name val="Arial"/>
      <family val="2"/>
    </font>
    <font>
      <b/>
      <sz val="10"/>
      <color theme="0"/>
      <name val="Arial"/>
      <family val="2"/>
    </font>
    <font>
      <b/>
      <sz val="16"/>
      <color theme="0"/>
      <name val="Arial"/>
      <family val="2"/>
    </font>
    <font>
      <b/>
      <sz val="20"/>
      <color rgb="FF2B3A57"/>
      <name val="Arial"/>
      <family val="2"/>
    </font>
    <font>
      <sz val="10"/>
      <color rgb="FFFF0000"/>
      <name val="Arial"/>
      <family val="2"/>
    </font>
    <font>
      <b/>
      <sz val="10"/>
      <color rgb="FF000000"/>
      <name val="Arial"/>
      <family val="2"/>
    </font>
    <font>
      <sz val="10"/>
      <color theme="0"/>
      <name val="Arial"/>
      <family val="2"/>
    </font>
    <font>
      <b/>
      <sz val="10"/>
      <color rgb="FF2B3A57"/>
      <name val="Arial"/>
      <family val="2"/>
    </font>
    <font>
      <sz val="11"/>
      <color theme="1"/>
      <name val="Arial"/>
      <family val="2"/>
    </font>
    <font>
      <i/>
      <sz val="10"/>
      <color theme="1"/>
      <name val="Arial"/>
      <family val="2"/>
    </font>
    <font>
      <b/>
      <sz val="12"/>
      <color theme="0"/>
      <name val="Arial"/>
      <family val="2"/>
    </font>
    <font>
      <b/>
      <sz val="11"/>
      <color theme="0"/>
      <name val="Arial"/>
      <family val="2"/>
    </font>
    <font>
      <b/>
      <sz val="10"/>
      <color theme="6"/>
      <name val="Arial"/>
      <family val="2"/>
    </font>
    <font>
      <b/>
      <i/>
      <u/>
      <sz val="12"/>
      <color theme="1"/>
      <name val="Arial"/>
      <family val="2"/>
    </font>
    <font>
      <b/>
      <sz val="11"/>
      <color rgb="FF000000"/>
      <name val="Arial"/>
      <family val="2"/>
    </font>
    <font>
      <b/>
      <sz val="10"/>
      <color theme="1"/>
      <name val="Arial"/>
      <family val="2"/>
    </font>
    <font>
      <b/>
      <sz val="11"/>
      <color theme="1"/>
      <name val="Arial"/>
      <family val="2"/>
    </font>
    <font>
      <sz val="10"/>
      <color rgb="FF057299"/>
      <name val="Arial"/>
      <family val="2"/>
    </font>
    <font>
      <sz val="11"/>
      <color theme="1"/>
      <name val="Times New Roman"/>
      <family val="1"/>
    </font>
    <font>
      <sz val="11"/>
      <color theme="0"/>
      <name val="Arial"/>
      <family val="2"/>
    </font>
    <font>
      <b/>
      <sz val="18"/>
      <color theme="0"/>
      <name val="Arial"/>
      <family val="2"/>
    </font>
    <font>
      <b/>
      <sz val="11"/>
      <color rgb="FFC0C0C0"/>
      <name val="Arial"/>
      <family val="2"/>
    </font>
    <font>
      <b/>
      <sz val="10"/>
      <color rgb="FFC0C0C0"/>
      <name val="Arial"/>
      <family val="2"/>
    </font>
    <font>
      <b/>
      <sz val="11"/>
      <color rgb="FFFFFFFF"/>
      <name val="Arial"/>
      <family val="2"/>
    </font>
    <font>
      <b/>
      <sz val="11"/>
      <color rgb="FFFF0000"/>
      <name val="Arial"/>
      <family val="2"/>
    </font>
    <font>
      <b/>
      <sz val="12"/>
      <color rgb="FFFFFFFF"/>
      <name val="Arial"/>
      <family val="2"/>
    </font>
    <font>
      <b/>
      <sz val="10"/>
      <color rgb="FFFFFFFF"/>
      <name val="Arial"/>
      <family val="2"/>
    </font>
    <font>
      <sz val="18"/>
      <color rgb="FF057299"/>
      <name val="Arial"/>
      <family val="2"/>
    </font>
    <font>
      <b/>
      <sz val="14"/>
      <color rgb="FFFFFFFF"/>
      <name val="Arial"/>
      <family val="2"/>
    </font>
    <font>
      <b/>
      <sz val="14"/>
      <color theme="0"/>
      <name val="Arial"/>
      <family val="2"/>
    </font>
    <font>
      <b/>
      <sz val="11"/>
      <color rgb="FFDAAE28"/>
      <name val="Arial"/>
      <family val="2"/>
    </font>
    <font>
      <i/>
      <sz val="11"/>
      <color rgb="FF980000"/>
      <name val="Arial"/>
      <family val="2"/>
    </font>
    <font>
      <b/>
      <sz val="18"/>
      <color rgb="FFFFFFFF"/>
      <name val="Arial"/>
      <family val="2"/>
    </font>
    <font>
      <sz val="12"/>
      <name val="Arial"/>
      <family val="2"/>
    </font>
    <font>
      <b/>
      <sz val="12"/>
      <name val="Arial"/>
      <family val="2"/>
    </font>
    <font>
      <b/>
      <sz val="10"/>
      <name val="Arial"/>
      <family val="2"/>
    </font>
    <font>
      <i/>
      <sz val="10"/>
      <color rgb="FF333333"/>
      <name val="Arial"/>
      <family val="2"/>
    </font>
    <font>
      <sz val="11"/>
      <color rgb="FFFFFFFF"/>
      <name val="Arial"/>
      <family val="2"/>
    </font>
    <font>
      <sz val="12"/>
      <color rgb="FF057299"/>
      <name val="Arial"/>
      <family val="2"/>
    </font>
    <font>
      <b/>
      <sz val="12"/>
      <color theme="1"/>
      <name val="Arial"/>
      <family val="2"/>
    </font>
    <font>
      <b/>
      <sz val="14"/>
      <color rgb="FF02384D"/>
      <name val="Arial"/>
      <family val="2"/>
    </font>
    <font>
      <b/>
      <sz val="16"/>
      <color rgb="FFFFFFFF"/>
      <name val="Arial"/>
      <family val="2"/>
    </font>
    <font>
      <b/>
      <sz val="11"/>
      <color rgb="FF057299"/>
      <name val="Arial"/>
      <family val="2"/>
    </font>
    <font>
      <sz val="11"/>
      <color rgb="FF057299"/>
      <name val="Arial"/>
      <family val="2"/>
    </font>
    <font>
      <b/>
      <sz val="11"/>
      <color rgb="FF000000"/>
      <name val="Calibri"/>
      <family val="2"/>
    </font>
    <font>
      <sz val="11"/>
      <name val="Arial"/>
      <family val="2"/>
    </font>
    <font>
      <sz val="11"/>
      <color rgb="FF008080"/>
      <name val="Arial"/>
      <family val="2"/>
    </font>
    <font>
      <b/>
      <sz val="10"/>
      <color rgb="FF057299"/>
      <name val="Arial"/>
      <family val="2"/>
    </font>
    <font>
      <sz val="8"/>
      <name val="Times New Roman"/>
      <family val="1"/>
    </font>
    <font>
      <sz val="11"/>
      <color theme="1"/>
      <name val="Times New Roman"/>
      <family val="2"/>
      <scheme val="major"/>
    </font>
    <font>
      <sz val="11"/>
      <color indexed="8"/>
      <name val="Times New Roman"/>
      <family val="2"/>
      <scheme val="major"/>
    </font>
    <font>
      <sz val="11"/>
      <color indexed="8"/>
      <name val="Calibri"/>
      <family val="2"/>
    </font>
    <font>
      <b/>
      <sz val="8"/>
      <color rgb="FFFFFFFF"/>
      <name val="Arial"/>
      <family val="2"/>
    </font>
    <font>
      <b/>
      <sz val="9"/>
      <color theme="6"/>
      <name val="Arial"/>
      <family val="2"/>
    </font>
    <font>
      <b/>
      <sz val="7"/>
      <color theme="6"/>
      <name val="Arial"/>
      <family val="2"/>
    </font>
    <font>
      <b/>
      <i/>
      <sz val="10"/>
      <color rgb="FF333333"/>
      <name val="Arial"/>
      <family val="2"/>
    </font>
    <font>
      <b/>
      <sz val="11"/>
      <name val="Times New Roman"/>
      <family val="1"/>
    </font>
    <font>
      <sz val="10"/>
      <name val="Arial"/>
      <family val="2"/>
    </font>
    <font>
      <sz val="12"/>
      <name val="Times New Roman"/>
      <family val="1"/>
    </font>
    <font>
      <sz val="8"/>
      <color theme="1"/>
      <name val="Arial"/>
      <family val="2"/>
    </font>
    <font>
      <b/>
      <u/>
      <sz val="10"/>
      <color theme="1"/>
      <name val="Arial"/>
      <family val="2"/>
    </font>
    <font>
      <b/>
      <sz val="16"/>
      <color rgb="FF2B3A57"/>
      <name val="Arial"/>
      <family val="2"/>
    </font>
    <font>
      <sz val="16"/>
      <name val="Times New Roman"/>
      <family val="1"/>
    </font>
    <font>
      <b/>
      <sz val="11"/>
      <color rgb="FF008080"/>
      <name val="Arial"/>
      <family val="2"/>
    </font>
    <font>
      <sz val="9"/>
      <color indexed="81"/>
      <name val="Tahoma"/>
      <family val="2"/>
    </font>
    <font>
      <sz val="10"/>
      <name val="Times New Roman"/>
      <family val="1"/>
    </font>
    <font>
      <sz val="10"/>
      <color theme="1"/>
      <name val="Times New Roman"/>
      <family val="1"/>
    </font>
    <font>
      <b/>
      <sz val="11"/>
      <color theme="1"/>
      <name val="Times New Roman"/>
      <family val="1"/>
    </font>
    <font>
      <sz val="9"/>
      <color rgb="FF000000"/>
      <name val="Tahoma"/>
      <family val="2"/>
    </font>
    <font>
      <b/>
      <sz val="12"/>
      <color rgb="FFFF0000"/>
      <name val="Arial"/>
      <family val="2"/>
    </font>
    <font>
      <sz val="12"/>
      <color theme="0"/>
      <name val="Arial"/>
      <family val="2"/>
    </font>
    <font>
      <sz val="11"/>
      <name val="Times New Roman"/>
      <family val="2"/>
      <scheme val="minor"/>
    </font>
    <font>
      <sz val="11"/>
      <color theme="1"/>
      <name val="Calibri"/>
      <family val="2"/>
    </font>
    <font>
      <b/>
      <sz val="9"/>
      <color indexed="81"/>
      <name val="Tahoma"/>
      <family val="2"/>
    </font>
    <font>
      <sz val="8"/>
      <color theme="1"/>
      <name val="Franklin Gothic Book"/>
      <family val="2"/>
    </font>
    <font>
      <sz val="18"/>
      <color theme="1"/>
      <name val="Arial"/>
      <family val="2"/>
    </font>
    <font>
      <sz val="18"/>
      <color theme="1"/>
      <name val="Times New Roman"/>
      <family val="1"/>
    </font>
    <font>
      <sz val="11"/>
      <color theme="3"/>
      <name val="Arial"/>
      <family val="2"/>
    </font>
    <font>
      <b/>
      <sz val="10"/>
      <color theme="2"/>
      <name val="Arial"/>
      <family val="2"/>
    </font>
    <font>
      <b/>
      <sz val="10"/>
      <color theme="9"/>
      <name val="Arial"/>
      <family val="2"/>
    </font>
    <font>
      <sz val="10"/>
      <color theme="9"/>
      <name val="Arial"/>
      <family val="2"/>
    </font>
    <font>
      <b/>
      <sz val="9"/>
      <color rgb="FF000000"/>
      <name val="Tahoma"/>
      <family val="2"/>
    </font>
    <font>
      <sz val="10"/>
      <color rgb="FF008080"/>
      <name val="Arial"/>
      <family val="2"/>
    </font>
    <font>
      <sz val="10"/>
      <color rgb="FF057299"/>
      <name val="Arial"/>
    </font>
    <font>
      <i/>
      <sz val="10"/>
      <color rgb="FF057299"/>
      <name val="Arial"/>
    </font>
  </fonts>
  <fills count="41">
    <fill>
      <patternFill patternType="none"/>
    </fill>
    <fill>
      <patternFill patternType="gray125"/>
    </fill>
    <fill>
      <patternFill patternType="solid">
        <fgColor theme="0"/>
        <bgColor theme="0"/>
      </patternFill>
    </fill>
    <fill>
      <patternFill patternType="solid">
        <fgColor rgb="FFC0C0C0"/>
        <bgColor rgb="FFC0C0C0"/>
      </patternFill>
    </fill>
    <fill>
      <patternFill patternType="solid">
        <fgColor rgb="FF2B3A57"/>
        <bgColor rgb="FF2B3A57"/>
      </patternFill>
    </fill>
    <fill>
      <patternFill patternType="solid">
        <fgColor rgb="FFCCD4E5"/>
        <bgColor rgb="FFCCD4E5"/>
      </patternFill>
    </fill>
    <fill>
      <patternFill patternType="solid">
        <fgColor rgb="FFF0DEA8"/>
        <bgColor rgb="FFF0DEA8"/>
      </patternFill>
    </fill>
    <fill>
      <patternFill patternType="solid">
        <fgColor rgb="FFFFFFFF"/>
        <bgColor rgb="FFFFFFFF"/>
      </patternFill>
    </fill>
    <fill>
      <patternFill patternType="solid">
        <fgColor theme="5"/>
        <bgColor theme="5"/>
      </patternFill>
    </fill>
    <fill>
      <patternFill patternType="solid">
        <fgColor rgb="FFC1E0B3"/>
        <bgColor rgb="FFC1E0B3"/>
      </patternFill>
    </fill>
    <fill>
      <patternFill patternType="solid">
        <fgColor rgb="FF1C4587"/>
        <bgColor rgb="FF1C4587"/>
      </patternFill>
    </fill>
    <fill>
      <patternFill patternType="solid">
        <fgColor rgb="FF1155CC"/>
        <bgColor rgb="FF1155CC"/>
      </patternFill>
    </fill>
    <fill>
      <patternFill patternType="solid">
        <fgColor rgb="FF3C78D8"/>
        <bgColor rgb="FF3C78D8"/>
      </patternFill>
    </fill>
    <fill>
      <patternFill patternType="solid">
        <fgColor rgb="FF6D9EEB"/>
        <bgColor rgb="FF6D9EEB"/>
      </patternFill>
    </fill>
    <fill>
      <patternFill patternType="solid">
        <fgColor rgb="FFA4C2F4"/>
        <bgColor rgb="FFA4C2F4"/>
      </patternFill>
    </fill>
    <fill>
      <patternFill patternType="solid">
        <fgColor rgb="FFD9EAD3"/>
        <bgColor rgb="FFD9EAD3"/>
      </patternFill>
    </fill>
    <fill>
      <patternFill patternType="solid">
        <fgColor rgb="FF073763"/>
        <bgColor rgb="FF073763"/>
      </patternFill>
    </fill>
    <fill>
      <patternFill patternType="solid">
        <fgColor rgb="FFDCDCDC"/>
        <bgColor rgb="FFDCDCDC"/>
      </patternFill>
    </fill>
    <fill>
      <patternFill patternType="solid">
        <fgColor rgb="FFCA0020"/>
        <bgColor rgb="FFCA0020"/>
      </patternFill>
    </fill>
    <fill>
      <patternFill patternType="solid">
        <fgColor rgb="FF0571B0"/>
        <bgColor rgb="FF0571B0"/>
      </patternFill>
    </fill>
    <fill>
      <patternFill patternType="solid">
        <fgColor rgb="FFF4A582"/>
        <bgColor rgb="FFF4A582"/>
      </patternFill>
    </fill>
    <fill>
      <patternFill patternType="solid">
        <fgColor rgb="FF92C5DE"/>
        <bgColor rgb="FF92C5DE"/>
      </patternFill>
    </fill>
    <fill>
      <patternFill patternType="solid">
        <fgColor rgb="FFF7F7F7"/>
        <bgColor rgb="FFF7F7F7"/>
      </patternFill>
    </fill>
    <fill>
      <patternFill patternType="solid">
        <fgColor rgb="FFD9D9D9"/>
        <bgColor rgb="FFD9D9D9"/>
      </patternFill>
    </fill>
    <fill>
      <patternFill patternType="solid">
        <fgColor theme="0"/>
        <bgColor indexed="64"/>
      </patternFill>
    </fill>
    <fill>
      <patternFill patternType="solid">
        <fgColor theme="5"/>
        <bgColor rgb="FF2B3A57"/>
      </patternFill>
    </fill>
    <fill>
      <patternFill patternType="solid">
        <fgColor theme="5"/>
        <bgColor indexed="64"/>
      </patternFill>
    </fill>
    <fill>
      <patternFill patternType="solid">
        <fgColor rgb="FFBFBFBF"/>
        <bgColor indexed="64"/>
      </patternFill>
    </fill>
    <fill>
      <patternFill patternType="solid">
        <fgColor theme="0" tint="-0.34998626667073579"/>
        <bgColor indexed="64"/>
      </patternFill>
    </fill>
    <fill>
      <patternFill patternType="solid">
        <fgColor rgb="FFA6A6A6"/>
        <bgColor rgb="FF000000"/>
      </patternFill>
    </fill>
    <fill>
      <patternFill patternType="solid">
        <fgColor rgb="FFBFBFBF"/>
        <bgColor rgb="FF000000"/>
      </patternFill>
    </fill>
    <fill>
      <patternFill patternType="solid">
        <fgColor theme="0"/>
        <bgColor rgb="FFC0C0C0"/>
      </patternFill>
    </fill>
    <fill>
      <patternFill patternType="solid">
        <fgColor theme="0" tint="-0.249977111117893"/>
        <bgColor indexed="64"/>
      </patternFill>
    </fill>
    <fill>
      <patternFill patternType="solid">
        <fgColor rgb="FF002060"/>
        <bgColor indexed="64"/>
      </patternFill>
    </fill>
    <fill>
      <patternFill patternType="solid">
        <fgColor theme="0"/>
        <bgColor rgb="FF2B3A57"/>
      </patternFill>
    </fill>
    <fill>
      <patternFill patternType="solid">
        <fgColor theme="1" tint="-0.499984740745262"/>
        <bgColor indexed="64"/>
      </patternFill>
    </fill>
    <fill>
      <patternFill patternType="solid">
        <fgColor theme="3" tint="-0.499984740745262"/>
        <bgColor indexed="64"/>
      </patternFill>
    </fill>
    <fill>
      <patternFill patternType="solid">
        <fgColor theme="0" tint="-0.249977111117893"/>
        <bgColor rgb="FFC0C0C0"/>
      </patternFill>
    </fill>
    <fill>
      <patternFill patternType="solid">
        <fgColor theme="0" tint="-0.249977111117893"/>
        <bgColor rgb="FFCCD4E5"/>
      </patternFill>
    </fill>
    <fill>
      <patternFill patternType="solid">
        <fgColor theme="2" tint="-0.249977111117893"/>
        <bgColor theme="0"/>
      </patternFill>
    </fill>
    <fill>
      <patternFill patternType="solid">
        <fgColor rgb="FFFFFF00"/>
        <bgColor theme="0"/>
      </patternFill>
    </fill>
  </fills>
  <borders count="190">
    <border>
      <left/>
      <right/>
      <top/>
      <bottom/>
      <diagonal/>
    </border>
    <border>
      <left style="medium">
        <color rgb="FF333333"/>
      </left>
      <right/>
      <top style="medium">
        <color rgb="FF333333"/>
      </top>
      <bottom style="medium">
        <color rgb="FF333333"/>
      </bottom>
      <diagonal/>
    </border>
    <border>
      <left/>
      <right/>
      <top style="medium">
        <color rgb="FF333333"/>
      </top>
      <bottom style="medium">
        <color rgb="FF333333"/>
      </bottom>
      <diagonal/>
    </border>
    <border>
      <left/>
      <right style="medium">
        <color rgb="FF333333"/>
      </right>
      <top style="medium">
        <color rgb="FF333333"/>
      </top>
      <bottom style="medium">
        <color rgb="FF333333"/>
      </bottom>
      <diagonal/>
    </border>
    <border>
      <left style="medium">
        <color rgb="FF2B3A57"/>
      </left>
      <right/>
      <top style="medium">
        <color rgb="FF2B3A57"/>
      </top>
      <bottom style="medium">
        <color rgb="FF2B3A57"/>
      </bottom>
      <diagonal/>
    </border>
    <border>
      <left/>
      <right/>
      <top style="medium">
        <color rgb="FF2B3A57"/>
      </top>
      <bottom style="medium">
        <color rgb="FF2B3A57"/>
      </bottom>
      <diagonal/>
    </border>
    <border>
      <left/>
      <right style="medium">
        <color rgb="FF2B3A57"/>
      </right>
      <top style="medium">
        <color rgb="FF2B3A57"/>
      </top>
      <bottom style="medium">
        <color rgb="FF2B3A57"/>
      </bottom>
      <diagonal/>
    </border>
    <border>
      <left style="medium">
        <color rgb="FF333333"/>
      </left>
      <right style="thin">
        <color rgb="FF333333"/>
      </right>
      <top style="thin">
        <color rgb="FF333333"/>
      </top>
      <bottom style="thin">
        <color rgb="FF333333"/>
      </bottom>
      <diagonal/>
    </border>
    <border>
      <left style="thin">
        <color rgb="FF333333"/>
      </left>
      <right style="thin">
        <color rgb="FF333333"/>
      </right>
      <top style="thin">
        <color rgb="FF333333"/>
      </top>
      <bottom style="thin">
        <color rgb="FF333333"/>
      </bottom>
      <diagonal/>
    </border>
    <border>
      <left style="medium">
        <color rgb="FF333333"/>
      </left>
      <right/>
      <top style="thin">
        <color rgb="FF333333"/>
      </top>
      <bottom style="medium">
        <color rgb="FF333333"/>
      </bottom>
      <diagonal/>
    </border>
    <border>
      <left/>
      <right/>
      <top style="thin">
        <color rgb="FF333333"/>
      </top>
      <bottom style="medium">
        <color rgb="FF333333"/>
      </bottom>
      <diagonal/>
    </border>
    <border>
      <left style="medium">
        <color rgb="FF333333"/>
      </left>
      <right/>
      <top style="medium">
        <color rgb="FF333333"/>
      </top>
      <bottom style="thin">
        <color rgb="FF333333"/>
      </bottom>
      <diagonal/>
    </border>
    <border>
      <left/>
      <right/>
      <top style="medium">
        <color rgb="FF333333"/>
      </top>
      <bottom style="thin">
        <color rgb="FF333333"/>
      </bottom>
      <diagonal/>
    </border>
    <border>
      <left/>
      <right style="medium">
        <color rgb="FF333333"/>
      </right>
      <top style="medium">
        <color rgb="FF333333"/>
      </top>
      <bottom style="thin">
        <color rgb="FF333333"/>
      </bottom>
      <diagonal/>
    </border>
    <border>
      <left style="thin">
        <color rgb="FF333333"/>
      </left>
      <right/>
      <top style="thin">
        <color rgb="FF333333"/>
      </top>
      <bottom style="thin">
        <color rgb="FF333333"/>
      </bottom>
      <diagonal/>
    </border>
    <border>
      <left style="medium">
        <color rgb="FF333333"/>
      </left>
      <right/>
      <top style="thin">
        <color rgb="FF333333"/>
      </top>
      <bottom style="thin">
        <color rgb="FF333333"/>
      </bottom>
      <diagonal/>
    </border>
    <border>
      <left/>
      <right style="medium">
        <color rgb="FF333333"/>
      </right>
      <top style="thin">
        <color rgb="FF333333"/>
      </top>
      <bottom style="medium">
        <color rgb="FF333333"/>
      </bottom>
      <diagonal/>
    </border>
    <border>
      <left/>
      <right/>
      <top/>
      <bottom style="thin">
        <color rgb="FF333333"/>
      </bottom>
      <diagonal/>
    </border>
    <border>
      <left style="medium">
        <color rgb="FF333333"/>
      </left>
      <right/>
      <top style="thin">
        <color rgb="FF333333"/>
      </top>
      <bottom style="medium">
        <color rgb="FF000000"/>
      </bottom>
      <diagonal/>
    </border>
    <border>
      <left/>
      <right/>
      <top style="thin">
        <color rgb="FF333333"/>
      </top>
      <bottom style="medium">
        <color rgb="FF000000"/>
      </bottom>
      <diagonal/>
    </border>
    <border>
      <left/>
      <right style="medium">
        <color rgb="FF333333"/>
      </right>
      <top style="thin">
        <color rgb="FF333333"/>
      </top>
      <bottom style="medium">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medium">
        <color rgb="FF333333"/>
      </left>
      <right/>
      <top style="medium">
        <color rgb="FF333333"/>
      </top>
      <bottom style="medium">
        <color rgb="FF000000"/>
      </bottom>
      <diagonal/>
    </border>
    <border>
      <left/>
      <right/>
      <top style="medium">
        <color rgb="FF333333"/>
      </top>
      <bottom style="medium">
        <color rgb="FF000000"/>
      </bottom>
      <diagonal/>
    </border>
    <border>
      <left/>
      <right style="medium">
        <color rgb="FF333333"/>
      </right>
      <top style="medium">
        <color rgb="FF333333"/>
      </top>
      <bottom style="medium">
        <color rgb="FF000000"/>
      </bottom>
      <diagonal/>
    </border>
    <border>
      <left/>
      <right/>
      <top style="thin">
        <color rgb="FF333333"/>
      </top>
      <bottom style="thin">
        <color rgb="FF333333"/>
      </bottom>
      <diagonal/>
    </border>
    <border>
      <left/>
      <right style="medium">
        <color rgb="FF333333"/>
      </right>
      <top style="medium">
        <color rgb="FF333333"/>
      </top>
      <bottom/>
      <diagonal/>
    </border>
    <border>
      <left style="medium">
        <color rgb="FF333333"/>
      </left>
      <right/>
      <top/>
      <bottom style="medium">
        <color rgb="FF000000"/>
      </bottom>
      <diagonal/>
    </border>
    <border>
      <left/>
      <right/>
      <top/>
      <bottom style="medium">
        <color rgb="FF000000"/>
      </bottom>
      <diagonal/>
    </border>
    <border>
      <left/>
      <right style="medium">
        <color rgb="FF333333"/>
      </right>
      <top/>
      <bottom style="medium">
        <color rgb="FF000000"/>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medium">
        <color rgb="FF000000"/>
      </top>
      <bottom/>
      <diagonal/>
    </border>
    <border>
      <left/>
      <right/>
      <top style="medium">
        <color rgb="FF000000"/>
      </top>
      <bottom style="thin">
        <color rgb="FF333333"/>
      </bottom>
      <diagonal/>
    </border>
    <border>
      <left/>
      <right style="medium">
        <color rgb="FF000000"/>
      </right>
      <top style="medium">
        <color rgb="FF000000"/>
      </top>
      <bottom style="thin">
        <color rgb="FF333333"/>
      </bottom>
      <diagonal/>
    </border>
    <border>
      <left style="medium">
        <color rgb="FF000000"/>
      </left>
      <right/>
      <top/>
      <bottom/>
      <diagonal/>
    </border>
    <border>
      <left/>
      <right style="thin">
        <color rgb="FF000000"/>
      </right>
      <top/>
      <bottom/>
      <diagonal/>
    </border>
    <border>
      <left/>
      <right style="thin">
        <color rgb="FF333333"/>
      </right>
      <top style="thin">
        <color rgb="FF333333"/>
      </top>
      <bottom/>
      <diagonal/>
    </border>
    <border>
      <left style="thin">
        <color rgb="FF333333"/>
      </left>
      <right style="thin">
        <color rgb="FF333333"/>
      </right>
      <top style="thin">
        <color rgb="FF333333"/>
      </top>
      <bottom/>
      <diagonal/>
    </border>
    <border>
      <left style="thin">
        <color rgb="FF333333"/>
      </left>
      <right style="medium">
        <color rgb="FF000000"/>
      </right>
      <top style="thin">
        <color rgb="FF333333"/>
      </top>
      <bottom/>
      <diagonal/>
    </border>
    <border>
      <left style="medium">
        <color rgb="FF000000"/>
      </left>
      <right/>
      <top/>
      <bottom style="thin">
        <color rgb="FF000000"/>
      </bottom>
      <diagonal/>
    </border>
    <border>
      <left/>
      <right style="thin">
        <color rgb="FF333333"/>
      </right>
      <top/>
      <bottom style="thin">
        <color rgb="FF333333"/>
      </bottom>
      <diagonal/>
    </border>
    <border>
      <left style="thin">
        <color rgb="FF333333"/>
      </left>
      <right style="thin">
        <color rgb="FF333333"/>
      </right>
      <top/>
      <bottom style="thin">
        <color rgb="FF333333"/>
      </bottom>
      <diagonal/>
    </border>
    <border>
      <left style="thin">
        <color rgb="FF333333"/>
      </left>
      <right style="medium">
        <color rgb="FF000000"/>
      </right>
      <top/>
      <bottom style="thin">
        <color rgb="FF333333"/>
      </bottom>
      <diagonal/>
    </border>
    <border>
      <left style="medium">
        <color rgb="FF000000"/>
      </left>
      <right style="thin">
        <color rgb="FF333333"/>
      </right>
      <top/>
      <bottom/>
      <diagonal/>
    </border>
    <border>
      <left style="thin">
        <color rgb="FF333333"/>
      </left>
      <right style="thin">
        <color rgb="FF333333"/>
      </right>
      <top/>
      <bottom/>
      <diagonal/>
    </border>
    <border>
      <left/>
      <right style="thin">
        <color rgb="FF000000"/>
      </right>
      <top/>
      <bottom style="thin">
        <color rgb="FF000000"/>
      </bottom>
      <diagonal/>
    </border>
    <border>
      <left/>
      <right/>
      <top style="thin">
        <color rgb="FF333333"/>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333333"/>
      </right>
      <top style="thin">
        <color rgb="FF333333"/>
      </top>
      <bottom style="thin">
        <color rgb="FF333333"/>
      </bottom>
      <diagonal/>
    </border>
    <border>
      <left style="medium">
        <color rgb="FF333333"/>
      </left>
      <right/>
      <top style="medium">
        <color rgb="FF333333"/>
      </top>
      <bottom/>
      <diagonal/>
    </border>
    <border>
      <left/>
      <right/>
      <top style="medium">
        <color rgb="FF333333"/>
      </top>
      <bottom/>
      <diagonal/>
    </border>
    <border>
      <left/>
      <right/>
      <top/>
      <bottom/>
      <diagonal/>
    </border>
    <border>
      <left style="medium">
        <color rgb="FF333333"/>
      </left>
      <right/>
      <top/>
      <bottom/>
      <diagonal/>
    </border>
    <border>
      <left/>
      <right/>
      <top/>
      <bottom style="thin">
        <color rgb="FF000000"/>
      </bottom>
      <diagonal/>
    </border>
    <border>
      <left style="medium">
        <color rgb="FF000000"/>
      </left>
      <right/>
      <top style="medium">
        <color rgb="FF000000"/>
      </top>
      <bottom/>
      <diagonal/>
    </border>
    <border>
      <left style="thin">
        <color rgb="FF000000"/>
      </left>
      <right/>
      <top/>
      <bottom/>
      <diagonal/>
    </border>
    <border>
      <left style="thin">
        <color rgb="FFFFFFFF"/>
      </left>
      <right/>
      <top/>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bottom style="medium">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top/>
      <bottom style="thin">
        <color rgb="FFFFFFFF"/>
      </bottom>
      <diagonal/>
    </border>
    <border>
      <left/>
      <right style="thin">
        <color rgb="FFFFFFFF"/>
      </right>
      <top/>
      <bottom style="thin">
        <color rgb="FFFFFFFF"/>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rgb="FF333333"/>
      </left>
      <right style="medium">
        <color rgb="FF333333"/>
      </right>
      <top style="thin">
        <color rgb="FF333333"/>
      </top>
      <bottom/>
      <diagonal/>
    </border>
    <border>
      <left style="thin">
        <color rgb="FF333333"/>
      </left>
      <right style="medium">
        <color rgb="FF333333"/>
      </right>
      <top/>
      <bottom style="thin">
        <color rgb="FF333333"/>
      </bottom>
      <diagonal/>
    </border>
    <border>
      <left style="thin">
        <color rgb="FF333333"/>
      </left>
      <right style="medium">
        <color rgb="FF333333"/>
      </right>
      <top style="thin">
        <color rgb="FF333333"/>
      </top>
      <bottom style="thin">
        <color rgb="FF333333"/>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style="medium">
        <color indexed="64"/>
      </left>
      <right style="thin">
        <color rgb="FF000000"/>
      </right>
      <top/>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thin">
        <color rgb="FF000000"/>
      </left>
      <right/>
      <top style="thin">
        <color rgb="FF000000"/>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rgb="FF000000"/>
      </left>
      <right style="thin">
        <color rgb="FF000000"/>
      </right>
      <top style="medium">
        <color indexed="64"/>
      </top>
      <bottom/>
      <diagonal/>
    </border>
    <border>
      <left style="thin">
        <color rgb="FF000000"/>
      </left>
      <right style="thin">
        <color indexed="64"/>
      </right>
      <top style="thin">
        <color rgb="FF000000"/>
      </top>
      <bottom style="thin">
        <color rgb="FF000000"/>
      </bottom>
      <diagonal/>
    </border>
    <border>
      <left style="thin">
        <color rgb="FF000000"/>
      </left>
      <right/>
      <top style="thin">
        <color indexed="64"/>
      </top>
      <bottom/>
      <diagonal/>
    </border>
    <border>
      <left/>
      <right style="thin">
        <color indexed="64"/>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style="thin">
        <color rgb="FF333333"/>
      </bottom>
      <diagonal/>
    </border>
    <border>
      <left style="medium">
        <color indexed="64"/>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rgb="FF000000"/>
      </left>
      <right/>
      <top style="medium">
        <color indexed="64"/>
      </top>
      <bottom style="medium">
        <color indexed="64"/>
      </bottom>
      <diagonal/>
    </border>
    <border>
      <left/>
      <right style="thin">
        <color rgb="FF000000"/>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style="medium">
        <color indexed="64"/>
      </right>
      <top style="thin">
        <color rgb="FF000000"/>
      </top>
      <bottom/>
      <diagonal/>
    </border>
    <border>
      <left style="medium">
        <color indexed="64"/>
      </left>
      <right style="thin">
        <color indexed="64"/>
      </right>
      <top style="thin">
        <color indexed="64"/>
      </top>
      <bottom/>
      <diagonal/>
    </border>
    <border>
      <left style="thin">
        <color rgb="FF333333"/>
      </left>
      <right style="medium">
        <color indexed="64"/>
      </right>
      <top style="thin">
        <color rgb="FF333333"/>
      </top>
      <bottom/>
      <diagonal/>
    </border>
    <border>
      <left style="medium">
        <color indexed="64"/>
      </left>
      <right style="thin">
        <color indexed="64"/>
      </right>
      <top/>
      <bottom/>
      <diagonal/>
    </border>
    <border>
      <left style="thin">
        <color rgb="FF333333"/>
      </left>
      <right style="medium">
        <color indexed="64"/>
      </right>
      <top/>
      <bottom style="thin">
        <color rgb="FF333333"/>
      </bottom>
      <diagonal/>
    </border>
    <border>
      <left style="thin">
        <color rgb="FF333333"/>
      </left>
      <right style="medium">
        <color indexed="64"/>
      </right>
      <top style="thin">
        <color rgb="FF333333"/>
      </top>
      <bottom style="thin">
        <color rgb="FF333333"/>
      </bottom>
      <diagonal/>
    </border>
    <border>
      <left/>
      <right style="medium">
        <color indexed="64"/>
      </right>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medium">
        <color indexed="64"/>
      </right>
      <top style="medium">
        <color rgb="FF000000"/>
      </top>
      <bottom/>
      <diagonal/>
    </border>
    <border>
      <left style="medium">
        <color rgb="FF000000"/>
      </left>
      <right/>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top/>
      <bottom style="thin">
        <color rgb="FF000000"/>
      </bottom>
      <diagonal/>
    </border>
    <border>
      <left style="medium">
        <color rgb="FF000000"/>
      </left>
      <right style="thin">
        <color rgb="FFFFFFFF"/>
      </right>
      <top style="thin">
        <color rgb="FFFFFFFF"/>
      </top>
      <bottom/>
      <diagonal/>
    </border>
    <border>
      <left style="thin">
        <color rgb="FFFFFFFF"/>
      </left>
      <right style="thin">
        <color rgb="FFFFFFFF"/>
      </right>
      <top style="thin">
        <color rgb="FFFFFFFF"/>
      </top>
      <bottom/>
      <diagonal/>
    </border>
    <border>
      <left/>
      <right style="thin">
        <color indexed="64"/>
      </right>
      <top style="thin">
        <color indexed="64"/>
      </top>
      <bottom style="medium">
        <color indexed="64"/>
      </bottom>
      <diagonal/>
    </border>
    <border>
      <left/>
      <right style="thin">
        <color indexed="64"/>
      </right>
      <top style="thin">
        <color rgb="FF000000"/>
      </top>
      <bottom style="thin">
        <color rgb="FF000000"/>
      </bottom>
      <diagonal/>
    </border>
    <border>
      <left/>
      <right style="medium">
        <color rgb="FF000000"/>
      </right>
      <top/>
      <bottom style="medium">
        <color indexed="64"/>
      </bottom>
      <diagonal/>
    </border>
    <border>
      <left style="medium">
        <color rgb="FF000000"/>
      </left>
      <right style="thin">
        <color rgb="FF000000"/>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rgb="FF000000"/>
      </left>
      <right style="medium">
        <color indexed="64"/>
      </right>
      <top style="medium">
        <color indexed="64"/>
      </top>
      <bottom/>
      <diagonal/>
    </border>
    <border>
      <left style="thin">
        <color indexed="64"/>
      </left>
      <right/>
      <top style="thin">
        <color rgb="FF333333"/>
      </top>
      <bottom/>
      <diagonal/>
    </border>
    <border>
      <left style="medium">
        <color rgb="FF333333"/>
      </left>
      <right/>
      <top/>
      <bottom style="thin">
        <color rgb="FF333333"/>
      </bottom>
      <diagonal/>
    </border>
    <border>
      <left/>
      <right style="medium">
        <color rgb="FF333333"/>
      </right>
      <top/>
      <bottom style="thin">
        <color rgb="FF333333"/>
      </bottom>
      <diagonal/>
    </border>
    <border>
      <left/>
      <right/>
      <top style="medium">
        <color indexed="64"/>
      </top>
      <bottom style="thin">
        <color indexed="64"/>
      </bottom>
      <diagonal/>
    </border>
    <border>
      <left style="thin">
        <color rgb="FF000000"/>
      </left>
      <right style="thin">
        <color rgb="FF000000"/>
      </right>
      <top style="medium">
        <color indexed="64"/>
      </top>
      <bottom style="medium">
        <color rgb="FF000000"/>
      </bottom>
      <diagonal/>
    </border>
    <border>
      <left style="medium">
        <color rgb="FF333333"/>
      </left>
      <right/>
      <top/>
      <bottom style="medium">
        <color rgb="FF333333"/>
      </bottom>
      <diagonal/>
    </border>
    <border>
      <left/>
      <right/>
      <top/>
      <bottom style="medium">
        <color rgb="FF333333"/>
      </bottom>
      <diagonal/>
    </border>
    <border>
      <left/>
      <right style="medium">
        <color rgb="FF333333"/>
      </right>
      <top/>
      <bottom style="medium">
        <color rgb="FF333333"/>
      </bottom>
      <diagonal/>
    </border>
    <border>
      <left/>
      <right/>
      <top style="medium">
        <color rgb="FF333333"/>
      </top>
      <bottom style="medium">
        <color indexed="64"/>
      </bottom>
      <diagonal/>
    </border>
    <border>
      <left style="thin">
        <color rgb="FF333333"/>
      </left>
      <right style="medium">
        <color rgb="FF333333"/>
      </right>
      <top/>
      <bottom/>
      <diagonal/>
    </border>
    <border>
      <left style="medium">
        <color rgb="FF000000"/>
      </left>
      <right style="thin">
        <color rgb="FF333333"/>
      </right>
      <top style="thin">
        <color rgb="FF000000"/>
      </top>
      <bottom/>
      <diagonal/>
    </border>
    <border>
      <left style="medium">
        <color rgb="FF000000"/>
      </left>
      <right style="thin">
        <color rgb="FF333333"/>
      </right>
      <top/>
      <bottom style="medium">
        <color rgb="FF000000"/>
      </bottom>
      <diagonal/>
    </border>
    <border>
      <left style="thin">
        <color rgb="FF333333"/>
      </left>
      <right style="thin">
        <color rgb="FF333333"/>
      </right>
      <top style="thin">
        <color rgb="FF333333"/>
      </top>
      <bottom style="medium">
        <color rgb="FF333333"/>
      </bottom>
      <diagonal/>
    </border>
    <border>
      <left style="thin">
        <color rgb="FF333333"/>
      </left>
      <right style="medium">
        <color rgb="FF333333"/>
      </right>
      <top style="thin">
        <color rgb="FF333333"/>
      </top>
      <bottom style="medium">
        <color rgb="FF333333"/>
      </bottom>
      <diagonal/>
    </border>
    <border>
      <left style="medium">
        <color indexed="64"/>
      </left>
      <right style="thin">
        <color indexed="64"/>
      </right>
      <top/>
      <bottom style="medium">
        <color indexed="64"/>
      </bottom>
      <diagonal/>
    </border>
    <border>
      <left style="thin">
        <color indexed="64"/>
      </left>
      <right style="thin">
        <color rgb="FF000000"/>
      </right>
      <top style="thin">
        <color indexed="64"/>
      </top>
      <bottom style="medium">
        <color indexed="64"/>
      </bottom>
      <diagonal/>
    </border>
    <border>
      <left style="thin">
        <color rgb="FF000000"/>
      </left>
      <right style="thin">
        <color rgb="FF333333"/>
      </right>
      <top style="thin">
        <color rgb="FF333333"/>
      </top>
      <bottom style="medium">
        <color rgb="FF000000"/>
      </bottom>
      <diagonal/>
    </border>
  </borders>
  <cellStyleXfs count="1">
    <xf numFmtId="0" fontId="0" fillId="0" borderId="0"/>
  </cellStyleXfs>
  <cellXfs count="694">
    <xf numFmtId="0" fontId="0" fillId="0" borderId="0" xfId="0"/>
    <xf numFmtId="0" fontId="6" fillId="0" borderId="0" xfId="0" applyFont="1"/>
    <xf numFmtId="0" fontId="4" fillId="3" borderId="7" xfId="0" applyFont="1" applyFill="1" applyBorder="1" applyAlignment="1">
      <alignment horizontal="center" vertical="center"/>
    </xf>
    <xf numFmtId="0" fontId="10" fillId="4" borderId="7" xfId="0" applyFont="1" applyFill="1" applyBorder="1" applyAlignment="1">
      <alignment horizontal="left" vertical="center"/>
    </xf>
    <xf numFmtId="0" fontId="8" fillId="3" borderId="7" xfId="0" applyFont="1" applyFill="1" applyBorder="1" applyAlignment="1">
      <alignment horizontal="left"/>
    </xf>
    <xf numFmtId="0" fontId="8" fillId="3" borderId="8" xfId="0" applyFont="1" applyFill="1" applyBorder="1" applyAlignment="1">
      <alignment horizontal="left" wrapText="1"/>
    </xf>
    <xf numFmtId="0" fontId="8" fillId="3" borderId="8" xfId="0" applyFont="1" applyFill="1" applyBorder="1" applyAlignment="1">
      <alignment horizontal="left"/>
    </xf>
    <xf numFmtId="0" fontId="15" fillId="4" borderId="7" xfId="0" applyFont="1" applyFill="1" applyBorder="1" applyAlignment="1">
      <alignment horizontal="left" vertical="center"/>
    </xf>
    <xf numFmtId="0" fontId="6" fillId="0" borderId="0" xfId="0" applyFont="1" applyAlignment="1">
      <alignment wrapText="1"/>
    </xf>
    <xf numFmtId="0" fontId="8" fillId="3" borderId="7" xfId="0" applyFont="1" applyFill="1" applyBorder="1" applyAlignment="1">
      <alignment horizontal="center" vertical="center"/>
    </xf>
    <xf numFmtId="0" fontId="8" fillId="3" borderId="7" xfId="0" applyFont="1" applyFill="1" applyBorder="1" applyAlignment="1">
      <alignment horizontal="center" vertical="top"/>
    </xf>
    <xf numFmtId="0" fontId="8" fillId="3" borderId="7" xfId="0" applyFont="1" applyFill="1" applyBorder="1" applyAlignment="1">
      <alignment horizontal="center" vertical="center" wrapText="1"/>
    </xf>
    <xf numFmtId="0" fontId="27" fillId="0" borderId="21" xfId="0" applyFont="1" applyBorder="1"/>
    <xf numFmtId="0" fontId="27" fillId="0" borderId="22" xfId="0" applyFont="1" applyBorder="1"/>
    <xf numFmtId="1" fontId="10" fillId="4" borderId="27" xfId="0" applyNumberFormat="1" applyFont="1" applyFill="1" applyBorder="1" applyAlignment="1">
      <alignment horizontal="center" vertical="center" wrapText="1"/>
    </xf>
    <xf numFmtId="0" fontId="27" fillId="0" borderId="31" xfId="0" applyFont="1" applyBorder="1"/>
    <xf numFmtId="0" fontId="27" fillId="0" borderId="32" xfId="0" applyFont="1" applyBorder="1"/>
    <xf numFmtId="0" fontId="8" fillId="3" borderId="35" xfId="0" applyFont="1" applyFill="1" applyBorder="1" applyAlignment="1">
      <alignment horizontal="center" vertical="center"/>
    </xf>
    <xf numFmtId="0" fontId="8" fillId="3" borderId="35" xfId="0" applyFont="1" applyFill="1" applyBorder="1" applyAlignment="1">
      <alignment horizontal="left" vertical="center" wrapText="1"/>
    </xf>
    <xf numFmtId="0" fontId="26" fillId="5" borderId="35" xfId="0" applyFont="1" applyFill="1" applyBorder="1" applyAlignment="1">
      <alignment horizontal="center" vertical="center" wrapText="1"/>
    </xf>
    <xf numFmtId="2" fontId="26" fillId="5" borderId="35" xfId="0" applyNumberFormat="1" applyFont="1" applyFill="1" applyBorder="1" applyAlignment="1">
      <alignment horizontal="center" vertical="center" wrapText="1"/>
    </xf>
    <xf numFmtId="2" fontId="8" fillId="3" borderId="35" xfId="0" applyNumberFormat="1" applyFont="1" applyFill="1" applyBorder="1" applyAlignment="1">
      <alignment horizontal="center" vertical="center"/>
    </xf>
    <xf numFmtId="0" fontId="6" fillId="0" borderId="0" xfId="0" applyFont="1" applyAlignment="1">
      <alignment horizontal="center"/>
    </xf>
    <xf numFmtId="0" fontId="26" fillId="3" borderId="35" xfId="0" applyFont="1" applyFill="1" applyBorder="1" applyAlignment="1">
      <alignment horizontal="center" vertical="center"/>
    </xf>
    <xf numFmtId="0" fontId="4" fillId="3" borderId="8" xfId="0" applyFont="1" applyFill="1" applyBorder="1" applyAlignment="1">
      <alignment horizontal="center" vertical="center"/>
    </xf>
    <xf numFmtId="2" fontId="4" fillId="3" borderId="57" xfId="0" applyNumberFormat="1" applyFont="1" applyFill="1" applyBorder="1" applyAlignment="1">
      <alignment horizontal="center" vertical="center"/>
    </xf>
    <xf numFmtId="2" fontId="4" fillId="3" borderId="64" xfId="0" applyNumberFormat="1" applyFont="1" applyFill="1" applyBorder="1" applyAlignment="1">
      <alignment horizontal="center" vertical="center"/>
    </xf>
    <xf numFmtId="0" fontId="1" fillId="2" borderId="0" xfId="0" applyFont="1" applyFill="1" applyAlignment="1">
      <alignment horizontal="left" wrapText="1"/>
    </xf>
    <xf numFmtId="0" fontId="8" fillId="2" borderId="0" xfId="0" applyFont="1" applyFill="1"/>
    <xf numFmtId="0" fontId="27" fillId="0" borderId="0" xfId="0" applyFont="1"/>
    <xf numFmtId="0" fontId="8" fillId="2" borderId="68" xfId="0" applyFont="1" applyFill="1" applyBorder="1"/>
    <xf numFmtId="0" fontId="45" fillId="3" borderId="33" xfId="0" applyFont="1" applyFill="1" applyBorder="1" applyAlignment="1">
      <alignment horizontal="center" vertical="center"/>
    </xf>
    <xf numFmtId="0" fontId="39" fillId="7" borderId="0" xfId="0" applyFont="1" applyFill="1" applyAlignment="1">
      <alignment horizontal="center" vertical="center"/>
    </xf>
    <xf numFmtId="0" fontId="7" fillId="0" borderId="35" xfId="0" applyFont="1" applyBorder="1" applyAlignment="1">
      <alignment horizontal="center" vertical="center"/>
    </xf>
    <xf numFmtId="0" fontId="8" fillId="2" borderId="75" xfId="0" applyFont="1" applyFill="1" applyBorder="1" applyAlignment="1">
      <alignment horizontal="center" vertical="center"/>
    </xf>
    <xf numFmtId="0" fontId="8" fillId="2" borderId="57" xfId="0" applyFont="1" applyFill="1" applyBorder="1" applyAlignment="1">
      <alignment horizontal="center" vertical="center"/>
    </xf>
    <xf numFmtId="0" fontId="8" fillId="2" borderId="78" xfId="0" applyFont="1" applyFill="1" applyBorder="1" applyAlignment="1">
      <alignment horizontal="center" vertical="center"/>
    </xf>
    <xf numFmtId="0" fontId="8" fillId="2" borderId="64" xfId="0" applyFont="1" applyFill="1" applyBorder="1" applyAlignment="1">
      <alignment horizontal="center" vertical="center"/>
    </xf>
    <xf numFmtId="0" fontId="51" fillId="0" borderId="56" xfId="0" applyFont="1" applyBorder="1" applyAlignment="1">
      <alignment horizontal="center"/>
    </xf>
    <xf numFmtId="0" fontId="51" fillId="0" borderId="44" xfId="0" applyFont="1" applyBorder="1" applyAlignment="1">
      <alignment horizontal="center" vertical="center"/>
    </xf>
    <xf numFmtId="0" fontId="52" fillId="0" borderId="77" xfId="0" applyFont="1" applyBorder="1" applyAlignment="1">
      <alignment horizontal="center" vertical="center" wrapText="1"/>
    </xf>
    <xf numFmtId="0" fontId="52" fillId="0" borderId="70" xfId="0" applyFont="1" applyBorder="1" applyAlignment="1">
      <alignment horizontal="center" vertical="center"/>
    </xf>
    <xf numFmtId="0" fontId="52" fillId="0" borderId="70" xfId="0" applyFont="1" applyBorder="1" applyAlignment="1">
      <alignment horizontal="center" vertical="center" wrapText="1"/>
    </xf>
    <xf numFmtId="0" fontId="52" fillId="0" borderId="0" xfId="0" applyFont="1" applyAlignment="1">
      <alignment horizontal="right"/>
    </xf>
    <xf numFmtId="0" fontId="52" fillId="0" borderId="72" xfId="0" applyFont="1" applyBorder="1" applyAlignment="1">
      <alignment horizontal="center"/>
    </xf>
    <xf numFmtId="0" fontId="52" fillId="0" borderId="0" xfId="0" applyFont="1" applyAlignment="1">
      <alignment horizontal="center"/>
    </xf>
    <xf numFmtId="0" fontId="52" fillId="0" borderId="40" xfId="0" applyFont="1" applyBorder="1" applyAlignment="1">
      <alignment horizontal="center"/>
    </xf>
    <xf numFmtId="0" fontId="52" fillId="0" borderId="0" xfId="0" applyFont="1"/>
    <xf numFmtId="0" fontId="52" fillId="0" borderId="40" xfId="0" applyFont="1" applyBorder="1"/>
    <xf numFmtId="0" fontId="50" fillId="16" borderId="0" xfId="0" applyFont="1" applyFill="1" applyAlignment="1">
      <alignment horizontal="center"/>
    </xf>
    <xf numFmtId="0" fontId="51" fillId="0" borderId="55" xfId="0" applyFont="1" applyBorder="1" applyAlignment="1">
      <alignment horizontal="center"/>
    </xf>
    <xf numFmtId="0" fontId="51" fillId="0" borderId="70" xfId="0" applyFont="1" applyBorder="1" applyAlignment="1">
      <alignment horizontal="center" vertical="center"/>
    </xf>
    <xf numFmtId="0" fontId="53" fillId="18" borderId="0" xfId="0" applyFont="1" applyFill="1" applyAlignment="1">
      <alignment horizontal="center"/>
    </xf>
    <xf numFmtId="0" fontId="53" fillId="19" borderId="0" xfId="0" applyFont="1" applyFill="1" applyAlignment="1">
      <alignment horizontal="center"/>
    </xf>
    <xf numFmtId="0" fontId="53" fillId="21" borderId="0" xfId="0" applyFont="1" applyFill="1" applyAlignment="1">
      <alignment horizontal="center"/>
    </xf>
    <xf numFmtId="0" fontId="53" fillId="7" borderId="0" xfId="0" applyFont="1" applyFill="1" applyAlignment="1">
      <alignment horizontal="center"/>
    </xf>
    <xf numFmtId="0" fontId="53" fillId="20" borderId="0" xfId="0" applyFont="1" applyFill="1" applyAlignment="1">
      <alignment horizontal="center"/>
    </xf>
    <xf numFmtId="0" fontId="6" fillId="18" borderId="35" xfId="0" applyFont="1" applyFill="1" applyBorder="1" applyAlignment="1">
      <alignment horizontal="center"/>
    </xf>
    <xf numFmtId="0" fontId="53" fillId="0" borderId="0" xfId="0" applyFont="1"/>
    <xf numFmtId="0" fontId="6" fillId="20" borderId="76" xfId="0" applyFont="1" applyFill="1" applyBorder="1" applyAlignment="1">
      <alignment horizontal="center"/>
    </xf>
    <xf numFmtId="0" fontId="6" fillId="22" borderId="76" xfId="0" applyFont="1" applyFill="1" applyBorder="1" applyAlignment="1">
      <alignment horizontal="center"/>
    </xf>
    <xf numFmtId="0" fontId="6" fillId="21" borderId="76" xfId="0" applyFont="1" applyFill="1" applyBorder="1" applyAlignment="1">
      <alignment horizontal="center"/>
    </xf>
    <xf numFmtId="0" fontId="6" fillId="19" borderId="76" xfId="0" applyFont="1" applyFill="1" applyBorder="1" applyAlignment="1">
      <alignment horizontal="center"/>
    </xf>
    <xf numFmtId="0" fontId="52" fillId="0" borderId="77" xfId="0" applyFont="1" applyBorder="1" applyAlignment="1">
      <alignment horizontal="center"/>
    </xf>
    <xf numFmtId="0" fontId="52" fillId="0" borderId="70" xfId="0" applyFont="1" applyBorder="1" applyAlignment="1">
      <alignment horizontal="center"/>
    </xf>
    <xf numFmtId="0" fontId="52" fillId="0" borderId="70" xfId="0" applyFont="1" applyBorder="1"/>
    <xf numFmtId="0" fontId="54" fillId="0" borderId="0" xfId="0" applyFont="1"/>
    <xf numFmtId="0" fontId="51" fillId="0" borderId="0" xfId="0" applyFont="1" applyAlignment="1">
      <alignment horizontal="center"/>
    </xf>
    <xf numFmtId="0" fontId="51" fillId="0" borderId="0" xfId="0" applyFont="1" applyAlignment="1">
      <alignment horizontal="center" vertical="center"/>
    </xf>
    <xf numFmtId="0" fontId="52" fillId="23" borderId="35" xfId="0" applyFont="1" applyFill="1" applyBorder="1"/>
    <xf numFmtId="0" fontId="52" fillId="0" borderId="35" xfId="0" applyFont="1" applyBorder="1" applyAlignment="1">
      <alignment horizontal="center"/>
    </xf>
    <xf numFmtId="0" fontId="52" fillId="23" borderId="0" xfId="0" applyFont="1" applyFill="1"/>
    <xf numFmtId="1" fontId="52" fillId="0" borderId="35" xfId="0" applyNumberFormat="1" applyFont="1" applyBorder="1" applyAlignment="1">
      <alignment horizontal="center"/>
    </xf>
    <xf numFmtId="0" fontId="27" fillId="0" borderId="0" xfId="0" quotePrefix="1" applyFont="1"/>
    <xf numFmtId="0" fontId="58" fillId="24" borderId="0" xfId="0" applyFont="1" applyFill="1"/>
    <xf numFmtId="0" fontId="59" fillId="24" borderId="68" xfId="0" applyFont="1" applyFill="1" applyBorder="1"/>
    <xf numFmtId="0" fontId="0" fillId="24" borderId="90" xfId="0" applyFill="1" applyBorder="1" applyAlignment="1">
      <alignment horizontal="center" wrapText="1"/>
    </xf>
    <xf numFmtId="0" fontId="0" fillId="24" borderId="91" xfId="0" applyFill="1" applyBorder="1" applyAlignment="1">
      <alignment horizontal="center" wrapText="1"/>
    </xf>
    <xf numFmtId="0" fontId="60" fillId="24" borderId="91" xfId="0" applyFont="1" applyFill="1" applyBorder="1" applyAlignment="1">
      <alignment horizontal="center" wrapText="1"/>
    </xf>
    <xf numFmtId="0" fontId="60" fillId="24" borderId="92" xfId="0" applyFont="1" applyFill="1" applyBorder="1" applyAlignment="1">
      <alignment horizontal="center" wrapText="1"/>
    </xf>
    <xf numFmtId="0" fontId="60" fillId="24" borderId="92" xfId="0" applyFont="1" applyFill="1" applyBorder="1" applyAlignment="1">
      <alignment horizontal="center"/>
    </xf>
    <xf numFmtId="0" fontId="60" fillId="24" borderId="90" xfId="0" applyFont="1" applyFill="1" applyBorder="1" applyAlignment="1">
      <alignment horizontal="center" wrapText="1"/>
    </xf>
    <xf numFmtId="0" fontId="60" fillId="24" borderId="68" xfId="0" applyFont="1" applyFill="1" applyBorder="1" applyProtection="1">
      <protection locked="0"/>
    </xf>
    <xf numFmtId="0" fontId="60" fillId="0" borderId="68" xfId="0" applyFont="1" applyBorder="1" applyProtection="1">
      <protection locked="0"/>
    </xf>
    <xf numFmtId="0" fontId="60" fillId="0" borderId="0" xfId="0" applyFont="1" applyProtection="1">
      <protection locked="0"/>
    </xf>
    <xf numFmtId="0" fontId="60" fillId="24" borderId="0" xfId="0" applyFont="1" applyFill="1" applyAlignment="1">
      <alignment wrapText="1"/>
    </xf>
    <xf numFmtId="0" fontId="0" fillId="24" borderId="68" xfId="0" applyFill="1" applyBorder="1"/>
    <xf numFmtId="0" fontId="0" fillId="24" borderId="68" xfId="0" applyFill="1" applyBorder="1" applyAlignment="1">
      <alignment horizontal="center"/>
    </xf>
    <xf numFmtId="0" fontId="0" fillId="24" borderId="93" xfId="0" applyFill="1" applyBorder="1" applyAlignment="1">
      <alignment horizontal="center"/>
    </xf>
    <xf numFmtId="0" fontId="60" fillId="24" borderId="93" xfId="0" applyFont="1" applyFill="1" applyBorder="1" applyAlignment="1">
      <alignment horizontal="center"/>
    </xf>
    <xf numFmtId="0" fontId="60" fillId="24" borderId="94" xfId="0" applyFont="1" applyFill="1" applyBorder="1" applyAlignment="1">
      <alignment horizontal="center"/>
    </xf>
    <xf numFmtId="0" fontId="60" fillId="24" borderId="95" xfId="0" applyFont="1" applyFill="1" applyBorder="1" applyAlignment="1">
      <alignment horizontal="center"/>
    </xf>
    <xf numFmtId="0" fontId="60" fillId="24" borderId="96" xfId="0" applyFont="1" applyFill="1" applyBorder="1" applyAlignment="1">
      <alignment horizontal="center"/>
    </xf>
    <xf numFmtId="0" fontId="60" fillId="24" borderId="68" xfId="0" applyFont="1" applyFill="1" applyBorder="1"/>
    <xf numFmtId="0" fontId="60" fillId="0" borderId="68" xfId="0" applyFont="1" applyBorder="1"/>
    <xf numFmtId="0" fontId="60" fillId="0" borderId="0" xfId="0" applyFont="1"/>
    <xf numFmtId="0" fontId="0" fillId="24" borderId="97" xfId="0" applyFill="1" applyBorder="1" applyAlignment="1">
      <alignment horizontal="center" wrapText="1"/>
    </xf>
    <xf numFmtId="0" fontId="60" fillId="24" borderId="68" xfId="0" applyFont="1" applyFill="1" applyBorder="1" applyAlignment="1">
      <alignment horizontal="center"/>
    </xf>
    <xf numFmtId="0" fontId="60" fillId="24" borderId="97" xfId="0" applyFont="1" applyFill="1" applyBorder="1" applyAlignment="1">
      <alignment horizontal="center" wrapText="1"/>
    </xf>
    <xf numFmtId="0" fontId="60" fillId="0" borderId="90" xfId="0" applyFont="1" applyBorder="1" applyAlignment="1">
      <alignment horizontal="center" wrapText="1"/>
    </xf>
    <xf numFmtId="0" fontId="60" fillId="0" borderId="91" xfId="0" applyFont="1" applyBorder="1" applyAlignment="1">
      <alignment horizontal="center" wrapText="1"/>
    </xf>
    <xf numFmtId="0" fontId="60" fillId="0" borderId="90" xfId="0" applyFont="1" applyBorder="1" applyAlignment="1">
      <alignment wrapText="1"/>
    </xf>
    <xf numFmtId="0" fontId="60" fillId="0" borderId="92" xfId="0" applyFont="1" applyBorder="1" applyAlignment="1" applyProtection="1">
      <alignment wrapText="1"/>
      <protection locked="0"/>
    </xf>
    <xf numFmtId="0" fontId="0" fillId="24" borderId="98" xfId="0" applyFill="1" applyBorder="1" applyAlignment="1">
      <alignment horizontal="center"/>
    </xf>
    <xf numFmtId="0" fontId="60" fillId="24" borderId="99" xfId="0" applyFont="1" applyFill="1" applyBorder="1" applyAlignment="1">
      <alignment horizontal="center"/>
    </xf>
    <xf numFmtId="0" fontId="60" fillId="24" borderId="100" xfId="0" applyFont="1" applyFill="1" applyBorder="1" applyAlignment="1">
      <alignment horizontal="center"/>
    </xf>
    <xf numFmtId="0" fontId="60" fillId="24" borderId="101" xfId="0" applyFont="1" applyFill="1" applyBorder="1" applyAlignment="1">
      <alignment horizontal="center"/>
    </xf>
    <xf numFmtId="0" fontId="60" fillId="0" borderId="96" xfId="0" applyFont="1" applyBorder="1" applyAlignment="1">
      <alignment horizontal="center"/>
    </xf>
    <xf numFmtId="0" fontId="60" fillId="0" borderId="98" xfId="0" applyFont="1" applyBorder="1" applyAlignment="1">
      <alignment horizontal="center"/>
    </xf>
    <xf numFmtId="0" fontId="60" fillId="0" borderId="68" xfId="0" applyFont="1" applyBorder="1" applyAlignment="1">
      <alignment horizontal="center"/>
    </xf>
    <xf numFmtId="0" fontId="60" fillId="24" borderId="68" xfId="0" applyFont="1" applyFill="1" applyBorder="1" applyAlignment="1">
      <alignment horizontal="center" wrapText="1"/>
    </xf>
    <xf numFmtId="0" fontId="60" fillId="0" borderId="93" xfId="0" applyFont="1" applyBorder="1" applyAlignment="1">
      <alignment horizontal="center"/>
    </xf>
    <xf numFmtId="2" fontId="60" fillId="0" borderId="68" xfId="0" applyNumberFormat="1" applyFont="1" applyBorder="1"/>
    <xf numFmtId="0" fontId="0" fillId="24" borderId="103" xfId="0" applyFill="1" applyBorder="1" applyAlignment="1">
      <alignment horizontal="center"/>
    </xf>
    <xf numFmtId="0" fontId="60" fillId="24" borderId="101" xfId="0" applyFont="1" applyFill="1" applyBorder="1" applyAlignment="1">
      <alignment horizontal="center" wrapText="1"/>
    </xf>
    <xf numFmtId="0" fontId="60" fillId="0" borderId="101" xfId="0" applyFont="1" applyBorder="1" applyAlignment="1">
      <alignment horizontal="center"/>
    </xf>
    <xf numFmtId="0" fontId="60" fillId="0" borderId="99" xfId="0" applyFont="1" applyBorder="1" applyAlignment="1">
      <alignment horizontal="center"/>
    </xf>
    <xf numFmtId="2" fontId="60" fillId="0" borderId="101" xfId="0" applyNumberFormat="1" applyFont="1" applyBorder="1"/>
    <xf numFmtId="0" fontId="0" fillId="24" borderId="0" xfId="0" applyFill="1"/>
    <xf numFmtId="0" fontId="60" fillId="24" borderId="98" xfId="0" applyFont="1" applyFill="1" applyBorder="1" applyAlignment="1">
      <alignment horizontal="center"/>
    </xf>
    <xf numFmtId="0" fontId="0" fillId="24" borderId="0" xfId="0" applyFill="1" applyAlignment="1">
      <alignment horizontal="center"/>
    </xf>
    <xf numFmtId="0" fontId="60" fillId="24" borderId="103" xfId="0" applyFont="1" applyFill="1" applyBorder="1" applyAlignment="1">
      <alignment horizontal="center"/>
    </xf>
    <xf numFmtId="0" fontId="60" fillId="24" borderId="0" xfId="0" applyFont="1" applyFill="1"/>
    <xf numFmtId="0" fontId="60" fillId="24" borderId="100" xfId="0" applyFont="1" applyFill="1" applyBorder="1" applyProtection="1">
      <protection locked="0"/>
    </xf>
    <xf numFmtId="0" fontId="61" fillId="8" borderId="57" xfId="0" applyFont="1" applyFill="1" applyBorder="1" applyAlignment="1">
      <alignment horizontal="center" vertical="center" wrapText="1"/>
    </xf>
    <xf numFmtId="0" fontId="4" fillId="3" borderId="106" xfId="0" applyFont="1" applyFill="1" applyBorder="1" applyAlignment="1">
      <alignment horizontal="center" vertical="center"/>
    </xf>
    <xf numFmtId="0" fontId="62" fillId="2" borderId="68" xfId="0" applyFont="1" applyFill="1" applyBorder="1" applyAlignment="1">
      <alignment vertical="center" wrapText="1"/>
    </xf>
    <xf numFmtId="0" fontId="45" fillId="3" borderId="113" xfId="0" applyFont="1" applyFill="1" applyBorder="1" applyAlignment="1">
      <alignment horizontal="center" vertical="center"/>
    </xf>
    <xf numFmtId="0" fontId="45" fillId="3" borderId="118" xfId="0" applyFont="1" applyFill="1" applyBorder="1" applyAlignment="1">
      <alignment horizontal="center" vertical="center"/>
    </xf>
    <xf numFmtId="0" fontId="45" fillId="3" borderId="119" xfId="0" applyFont="1" applyFill="1" applyBorder="1" applyAlignment="1">
      <alignment horizontal="center" vertical="center"/>
    </xf>
    <xf numFmtId="0" fontId="45" fillId="3" borderId="120" xfId="0" applyFont="1" applyFill="1" applyBorder="1" applyAlignment="1">
      <alignment horizontal="center" vertical="center"/>
    </xf>
    <xf numFmtId="0" fontId="45" fillId="3" borderId="121" xfId="0" applyFont="1" applyFill="1" applyBorder="1" applyAlignment="1">
      <alignment horizontal="center" vertical="center"/>
    </xf>
    <xf numFmtId="0" fontId="63" fillId="2" borderId="68" xfId="0" applyFont="1" applyFill="1" applyBorder="1" applyAlignment="1">
      <alignment vertical="center" wrapText="1"/>
    </xf>
    <xf numFmtId="0" fontId="8" fillId="2" borderId="68" xfId="0" applyFont="1" applyFill="1" applyBorder="1" applyAlignment="1">
      <alignment horizontal="center" vertical="center"/>
    </xf>
    <xf numFmtId="0" fontId="36" fillId="2" borderId="39" xfId="0" applyFont="1" applyFill="1" applyBorder="1" applyAlignment="1">
      <alignment vertical="center"/>
    </xf>
    <xf numFmtId="0" fontId="36" fillId="2" borderId="68" xfId="0" applyFont="1" applyFill="1" applyBorder="1" applyAlignment="1">
      <alignment vertical="center"/>
    </xf>
    <xf numFmtId="0" fontId="7" fillId="0" borderId="127" xfId="0" applyFont="1" applyBorder="1" applyAlignment="1">
      <alignment horizontal="center" vertical="center"/>
    </xf>
    <xf numFmtId="0" fontId="1" fillId="2" borderId="68" xfId="0" applyFont="1" applyFill="1" applyBorder="1" applyAlignment="1">
      <alignment horizontal="left" wrapText="1"/>
    </xf>
    <xf numFmtId="0" fontId="32" fillId="4" borderId="51" xfId="0" applyFont="1" applyFill="1" applyBorder="1" applyAlignment="1">
      <alignment horizontal="center" vertical="center" wrapText="1"/>
    </xf>
    <xf numFmtId="2" fontId="8" fillId="3" borderId="34" xfId="0" applyNumberFormat="1" applyFont="1" applyFill="1" applyBorder="1" applyAlignment="1">
      <alignment horizontal="center" vertical="center"/>
    </xf>
    <xf numFmtId="2" fontId="8" fillId="3" borderId="33" xfId="0" applyNumberFormat="1" applyFont="1" applyFill="1" applyBorder="1" applyAlignment="1">
      <alignment horizontal="center" vertical="center"/>
    </xf>
    <xf numFmtId="2" fontId="8" fillId="3" borderId="92" xfId="0" applyNumberFormat="1" applyFont="1" applyFill="1" applyBorder="1" applyAlignment="1">
      <alignment horizontal="center" vertical="center"/>
    </xf>
    <xf numFmtId="164" fontId="8" fillId="2" borderId="68" xfId="0" applyNumberFormat="1" applyFont="1" applyFill="1" applyBorder="1"/>
    <xf numFmtId="0" fontId="13" fillId="2" borderId="68" xfId="0" applyFont="1" applyFill="1" applyBorder="1"/>
    <xf numFmtId="0" fontId="27" fillId="0" borderId="68" xfId="0" applyFont="1" applyBorder="1"/>
    <xf numFmtId="0" fontId="68" fillId="9" borderId="8" xfId="0" applyFont="1" applyFill="1" applyBorder="1" applyAlignment="1">
      <alignment horizontal="left" vertical="center" wrapText="1"/>
    </xf>
    <xf numFmtId="0" fontId="26" fillId="3" borderId="33" xfId="0" applyFont="1" applyFill="1" applyBorder="1" applyAlignment="1">
      <alignment horizontal="center" vertical="center"/>
    </xf>
    <xf numFmtId="2" fontId="8" fillId="3" borderId="82" xfId="0" applyNumberFormat="1" applyFont="1" applyFill="1" applyBorder="1" applyAlignment="1">
      <alignment horizontal="center" vertical="center"/>
    </xf>
    <xf numFmtId="0" fontId="8" fillId="3" borderId="68" xfId="0" applyFont="1" applyFill="1" applyBorder="1" applyAlignment="1">
      <alignment vertical="center" wrapText="1"/>
    </xf>
    <xf numFmtId="0" fontId="8" fillId="2" borderId="92" xfId="0" applyFont="1" applyFill="1" applyBorder="1" applyAlignment="1">
      <alignment horizontal="center" vertical="center"/>
    </xf>
    <xf numFmtId="0" fontId="60" fillId="0" borderId="92" xfId="0" applyFont="1" applyBorder="1" applyProtection="1">
      <protection locked="0"/>
    </xf>
    <xf numFmtId="0" fontId="0" fillId="0" borderId="92" xfId="0" applyBorder="1"/>
    <xf numFmtId="0" fontId="0" fillId="0" borderId="92" xfId="0" applyBorder="1" applyAlignment="1">
      <alignment horizontal="center"/>
    </xf>
    <xf numFmtId="0" fontId="8" fillId="2" borderId="68" xfId="0" applyFont="1" applyFill="1" applyBorder="1" applyAlignment="1">
      <alignment horizontal="left"/>
    </xf>
    <xf numFmtId="0" fontId="37" fillId="4" borderId="139" xfId="0" applyFont="1" applyFill="1" applyBorder="1" applyAlignment="1">
      <alignment vertical="center" wrapText="1"/>
    </xf>
    <xf numFmtId="0" fontId="37" fillId="4" borderId="140" xfId="0" applyFont="1" applyFill="1" applyBorder="1" applyAlignment="1">
      <alignment vertical="center" wrapText="1"/>
    </xf>
    <xf numFmtId="0" fontId="44" fillId="3" borderId="138" xfId="0" applyFont="1" applyFill="1" applyBorder="1" applyAlignment="1">
      <alignment horizontal="center" vertical="center" wrapText="1"/>
    </xf>
    <xf numFmtId="0" fontId="44" fillId="3" borderId="147" xfId="0" applyFont="1" applyFill="1" applyBorder="1" applyAlignment="1">
      <alignment horizontal="center" vertical="center" wrapText="1"/>
    </xf>
    <xf numFmtId="0" fontId="44" fillId="3" borderId="144" xfId="0" applyFont="1" applyFill="1" applyBorder="1" applyAlignment="1">
      <alignment horizontal="center" vertical="center" wrapText="1"/>
    </xf>
    <xf numFmtId="0" fontId="4" fillId="3" borderId="156" xfId="0" applyFont="1" applyFill="1" applyBorder="1" applyAlignment="1">
      <alignment horizontal="center" vertical="center"/>
    </xf>
    <xf numFmtId="0" fontId="45" fillId="3" borderId="158" xfId="0" applyFont="1" applyFill="1" applyBorder="1" applyAlignment="1">
      <alignment horizontal="center" vertical="center"/>
    </xf>
    <xf numFmtId="0" fontId="45" fillId="3" borderId="159" xfId="0" applyFont="1" applyFill="1" applyBorder="1" applyAlignment="1">
      <alignment horizontal="center" vertical="center"/>
    </xf>
    <xf numFmtId="0" fontId="45" fillId="3" borderId="162" xfId="0" applyFont="1" applyFill="1" applyBorder="1" applyAlignment="1">
      <alignment horizontal="center" vertical="center"/>
    </xf>
    <xf numFmtId="0" fontId="45" fillId="3" borderId="77" xfId="0" applyFont="1" applyFill="1" applyBorder="1" applyAlignment="1">
      <alignment horizontal="center" vertical="center"/>
    </xf>
    <xf numFmtId="0" fontId="8" fillId="9" borderId="59" xfId="0" applyFont="1" applyFill="1" applyBorder="1" applyAlignment="1">
      <alignment horizontal="left" vertical="center" wrapText="1"/>
    </xf>
    <xf numFmtId="0" fontId="45" fillId="3" borderId="163" xfId="0" applyFont="1" applyFill="1" applyBorder="1" applyAlignment="1">
      <alignment horizontal="center" vertical="center"/>
    </xf>
    <xf numFmtId="0" fontId="0" fillId="0" borderId="0" xfId="0" applyAlignment="1">
      <alignment horizontal="center"/>
    </xf>
    <xf numFmtId="0" fontId="34" fillId="4" borderId="164" xfId="0" applyFont="1" applyFill="1" applyBorder="1" applyAlignment="1">
      <alignment horizontal="center" vertical="center" wrapText="1"/>
    </xf>
    <xf numFmtId="0" fontId="34" fillId="4" borderId="165" xfId="0" applyFont="1" applyFill="1" applyBorder="1" applyAlignment="1">
      <alignment horizontal="center" vertical="center" wrapText="1"/>
    </xf>
    <xf numFmtId="49" fontId="17" fillId="0" borderId="92" xfId="0" applyNumberFormat="1" applyFont="1" applyBorder="1" applyAlignment="1">
      <alignment horizontal="center" vertical="center"/>
    </xf>
    <xf numFmtId="0" fontId="17" fillId="0" borderId="91" xfId="0" applyFont="1" applyBorder="1" applyAlignment="1">
      <alignment horizontal="center" vertical="center"/>
    </xf>
    <xf numFmtId="0" fontId="17" fillId="0" borderId="166" xfId="0" applyFont="1" applyBorder="1" applyAlignment="1">
      <alignment horizontal="center" vertical="center"/>
    </xf>
    <xf numFmtId="0" fontId="76" fillId="0" borderId="0" xfId="0" applyFont="1"/>
    <xf numFmtId="2" fontId="32" fillId="4" borderId="92" xfId="0" applyNumberFormat="1" applyFont="1" applyFill="1" applyBorder="1" applyAlignment="1">
      <alignment horizontal="center" vertical="center" wrapText="1"/>
    </xf>
    <xf numFmtId="0" fontId="32" fillId="4" borderId="35" xfId="0" applyFont="1" applyFill="1" applyBorder="1" applyAlignment="1">
      <alignment horizontal="center" vertical="center" wrapText="1"/>
    </xf>
    <xf numFmtId="0" fontId="32" fillId="4" borderId="33" xfId="0" applyFont="1" applyFill="1" applyBorder="1" applyAlignment="1">
      <alignment horizontal="center" vertical="center" wrapText="1"/>
    </xf>
    <xf numFmtId="0" fontId="32" fillId="4" borderId="34" xfId="0" applyFont="1" applyFill="1" applyBorder="1" applyAlignment="1">
      <alignment horizontal="center" vertical="center" wrapText="1"/>
    </xf>
    <xf numFmtId="4" fontId="20" fillId="4" borderId="142" xfId="0" applyNumberFormat="1" applyFont="1" applyFill="1" applyBorder="1" applyAlignment="1">
      <alignment horizontal="center" vertical="center"/>
    </xf>
    <xf numFmtId="0" fontId="43" fillId="3" borderId="143" xfId="0" applyFont="1" applyFill="1" applyBorder="1" applyAlignment="1">
      <alignment horizontal="left" vertical="center"/>
    </xf>
    <xf numFmtId="0" fontId="43" fillId="3" borderId="144" xfId="0" applyFont="1" applyFill="1" applyBorder="1" applyAlignment="1">
      <alignment horizontal="left" vertical="center"/>
    </xf>
    <xf numFmtId="0" fontId="64" fillId="3" borderId="113" xfId="0" applyFont="1" applyFill="1" applyBorder="1" applyAlignment="1">
      <alignment horizontal="left" vertical="center"/>
    </xf>
    <xf numFmtId="0" fontId="64" fillId="3" borderId="33" xfId="0" applyFont="1" applyFill="1" applyBorder="1" applyAlignment="1">
      <alignment horizontal="left" vertical="center"/>
    </xf>
    <xf numFmtId="0" fontId="64" fillId="3" borderId="33" xfId="0" applyFont="1" applyFill="1" applyBorder="1" applyAlignment="1">
      <alignment horizontal="left" vertical="center" wrapText="1"/>
    </xf>
    <xf numFmtId="0" fontId="64" fillId="3" borderId="118" xfId="0" applyFont="1" applyFill="1" applyBorder="1" applyAlignment="1">
      <alignment horizontal="left" vertical="center"/>
    </xf>
    <xf numFmtId="0" fontId="78" fillId="7" borderId="59" xfId="0" applyFont="1" applyFill="1" applyBorder="1" applyAlignment="1">
      <alignment vertical="center" wrapText="1"/>
    </xf>
    <xf numFmtId="0" fontId="24" fillId="0" borderId="35" xfId="0" applyFont="1" applyBorder="1" applyAlignment="1">
      <alignment horizontal="center" vertical="center"/>
    </xf>
    <xf numFmtId="0" fontId="24" fillId="3" borderId="35" xfId="0" applyFont="1" applyFill="1" applyBorder="1" applyAlignment="1">
      <alignment horizontal="center" vertical="center"/>
    </xf>
    <xf numFmtId="0" fontId="7" fillId="2" borderId="95" xfId="0" applyFont="1" applyFill="1" applyBorder="1"/>
    <xf numFmtId="0" fontId="79" fillId="26" borderId="100" xfId="0" applyFont="1" applyFill="1" applyBorder="1" applyAlignment="1">
      <alignment horizontal="center" vertical="center"/>
    </xf>
    <xf numFmtId="0" fontId="24" fillId="2" borderId="75" xfId="0" applyFont="1" applyFill="1" applyBorder="1" applyAlignment="1">
      <alignment horizontal="left" vertical="center" wrapText="1"/>
    </xf>
    <xf numFmtId="0" fontId="24" fillId="2" borderId="78" xfId="0" applyFont="1" applyFill="1" applyBorder="1" applyAlignment="1">
      <alignment horizontal="left" vertical="center" wrapText="1"/>
    </xf>
    <xf numFmtId="0" fontId="52" fillId="0" borderId="33" xfId="0" applyFont="1" applyBorder="1"/>
    <xf numFmtId="0" fontId="3" fillId="0" borderId="55" xfId="0" applyFont="1" applyBorder="1"/>
    <xf numFmtId="0" fontId="3" fillId="0" borderId="34" xfId="0" applyFont="1" applyBorder="1"/>
    <xf numFmtId="0" fontId="80" fillId="27" borderId="92" xfId="0" applyFont="1" applyFill="1" applyBorder="1" applyAlignment="1">
      <alignment horizontal="center" vertical="center"/>
    </xf>
    <xf numFmtId="0" fontId="80" fillId="27" borderId="136" xfId="0" applyFont="1" applyFill="1" applyBorder="1" applyAlignment="1">
      <alignment horizontal="center" vertical="center"/>
    </xf>
    <xf numFmtId="0" fontId="80" fillId="28" borderId="92" xfId="0" applyFont="1" applyFill="1" applyBorder="1" applyAlignment="1">
      <alignment horizontal="center" vertical="center"/>
    </xf>
    <xf numFmtId="0" fontId="80" fillId="27" borderId="100" xfId="0" applyFont="1" applyFill="1" applyBorder="1" applyAlignment="1">
      <alignment horizontal="center" vertical="center"/>
    </xf>
    <xf numFmtId="0" fontId="50" fillId="16" borderId="0" xfId="0" applyFont="1" applyFill="1"/>
    <xf numFmtId="0" fontId="81" fillId="29" borderId="92" xfId="0" applyFont="1" applyFill="1" applyBorder="1" applyAlignment="1">
      <alignment horizontal="center" vertical="center"/>
    </xf>
    <xf numFmtId="0" fontId="81" fillId="30" borderId="92" xfId="0" applyFont="1" applyFill="1" applyBorder="1" applyAlignment="1">
      <alignment horizontal="center" vertical="center"/>
    </xf>
    <xf numFmtId="1" fontId="45" fillId="3" borderId="33" xfId="0" applyNumberFormat="1" applyFont="1" applyFill="1" applyBorder="1" applyAlignment="1">
      <alignment horizontal="center" vertical="center"/>
    </xf>
    <xf numFmtId="0" fontId="52" fillId="0" borderId="72" xfId="0" applyFont="1" applyBorder="1" applyAlignment="1">
      <alignment horizontal="center" vertical="center" wrapText="1"/>
    </xf>
    <xf numFmtId="0" fontId="52" fillId="0" borderId="68" xfId="0" applyFont="1" applyBorder="1" applyAlignment="1">
      <alignment horizontal="center" vertical="center"/>
    </xf>
    <xf numFmtId="0" fontId="52" fillId="0" borderId="68" xfId="0" applyFont="1" applyBorder="1" applyAlignment="1">
      <alignment horizontal="center" vertical="center" wrapText="1"/>
    </xf>
    <xf numFmtId="0" fontId="52" fillId="0" borderId="40" xfId="0" applyFont="1" applyBorder="1" applyAlignment="1">
      <alignment horizontal="center" vertical="center" wrapText="1"/>
    </xf>
    <xf numFmtId="0" fontId="52" fillId="0" borderId="93" xfId="0" applyFont="1" applyBorder="1" applyAlignment="1">
      <alignment horizontal="center" vertical="center" wrapText="1"/>
    </xf>
    <xf numFmtId="0" fontId="52" fillId="0" borderId="92" xfId="0" applyFont="1" applyBorder="1" applyAlignment="1">
      <alignment horizontal="center"/>
    </xf>
    <xf numFmtId="0" fontId="52" fillId="0" borderId="92" xfId="0" applyFont="1" applyBorder="1"/>
    <xf numFmtId="0" fontId="8" fillId="2" borderId="68" xfId="0" applyFont="1" applyFill="1" applyBorder="1" applyAlignment="1">
      <alignment horizontal="left" vertical="top" wrapText="1"/>
    </xf>
    <xf numFmtId="0" fontId="15" fillId="2" borderId="68" xfId="0" applyFont="1" applyFill="1" applyBorder="1"/>
    <xf numFmtId="0" fontId="17" fillId="2" borderId="138" xfId="0" applyFont="1" applyFill="1" applyBorder="1" applyAlignment="1">
      <alignment horizontal="center" vertical="center" wrapText="1"/>
    </xf>
    <xf numFmtId="0" fontId="34" fillId="4" borderId="170" xfId="0" applyFont="1" applyFill="1" applyBorder="1" applyAlignment="1">
      <alignment horizontal="center" vertical="center" wrapText="1"/>
    </xf>
    <xf numFmtId="2" fontId="17" fillId="3" borderId="170" xfId="0" applyNumberFormat="1" applyFont="1" applyFill="1" applyBorder="1" applyAlignment="1">
      <alignment horizontal="center" vertical="center" wrapText="1"/>
    </xf>
    <xf numFmtId="0" fontId="17" fillId="5" borderId="170" xfId="0" applyFont="1" applyFill="1" applyBorder="1" applyAlignment="1">
      <alignment horizontal="center" vertical="center"/>
    </xf>
    <xf numFmtId="0" fontId="17" fillId="3" borderId="170" xfId="0" applyFont="1" applyFill="1" applyBorder="1" applyAlignment="1">
      <alignment horizontal="center" vertical="center"/>
    </xf>
    <xf numFmtId="0" fontId="44" fillId="3" borderId="172" xfId="0" applyFont="1" applyFill="1" applyBorder="1" applyAlignment="1">
      <alignment horizontal="center" vertical="center" wrapText="1"/>
    </xf>
    <xf numFmtId="0" fontId="66" fillId="5" borderId="132" xfId="0" applyFont="1" applyFill="1" applyBorder="1" applyAlignment="1">
      <alignment horizontal="center" vertical="center"/>
    </xf>
    <xf numFmtId="0" fontId="66" fillId="5" borderId="137" xfId="0" applyFont="1" applyFill="1" applyBorder="1" applyAlignment="1">
      <alignment horizontal="center" vertical="center"/>
    </xf>
    <xf numFmtId="0" fontId="66" fillId="5" borderId="134" xfId="0" applyFont="1" applyFill="1" applyBorder="1" applyAlignment="1">
      <alignment horizontal="center" vertical="center"/>
    </xf>
    <xf numFmtId="0" fontId="8" fillId="3" borderId="26" xfId="0" applyFont="1" applyFill="1" applyBorder="1" applyAlignment="1">
      <alignment vertical="top" wrapText="1"/>
    </xf>
    <xf numFmtId="1" fontId="8" fillId="5" borderId="65" xfId="0" applyNumberFormat="1" applyFont="1" applyFill="1" applyBorder="1" applyAlignment="1">
      <alignment horizontal="center" vertical="center"/>
    </xf>
    <xf numFmtId="0" fontId="17" fillId="2" borderId="68" xfId="0" applyFont="1" applyFill="1" applyBorder="1"/>
    <xf numFmtId="0" fontId="8" fillId="3" borderId="15" xfId="0" applyFont="1" applyFill="1" applyBorder="1" applyAlignment="1">
      <alignment horizontal="center" vertical="center"/>
    </xf>
    <xf numFmtId="0" fontId="28" fillId="33" borderId="13" xfId="0" applyFont="1" applyFill="1" applyBorder="1"/>
    <xf numFmtId="0" fontId="8" fillId="2" borderId="68" xfId="0" applyFont="1" applyFill="1" applyBorder="1" applyAlignment="1">
      <alignment wrapText="1"/>
    </xf>
    <xf numFmtId="0" fontId="3" fillId="0" borderId="68" xfId="0" applyFont="1" applyBorder="1"/>
    <xf numFmtId="0" fontId="4" fillId="2" borderId="68" xfId="0" applyFont="1" applyFill="1" applyBorder="1" applyAlignment="1">
      <alignment vertical="center"/>
    </xf>
    <xf numFmtId="0" fontId="20" fillId="35" borderId="13" xfId="0" applyFont="1" applyFill="1" applyBorder="1"/>
    <xf numFmtId="0" fontId="10" fillId="4" borderId="15" xfId="0" applyFont="1" applyFill="1" applyBorder="1" applyAlignment="1">
      <alignment horizontal="left" vertical="center"/>
    </xf>
    <xf numFmtId="0" fontId="17" fillId="2" borderId="0" xfId="0" applyFont="1" applyFill="1"/>
    <xf numFmtId="0" fontId="21" fillId="2" borderId="0" xfId="0" applyFont="1" applyFill="1" applyAlignment="1">
      <alignment vertical="center"/>
    </xf>
    <xf numFmtId="0" fontId="22" fillId="2" borderId="0" xfId="0" applyFont="1" applyFill="1" applyAlignment="1">
      <alignment horizontal="left" wrapText="1"/>
    </xf>
    <xf numFmtId="0" fontId="17" fillId="2" borderId="0" xfId="0" applyFont="1" applyFill="1" applyAlignment="1">
      <alignment horizontal="left" vertical="top"/>
    </xf>
    <xf numFmtId="1" fontId="8" fillId="3" borderId="65" xfId="0" applyNumberFormat="1" applyFont="1" applyFill="1" applyBorder="1" applyAlignment="1">
      <alignment horizontal="center" vertical="center"/>
    </xf>
    <xf numFmtId="0" fontId="10" fillId="4" borderId="15" xfId="0" applyFont="1" applyFill="1" applyBorder="1" applyAlignment="1">
      <alignment vertical="center"/>
    </xf>
    <xf numFmtId="0" fontId="17" fillId="0" borderId="0" xfId="0" applyFont="1"/>
    <xf numFmtId="0" fontId="51" fillId="17" borderId="0" xfId="0" applyFont="1" applyFill="1" applyAlignment="1">
      <alignment horizontal="center" vertical="center"/>
    </xf>
    <xf numFmtId="0" fontId="51" fillId="17" borderId="35" xfId="0" applyFont="1" applyFill="1" applyBorder="1" applyAlignment="1">
      <alignment horizontal="center" vertical="center"/>
    </xf>
    <xf numFmtId="0" fontId="51" fillId="17" borderId="34" xfId="0" applyFont="1" applyFill="1" applyBorder="1" applyAlignment="1">
      <alignment horizontal="center" vertical="center"/>
    </xf>
    <xf numFmtId="0" fontId="52" fillId="0" borderId="76" xfId="0" applyFont="1" applyBorder="1"/>
    <xf numFmtId="164" fontId="5" fillId="0" borderId="92" xfId="0" applyNumberFormat="1" applyFont="1" applyBorder="1" applyAlignment="1">
      <alignment horizontal="center"/>
    </xf>
    <xf numFmtId="164" fontId="23" fillId="0" borderId="92" xfId="0" applyNumberFormat="1" applyFont="1" applyBorder="1" applyAlignment="1">
      <alignment horizontal="center"/>
    </xf>
    <xf numFmtId="2" fontId="54" fillId="0" borderId="92" xfId="0" applyNumberFormat="1" applyFont="1" applyBorder="1" applyAlignment="1">
      <alignment horizontal="center" vertical="center"/>
    </xf>
    <xf numFmtId="0" fontId="17" fillId="0" borderId="92" xfId="0" applyFont="1" applyBorder="1" applyAlignment="1">
      <alignment horizontal="center" vertical="center"/>
    </xf>
    <xf numFmtId="0" fontId="54" fillId="0" borderId="92" xfId="0" applyFont="1" applyBorder="1" applyAlignment="1">
      <alignment horizontal="center" vertical="center"/>
    </xf>
    <xf numFmtId="164" fontId="54" fillId="0" borderId="92" xfId="0" applyNumberFormat="1" applyFont="1" applyBorder="1" applyAlignment="1">
      <alignment horizontal="center" vertical="center"/>
    </xf>
    <xf numFmtId="0" fontId="54" fillId="0" borderId="92" xfId="0" quotePrefix="1" applyFont="1" applyBorder="1" applyAlignment="1">
      <alignment horizontal="center" vertical="center"/>
    </xf>
    <xf numFmtId="164" fontId="5" fillId="0" borderId="68" xfId="0" applyNumberFormat="1" applyFont="1" applyBorder="1" applyAlignment="1">
      <alignment horizontal="center"/>
    </xf>
    <xf numFmtId="164" fontId="17" fillId="0" borderId="92" xfId="0" applyNumberFormat="1" applyFont="1" applyBorder="1" applyAlignment="1">
      <alignment horizontal="center" vertical="center"/>
    </xf>
    <xf numFmtId="0" fontId="17" fillId="0" borderId="92" xfId="0" applyFont="1" applyBorder="1"/>
    <xf numFmtId="2" fontId="17" fillId="0" borderId="92" xfId="0" applyNumberFormat="1" applyFont="1" applyBorder="1" applyAlignment="1">
      <alignment horizontal="center" vertical="center"/>
    </xf>
    <xf numFmtId="1" fontId="23" fillId="0" borderId="92" xfId="0" applyNumberFormat="1" applyFont="1" applyBorder="1" applyAlignment="1">
      <alignment horizontal="center"/>
    </xf>
    <xf numFmtId="0" fontId="5" fillId="0" borderId="92" xfId="0" applyFont="1" applyBorder="1" applyAlignment="1">
      <alignment horizontal="center" vertical="center"/>
    </xf>
    <xf numFmtId="0" fontId="83" fillId="35" borderId="0" xfId="0" applyFont="1" applyFill="1" applyAlignment="1">
      <alignment vertical="center"/>
    </xf>
    <xf numFmtId="0" fontId="4" fillId="2" borderId="68" xfId="0" applyFont="1" applyFill="1" applyBorder="1"/>
    <xf numFmtId="0" fontId="1" fillId="0" borderId="68" xfId="0" applyFont="1" applyBorder="1" applyAlignment="1">
      <alignment horizontal="left" wrapText="1"/>
    </xf>
    <xf numFmtId="0" fontId="8" fillId="0" borderId="68" xfId="0" applyFont="1" applyBorder="1"/>
    <xf numFmtId="0" fontId="28" fillId="33" borderId="175" xfId="0" applyFont="1" applyFill="1" applyBorder="1"/>
    <xf numFmtId="0" fontId="19" fillId="24" borderId="68" xfId="0" applyFont="1" applyFill="1" applyBorder="1" applyAlignment="1">
      <alignment horizontal="left" vertical="center"/>
    </xf>
    <xf numFmtId="0" fontId="3" fillId="24" borderId="68" xfId="0" applyFont="1" applyFill="1" applyBorder="1"/>
    <xf numFmtId="0" fontId="4" fillId="24" borderId="68" xfId="0" applyFont="1" applyFill="1" applyBorder="1"/>
    <xf numFmtId="0" fontId="8" fillId="31" borderId="68" xfId="0" applyFont="1" applyFill="1" applyBorder="1" applyAlignment="1">
      <alignment vertical="top"/>
    </xf>
    <xf numFmtId="0" fontId="8" fillId="31" borderId="68" xfId="0" applyFont="1" applyFill="1" applyBorder="1"/>
    <xf numFmtId="0" fontId="17" fillId="31" borderId="68" xfId="0" applyFont="1" applyFill="1" applyBorder="1"/>
    <xf numFmtId="9" fontId="17" fillId="31" borderId="68" xfId="0" applyNumberFormat="1" applyFont="1" applyFill="1" applyBorder="1" applyAlignment="1">
      <alignment horizontal="right"/>
    </xf>
    <xf numFmtId="0" fontId="8" fillId="24" borderId="68" xfId="0" applyFont="1" applyFill="1" applyBorder="1" applyAlignment="1">
      <alignment wrapText="1"/>
    </xf>
    <xf numFmtId="0" fontId="25" fillId="24" borderId="68" xfId="0" applyFont="1" applyFill="1" applyBorder="1"/>
    <xf numFmtId="9" fontId="25" fillId="24" borderId="68" xfId="0" applyNumberFormat="1" applyFont="1" applyFill="1" applyBorder="1" applyAlignment="1">
      <alignment horizontal="right"/>
    </xf>
    <xf numFmtId="0" fontId="8" fillId="2" borderId="68" xfId="0" applyFont="1" applyFill="1" applyBorder="1" applyAlignment="1">
      <alignment vertical="center"/>
    </xf>
    <xf numFmtId="0" fontId="26" fillId="31" borderId="68" xfId="0" applyFont="1" applyFill="1" applyBorder="1" applyAlignment="1">
      <alignment horizontal="left" vertical="top" wrapText="1"/>
    </xf>
    <xf numFmtId="0" fontId="15" fillId="2" borderId="68" xfId="0" applyFont="1" applyFill="1" applyBorder="1" applyAlignment="1">
      <alignment wrapText="1"/>
    </xf>
    <xf numFmtId="0" fontId="28" fillId="2" borderId="68" xfId="0" applyFont="1" applyFill="1" applyBorder="1"/>
    <xf numFmtId="0" fontId="29" fillId="34" borderId="68" xfId="0" applyFont="1" applyFill="1" applyBorder="1" applyAlignment="1">
      <alignment horizontal="left" vertical="center"/>
    </xf>
    <xf numFmtId="0" fontId="5" fillId="2" borderId="68" xfId="0" applyFont="1" applyFill="1" applyBorder="1"/>
    <xf numFmtId="0" fontId="8" fillId="31" borderId="68" xfId="0" applyFont="1" applyFill="1" applyBorder="1" applyAlignment="1">
      <alignment horizontal="left"/>
    </xf>
    <xf numFmtId="0" fontId="4" fillId="2" borderId="68" xfId="0" applyFont="1" applyFill="1" applyBorder="1" applyAlignment="1">
      <alignment wrapText="1"/>
    </xf>
    <xf numFmtId="0" fontId="17" fillId="2" borderId="68" xfId="0" applyFont="1" applyFill="1" applyBorder="1" applyAlignment="1">
      <alignment horizontal="left" vertical="top" wrapText="1"/>
    </xf>
    <xf numFmtId="1" fontId="8" fillId="3" borderId="65" xfId="0" applyNumberFormat="1" applyFont="1" applyFill="1" applyBorder="1" applyAlignment="1">
      <alignment horizontal="center" vertical="center" wrapText="1"/>
    </xf>
    <xf numFmtId="1" fontId="8" fillId="5" borderId="65" xfId="0" applyNumberFormat="1" applyFont="1" applyFill="1" applyBorder="1" applyAlignment="1">
      <alignment horizontal="center" vertical="center" wrapText="1"/>
    </xf>
    <xf numFmtId="0" fontId="21" fillId="2" borderId="68" xfId="0" applyFont="1" applyFill="1" applyBorder="1" applyAlignment="1">
      <alignment vertical="center"/>
    </xf>
    <xf numFmtId="0" fontId="60" fillId="24" borderId="90" xfId="0" applyFont="1" applyFill="1" applyBorder="1" applyAlignment="1">
      <alignment horizontal="center"/>
    </xf>
    <xf numFmtId="0" fontId="10" fillId="4" borderId="26" xfId="0" applyFont="1" applyFill="1" applyBorder="1" applyAlignment="1">
      <alignment horizontal="left" vertical="center"/>
    </xf>
    <xf numFmtId="0" fontId="5" fillId="2" borderId="74" xfId="0" applyFont="1" applyFill="1" applyBorder="1"/>
    <xf numFmtId="0" fontId="6" fillId="2" borderId="68" xfId="0" applyFont="1" applyFill="1" applyBorder="1"/>
    <xf numFmtId="0" fontId="10" fillId="2" borderId="68" xfId="0" applyFont="1" applyFill="1" applyBorder="1" applyAlignment="1">
      <alignment horizontal="center" wrapText="1"/>
    </xf>
    <xf numFmtId="0" fontId="11" fillId="2" borderId="68" xfId="0" applyFont="1" applyFill="1" applyBorder="1" applyAlignment="1">
      <alignment horizontal="center" wrapText="1"/>
    </xf>
    <xf numFmtId="0" fontId="12" fillId="2" borderId="68" xfId="0" applyFont="1" applyFill="1" applyBorder="1" applyAlignment="1">
      <alignment vertical="center" wrapText="1"/>
    </xf>
    <xf numFmtId="0" fontId="6" fillId="2" borderId="68" xfId="0" applyFont="1" applyFill="1" applyBorder="1" applyAlignment="1">
      <alignment wrapText="1"/>
    </xf>
    <xf numFmtId="0" fontId="0" fillId="2" borderId="68" xfId="0" applyFill="1" applyBorder="1"/>
    <xf numFmtId="0" fontId="10" fillId="4" borderId="12" xfId="0" applyFont="1" applyFill="1" applyBorder="1" applyAlignment="1">
      <alignment horizontal="left" vertical="center"/>
    </xf>
    <xf numFmtId="0" fontId="10" fillId="4" borderId="13" xfId="0" applyFont="1" applyFill="1" applyBorder="1" applyAlignment="1">
      <alignment horizontal="center" vertical="center"/>
    </xf>
    <xf numFmtId="0" fontId="4" fillId="3" borderId="14" xfId="0" applyFont="1" applyFill="1" applyBorder="1" applyAlignment="1">
      <alignment vertical="center"/>
    </xf>
    <xf numFmtId="0" fontId="14" fillId="3" borderId="26" xfId="0" applyFont="1" applyFill="1" applyBorder="1" applyAlignment="1">
      <alignment wrapText="1"/>
    </xf>
    <xf numFmtId="2" fontId="8" fillId="3" borderId="65" xfId="0" applyNumberFormat="1" applyFont="1" applyFill="1" applyBorder="1" applyAlignment="1">
      <alignment horizontal="center" vertical="center"/>
    </xf>
    <xf numFmtId="0" fontId="10" fillId="4" borderId="14" xfId="0" applyFont="1" applyFill="1" applyBorder="1" applyAlignment="1">
      <alignment horizontal="left" vertical="center"/>
    </xf>
    <xf numFmtId="1" fontId="10" fillId="4" borderId="65" xfId="0" applyNumberFormat="1" applyFont="1" applyFill="1" applyBorder="1" applyAlignment="1">
      <alignment horizontal="center" vertical="center"/>
    </xf>
    <xf numFmtId="0" fontId="8" fillId="3" borderId="14" xfId="0" applyFont="1" applyFill="1" applyBorder="1" applyAlignment="1">
      <alignment horizontal="left" wrapText="1"/>
    </xf>
    <xf numFmtId="0" fontId="8" fillId="3" borderId="26" xfId="0" applyFont="1" applyFill="1" applyBorder="1" applyAlignment="1">
      <alignment horizontal="left" wrapText="1"/>
    </xf>
    <xf numFmtId="0" fontId="8" fillId="3" borderId="65" xfId="0" applyFont="1" applyFill="1" applyBorder="1" applyAlignment="1">
      <alignment horizontal="left" wrapText="1"/>
    </xf>
    <xf numFmtId="0" fontId="8" fillId="3" borderId="14" xfId="0" applyFont="1" applyFill="1" applyBorder="1" applyAlignment="1">
      <alignment horizontal="left"/>
    </xf>
    <xf numFmtId="0" fontId="8" fillId="3" borderId="26" xfId="0" applyFont="1" applyFill="1" applyBorder="1" applyAlignment="1">
      <alignment horizontal="left"/>
    </xf>
    <xf numFmtId="0" fontId="8" fillId="3" borderId="65" xfId="0" applyFont="1" applyFill="1" applyBorder="1" applyAlignment="1">
      <alignment horizontal="left"/>
    </xf>
    <xf numFmtId="0" fontId="15" fillId="4" borderId="14" xfId="0" applyFont="1" applyFill="1" applyBorder="1" applyAlignment="1">
      <alignment horizontal="left" vertical="center"/>
    </xf>
    <xf numFmtId="9" fontId="10" fillId="4" borderId="65" xfId="0" applyNumberFormat="1" applyFont="1" applyFill="1" applyBorder="1" applyAlignment="1">
      <alignment horizontal="center" vertical="center"/>
    </xf>
    <xf numFmtId="1" fontId="16" fillId="6" borderId="16" xfId="0" applyNumberFormat="1" applyFont="1" applyFill="1" applyBorder="1" applyAlignment="1">
      <alignment horizontal="center" vertical="center"/>
    </xf>
    <xf numFmtId="0" fontId="5" fillId="2" borderId="68" xfId="0" applyFont="1" applyFill="1" applyBorder="1" applyAlignment="1">
      <alignment wrapText="1"/>
    </xf>
    <xf numFmtId="0" fontId="18" fillId="2" borderId="68" xfId="0" applyFont="1" applyFill="1" applyBorder="1" applyAlignment="1">
      <alignment horizontal="left" wrapText="1"/>
    </xf>
    <xf numFmtId="1" fontId="15" fillId="4" borderId="65" xfId="0" applyNumberFormat="1" applyFont="1" applyFill="1" applyBorder="1" applyAlignment="1">
      <alignment horizontal="center" vertical="center"/>
    </xf>
    <xf numFmtId="0" fontId="4" fillId="2" borderId="68" xfId="0" applyFont="1" applyFill="1" applyBorder="1" applyAlignment="1">
      <alignment vertical="top" wrapText="1"/>
    </xf>
    <xf numFmtId="0" fontId="8" fillId="5" borderId="65" xfId="0" applyFont="1" applyFill="1" applyBorder="1" applyAlignment="1">
      <alignment horizontal="center" vertical="center"/>
    </xf>
    <xf numFmtId="0" fontId="21" fillId="2" borderId="68" xfId="0" applyFont="1" applyFill="1" applyBorder="1"/>
    <xf numFmtId="0" fontId="14" fillId="2" borderId="68" xfId="0" applyFont="1" applyFill="1" applyBorder="1" applyAlignment="1">
      <alignment wrapText="1"/>
    </xf>
    <xf numFmtId="0" fontId="23" fillId="2" borderId="68" xfId="0" applyFont="1" applyFill="1" applyBorder="1"/>
    <xf numFmtId="0" fontId="3" fillId="35" borderId="26" xfId="0" applyFont="1" applyFill="1" applyBorder="1"/>
    <xf numFmtId="0" fontId="20" fillId="4" borderId="26" xfId="0" applyFont="1" applyFill="1" applyBorder="1" applyAlignment="1">
      <alignment horizontal="left" vertical="center"/>
    </xf>
    <xf numFmtId="0" fontId="18" fillId="3" borderId="26" xfId="0" applyFont="1" applyFill="1" applyBorder="1" applyAlignment="1">
      <alignment vertical="top" wrapText="1"/>
    </xf>
    <xf numFmtId="0" fontId="8" fillId="5" borderId="65" xfId="0" applyFont="1" applyFill="1" applyBorder="1" applyAlignment="1">
      <alignment horizontal="center" vertical="center" wrapText="1"/>
    </xf>
    <xf numFmtId="0" fontId="3" fillId="36" borderId="26" xfId="0" applyFont="1" applyFill="1" applyBorder="1" applyAlignment="1">
      <alignment horizontal="left"/>
    </xf>
    <xf numFmtId="0" fontId="15" fillId="4" borderId="26" xfId="0" applyFont="1" applyFill="1" applyBorder="1" applyAlignment="1">
      <alignment horizontal="left" vertical="center" wrapText="1"/>
    </xf>
    <xf numFmtId="1" fontId="15" fillId="4" borderId="65" xfId="0" applyNumberFormat="1" applyFont="1" applyFill="1" applyBorder="1" applyAlignment="1">
      <alignment horizontal="center" vertical="center" wrapText="1"/>
    </xf>
    <xf numFmtId="0" fontId="10" fillId="4" borderId="26" xfId="0" applyFont="1" applyFill="1" applyBorder="1" applyAlignment="1">
      <alignment horizontal="left" vertical="center" wrapText="1"/>
    </xf>
    <xf numFmtId="1" fontId="10" fillId="4" borderId="65" xfId="0" applyNumberFormat="1" applyFont="1" applyFill="1" applyBorder="1" applyAlignment="1">
      <alignment horizontal="center" vertical="center" wrapText="1"/>
    </xf>
    <xf numFmtId="0" fontId="13" fillId="2" borderId="68" xfId="0" applyFont="1" applyFill="1" applyBorder="1" applyAlignment="1">
      <alignment vertical="center"/>
    </xf>
    <xf numFmtId="0" fontId="10" fillId="2" borderId="68" xfId="0" applyFont="1" applyFill="1" applyBorder="1" applyAlignment="1">
      <alignment wrapText="1"/>
    </xf>
    <xf numFmtId="0" fontId="20" fillId="2" borderId="68" xfId="0" applyFont="1" applyFill="1" applyBorder="1"/>
    <xf numFmtId="1" fontId="31" fillId="4" borderId="65" xfId="0" applyNumberFormat="1" applyFont="1" applyFill="1" applyBorder="1" applyAlignment="1">
      <alignment horizontal="center" vertical="center"/>
    </xf>
    <xf numFmtId="0" fontId="24" fillId="2" borderId="68" xfId="0" applyFont="1" applyFill="1" applyBorder="1" applyAlignment="1">
      <alignment horizontal="left"/>
    </xf>
    <xf numFmtId="0" fontId="19" fillId="4" borderId="67" xfId="0" applyFont="1" applyFill="1" applyBorder="1" applyAlignment="1">
      <alignment horizontal="left" vertical="center" wrapText="1"/>
    </xf>
    <xf numFmtId="0" fontId="1" fillId="2" borderId="68" xfId="0" applyFont="1" applyFill="1" applyBorder="1" applyAlignment="1">
      <alignment horizontal="center" wrapText="1"/>
    </xf>
    <xf numFmtId="1" fontId="40" fillId="2" borderId="68" xfId="0" applyNumberFormat="1" applyFont="1" applyFill="1" applyBorder="1" applyAlignment="1">
      <alignment horizontal="left" wrapText="1"/>
    </xf>
    <xf numFmtId="0" fontId="26" fillId="2" borderId="68" xfId="0" applyFont="1" applyFill="1" applyBorder="1"/>
    <xf numFmtId="0" fontId="46" fillId="8" borderId="57" xfId="0" applyFont="1" applyFill="1" applyBorder="1" applyAlignment="1">
      <alignment horizontal="center" vertical="center" wrapText="1"/>
    </xf>
    <xf numFmtId="0" fontId="17" fillId="0" borderId="57" xfId="0" applyFont="1" applyBorder="1" applyAlignment="1">
      <alignment horizontal="center" vertical="center" wrapText="1"/>
    </xf>
    <xf numFmtId="0" fontId="17" fillId="0" borderId="64" xfId="0" applyFont="1" applyBorder="1" applyAlignment="1">
      <alignment horizontal="center" vertical="center" wrapText="1"/>
    </xf>
    <xf numFmtId="0" fontId="52" fillId="0" borderId="50" xfId="0" applyFont="1" applyBorder="1" applyAlignment="1">
      <alignment horizontal="center" vertical="center" wrapText="1"/>
    </xf>
    <xf numFmtId="0" fontId="52" fillId="0" borderId="50" xfId="0" applyFont="1" applyBorder="1"/>
    <xf numFmtId="0" fontId="52" fillId="0" borderId="50" xfId="0" applyFont="1" applyBorder="1" applyAlignment="1">
      <alignment horizontal="center"/>
    </xf>
    <xf numFmtId="0" fontId="26" fillId="3" borderId="35" xfId="0" applyFont="1" applyFill="1" applyBorder="1" applyAlignment="1">
      <alignment horizontal="left" vertical="center" wrapText="1"/>
    </xf>
    <xf numFmtId="1" fontId="8" fillId="38" borderId="65" xfId="0" applyNumberFormat="1" applyFont="1" applyFill="1" applyBorder="1" applyAlignment="1">
      <alignment horizontal="center" vertical="center"/>
    </xf>
    <xf numFmtId="0" fontId="60" fillId="0" borderId="100" xfId="0" applyFont="1" applyBorder="1" applyAlignment="1">
      <alignment horizontal="center" vertical="center"/>
    </xf>
    <xf numFmtId="0" fontId="60" fillId="0" borderId="100" xfId="0" applyFont="1" applyBorder="1" applyAlignment="1">
      <alignment horizontal="center"/>
    </xf>
    <xf numFmtId="0" fontId="60" fillId="0" borderId="92" xfId="0" applyFont="1" applyBorder="1" applyAlignment="1">
      <alignment horizontal="center" wrapText="1"/>
    </xf>
    <xf numFmtId="0" fontId="60" fillId="0" borderId="94" xfId="0" applyFont="1" applyBorder="1" applyAlignment="1">
      <alignment horizontal="center"/>
    </xf>
    <xf numFmtId="49" fontId="17" fillId="0" borderId="136" xfId="0" applyNumberFormat="1" applyFont="1" applyBorder="1" applyAlignment="1">
      <alignment horizontal="center" vertical="center"/>
    </xf>
    <xf numFmtId="0" fontId="48" fillId="3" borderId="75" xfId="0" applyFont="1" applyFill="1" applyBorder="1" applyAlignment="1">
      <alignment horizontal="left" vertical="center"/>
    </xf>
    <xf numFmtId="0" fontId="48" fillId="3" borderId="57" xfId="0" applyFont="1" applyFill="1" applyBorder="1" applyAlignment="1">
      <alignment horizontal="left" vertical="center"/>
    </xf>
    <xf numFmtId="0" fontId="48" fillId="3" borderId="75" xfId="0" applyFont="1" applyFill="1" applyBorder="1" applyAlignment="1">
      <alignment horizontal="center" vertical="center"/>
    </xf>
    <xf numFmtId="0" fontId="48" fillId="3" borderId="34" xfId="0" applyFont="1" applyFill="1" applyBorder="1" applyAlignment="1">
      <alignment horizontal="center" vertical="center"/>
    </xf>
    <xf numFmtId="0" fontId="36" fillId="2" borderId="68" xfId="0" applyFont="1" applyFill="1" applyBorder="1" applyAlignment="1">
      <alignment horizontal="center" vertical="center"/>
    </xf>
    <xf numFmtId="0" fontId="8" fillId="0" borderId="68" xfId="0" applyFont="1" applyBorder="1" applyAlignment="1">
      <alignment horizontal="left" vertical="center" wrapText="1"/>
    </xf>
    <xf numFmtId="0" fontId="45" fillId="3" borderId="100" xfId="0" applyFont="1" applyFill="1" applyBorder="1" applyAlignment="1">
      <alignment horizontal="center" vertical="center"/>
    </xf>
    <xf numFmtId="0" fontId="44" fillId="3" borderId="177" xfId="0" applyFont="1" applyFill="1" applyBorder="1" applyAlignment="1">
      <alignment horizontal="center" vertical="center" wrapText="1"/>
    </xf>
    <xf numFmtId="0" fontId="88" fillId="39" borderId="92" xfId="0" applyFont="1" applyFill="1" applyBorder="1" applyAlignment="1">
      <alignment horizontal="center" vertical="center"/>
    </xf>
    <xf numFmtId="0" fontId="47" fillId="2" borderId="68" xfId="0" applyFont="1" applyFill="1" applyBorder="1" applyAlignment="1">
      <alignment horizontal="center" vertical="center"/>
    </xf>
    <xf numFmtId="0" fontId="88" fillId="39" borderId="100" xfId="0" applyFont="1" applyFill="1" applyBorder="1" applyAlignment="1">
      <alignment horizontal="center" vertical="center"/>
    </xf>
    <xf numFmtId="0" fontId="45" fillId="3" borderId="79" xfId="0" applyFont="1" applyFill="1" applyBorder="1" applyAlignment="1">
      <alignment horizontal="center" vertical="center"/>
    </xf>
    <xf numFmtId="0" fontId="0" fillId="0" borderId="157" xfId="0" applyBorder="1"/>
    <xf numFmtId="0" fontId="89" fillId="2" borderId="68" xfId="0" applyFont="1" applyFill="1" applyBorder="1"/>
    <xf numFmtId="0" fontId="45" fillId="3" borderId="136" xfId="0" applyFont="1" applyFill="1" applyBorder="1" applyAlignment="1">
      <alignment horizontal="center" vertical="center"/>
    </xf>
    <xf numFmtId="9" fontId="17" fillId="31" borderId="16" xfId="0" applyNumberFormat="1" applyFont="1" applyFill="1" applyBorder="1" applyAlignment="1">
      <alignment horizontal="right"/>
    </xf>
    <xf numFmtId="1" fontId="15" fillId="34" borderId="16" xfId="0" applyNumberFormat="1" applyFont="1" applyFill="1" applyBorder="1" applyAlignment="1">
      <alignment horizontal="center" vertical="center"/>
    </xf>
    <xf numFmtId="165" fontId="63" fillId="2" borderId="68" xfId="0" applyNumberFormat="1" applyFont="1" applyFill="1" applyBorder="1" applyAlignment="1">
      <alignment vertical="center" wrapText="1"/>
    </xf>
    <xf numFmtId="0" fontId="13" fillId="2" borderId="68" xfId="0" applyFont="1" applyFill="1" applyBorder="1" applyAlignment="1">
      <alignment horizontal="left" vertical="center"/>
    </xf>
    <xf numFmtId="0" fontId="81" fillId="0" borderId="0" xfId="0" applyFont="1" applyAlignment="1">
      <alignment vertical="center"/>
    </xf>
    <xf numFmtId="1" fontId="13" fillId="2" borderId="68" xfId="0" applyNumberFormat="1" applyFont="1" applyFill="1" applyBorder="1"/>
    <xf numFmtId="0" fontId="68" fillId="9" borderId="185" xfId="0" applyFont="1" applyFill="1" applyBorder="1" applyAlignment="1">
      <alignment horizontal="left" vertical="center" wrapText="1"/>
    </xf>
    <xf numFmtId="0" fontId="4" fillId="3" borderId="185" xfId="0" applyFont="1" applyFill="1" applyBorder="1" applyAlignment="1">
      <alignment horizontal="center" vertical="center"/>
    </xf>
    <xf numFmtId="0" fontId="4" fillId="3" borderId="186" xfId="0" applyFont="1" applyFill="1" applyBorder="1" applyAlignment="1">
      <alignment horizontal="center" vertical="center"/>
    </xf>
    <xf numFmtId="0" fontId="8" fillId="9" borderId="188" xfId="0" applyFont="1" applyFill="1" applyBorder="1" applyAlignment="1">
      <alignment horizontal="left" vertical="center" wrapText="1"/>
    </xf>
    <xf numFmtId="0" fontId="4" fillId="3" borderId="189" xfId="0" applyFont="1" applyFill="1" applyBorder="1" applyAlignment="1">
      <alignment horizontal="center" vertical="center"/>
    </xf>
    <xf numFmtId="0" fontId="2" fillId="40" borderId="68" xfId="0" applyFont="1" applyFill="1" applyBorder="1" applyAlignment="1">
      <alignment horizontal="center"/>
    </xf>
    <xf numFmtId="0" fontId="16" fillId="6" borderId="9" xfId="0" applyFont="1" applyFill="1" applyBorder="1" applyAlignment="1">
      <alignment horizontal="left" vertical="center" wrapText="1"/>
    </xf>
    <xf numFmtId="0" fontId="7" fillId="0" borderId="0" xfId="0" applyFont="1" applyAlignment="1">
      <alignment horizontal="left" wrapText="1"/>
    </xf>
    <xf numFmtId="0" fontId="9" fillId="2" borderId="68" xfId="0" applyFont="1" applyFill="1" applyBorder="1" applyAlignment="1">
      <alignment horizontal="left" vertical="center" wrapText="1"/>
    </xf>
    <xf numFmtId="0" fontId="70" fillId="3" borderId="4" xfId="0" applyFont="1" applyFill="1" applyBorder="1" applyAlignment="1">
      <alignment horizontal="left" vertical="center" wrapText="1"/>
    </xf>
    <xf numFmtId="0" fontId="8" fillId="3" borderId="69" xfId="0" applyFont="1" applyFill="1" applyBorder="1" applyAlignment="1">
      <alignment horizontal="left" vertical="center" wrapText="1"/>
    </xf>
    <xf numFmtId="0" fontId="8" fillId="3" borderId="68" xfId="0" applyFont="1" applyFill="1" applyBorder="1" applyAlignment="1">
      <alignment horizontal="left" vertical="center" wrapText="1"/>
    </xf>
    <xf numFmtId="0" fontId="10" fillId="4" borderId="11" xfId="0" applyFont="1" applyFill="1" applyBorder="1" applyAlignment="1">
      <alignment horizontal="center" vertical="center"/>
    </xf>
    <xf numFmtId="0" fontId="0" fillId="0" borderId="12" xfId="0" applyBorder="1" applyAlignment="1">
      <alignment horizontal="center" vertical="center"/>
    </xf>
    <xf numFmtId="0" fontId="17" fillId="2" borderId="68" xfId="0" applyFont="1" applyFill="1" applyBorder="1" applyAlignment="1">
      <alignment horizontal="left" vertical="top" wrapText="1"/>
    </xf>
    <xf numFmtId="0" fontId="17" fillId="2" borderId="0" xfId="0" applyFont="1" applyFill="1" applyAlignment="1">
      <alignment horizontal="left" vertical="top" wrapText="1"/>
    </xf>
    <xf numFmtId="0" fontId="19" fillId="4" borderId="1" xfId="0" applyFont="1" applyFill="1" applyBorder="1" applyAlignment="1">
      <alignment horizontal="left" vertical="center"/>
    </xf>
    <xf numFmtId="0" fontId="20" fillId="4" borderId="11" xfId="0" applyFont="1" applyFill="1" applyBorder="1" applyAlignment="1">
      <alignment horizontal="center" vertical="center"/>
    </xf>
    <xf numFmtId="0" fontId="36" fillId="2" borderId="138" xfId="0" applyFont="1" applyFill="1" applyBorder="1" applyAlignment="1">
      <alignment horizontal="center" vertical="center"/>
    </xf>
    <xf numFmtId="0" fontId="36" fillId="2" borderId="139" xfId="0" applyFont="1" applyFill="1" applyBorder="1" applyAlignment="1">
      <alignment horizontal="center" vertical="center"/>
    </xf>
    <xf numFmtId="0" fontId="36" fillId="2" borderId="140" xfId="0" applyFont="1" applyFill="1" applyBorder="1" applyAlignment="1">
      <alignment horizontal="center" vertical="center"/>
    </xf>
    <xf numFmtId="0" fontId="10" fillId="4" borderId="15" xfId="0" applyFont="1" applyFill="1" applyBorder="1" applyAlignment="1">
      <alignment horizontal="left" vertical="center"/>
    </xf>
    <xf numFmtId="0" fontId="10" fillId="4" borderId="26" xfId="0" applyFont="1" applyFill="1" applyBorder="1" applyAlignment="1">
      <alignment horizontal="left" vertical="center"/>
    </xf>
    <xf numFmtId="0" fontId="8" fillId="3" borderId="14" xfId="0" applyFont="1" applyFill="1" applyBorder="1" applyAlignment="1">
      <alignment horizontal="left" vertical="center" wrapText="1"/>
    </xf>
    <xf numFmtId="0" fontId="8" fillId="3" borderId="26" xfId="0" applyFont="1" applyFill="1" applyBorder="1" applyAlignment="1">
      <alignment horizontal="left" vertical="center" wrapText="1"/>
    </xf>
    <xf numFmtId="0" fontId="24" fillId="32" borderId="14" xfId="0" applyFont="1" applyFill="1" applyBorder="1" applyAlignment="1">
      <alignment horizontal="left" vertical="center" wrapText="1"/>
    </xf>
    <xf numFmtId="0" fontId="24" fillId="32" borderId="26" xfId="0" applyFont="1" applyFill="1" applyBorder="1" applyAlignment="1">
      <alignment horizontal="left" vertical="center" wrapText="1"/>
    </xf>
    <xf numFmtId="0" fontId="24" fillId="3" borderId="14" xfId="0" applyFont="1" applyFill="1" applyBorder="1" applyAlignment="1">
      <alignment horizontal="left" vertical="center" wrapText="1"/>
    </xf>
    <xf numFmtId="0" fontId="24" fillId="3" borderId="26" xfId="0" applyFont="1" applyFill="1" applyBorder="1" applyAlignment="1">
      <alignment horizontal="left" vertical="center" wrapText="1"/>
    </xf>
    <xf numFmtId="0" fontId="8" fillId="3" borderId="65" xfId="0" applyFont="1" applyFill="1" applyBorder="1" applyAlignment="1">
      <alignment horizontal="left" vertical="center" wrapText="1"/>
    </xf>
    <xf numFmtId="0" fontId="20" fillId="4" borderId="174" xfId="0" applyFont="1" applyFill="1" applyBorder="1" applyAlignment="1">
      <alignment horizontal="center" vertical="center" wrapText="1"/>
    </xf>
    <xf numFmtId="0" fontId="0" fillId="0" borderId="17" xfId="0" applyBorder="1" applyAlignment="1">
      <alignment wrapText="1"/>
    </xf>
    <xf numFmtId="0" fontId="8" fillId="0" borderId="9" xfId="0" applyFont="1" applyBorder="1" applyAlignment="1">
      <alignment horizontal="left" wrapText="1"/>
    </xf>
    <xf numFmtId="0" fontId="8" fillId="0" borderId="10" xfId="0" applyFont="1" applyBorder="1" applyAlignment="1">
      <alignment horizontal="left" wrapText="1"/>
    </xf>
    <xf numFmtId="0" fontId="20" fillId="4" borderId="11" xfId="0" applyFont="1" applyFill="1" applyBorder="1" applyAlignment="1">
      <alignment horizontal="center"/>
    </xf>
    <xf numFmtId="0" fontId="26" fillId="31" borderId="9" xfId="0" applyFont="1" applyFill="1" applyBorder="1" applyAlignment="1">
      <alignment horizontal="left" vertical="top" wrapText="1"/>
    </xf>
    <xf numFmtId="0" fontId="10" fillId="4" borderId="15" xfId="0" applyFont="1" applyFill="1" applyBorder="1" applyAlignment="1">
      <alignment horizontal="left" vertical="center" wrapText="1"/>
    </xf>
    <xf numFmtId="0" fontId="8" fillId="31" borderId="18" xfId="0" applyFont="1" applyFill="1" applyBorder="1" applyAlignment="1">
      <alignment horizontal="left" vertical="top"/>
    </xf>
    <xf numFmtId="0" fontId="18" fillId="2" borderId="68" xfId="0" applyFont="1" applyFill="1" applyBorder="1" applyAlignment="1">
      <alignment horizontal="left" wrapText="1"/>
    </xf>
    <xf numFmtId="0" fontId="8" fillId="2" borderId="9" xfId="0" applyFont="1" applyFill="1" applyBorder="1" applyAlignment="1">
      <alignment horizontal="left"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37" borderId="14" xfId="0" applyFont="1" applyFill="1" applyBorder="1" applyAlignment="1">
      <alignment horizontal="left" vertical="center" wrapText="1"/>
    </xf>
    <xf numFmtId="0" fontId="8" fillId="37" borderId="26" xfId="0" applyFont="1" applyFill="1" applyBorder="1" applyAlignment="1">
      <alignment horizontal="left" vertical="center" wrapText="1"/>
    </xf>
    <xf numFmtId="0" fontId="24" fillId="37" borderId="14" xfId="0" applyFont="1" applyFill="1" applyBorder="1" applyAlignment="1">
      <alignment horizontal="left" vertical="center" wrapText="1"/>
    </xf>
    <xf numFmtId="0" fontId="24" fillId="37" borderId="26" xfId="0" applyFont="1" applyFill="1" applyBorder="1" applyAlignment="1">
      <alignment horizontal="left" vertical="center" wrapText="1"/>
    </xf>
    <xf numFmtId="0" fontId="8" fillId="3" borderId="173" xfId="0" applyFont="1" applyFill="1" applyBorder="1" applyAlignment="1">
      <alignment horizontal="left" vertical="center" wrapText="1"/>
    </xf>
    <xf numFmtId="0" fontId="8" fillId="3" borderId="51" xfId="0" applyFont="1" applyFill="1" applyBorder="1" applyAlignment="1">
      <alignment horizontal="left" vertical="center" wrapText="1"/>
    </xf>
    <xf numFmtId="0" fontId="3" fillId="0" borderId="181" xfId="0" applyFont="1" applyBorder="1" applyAlignment="1">
      <alignment horizontal="center"/>
    </xf>
    <xf numFmtId="0" fontId="92" fillId="3" borderId="14" xfId="0" applyFont="1" applyFill="1" applyBorder="1" applyAlignment="1">
      <alignment horizontal="left" vertical="center" wrapText="1"/>
    </xf>
    <xf numFmtId="0" fontId="8" fillId="31" borderId="9" xfId="0" applyFont="1" applyFill="1" applyBorder="1" applyAlignment="1">
      <alignment horizontal="left"/>
    </xf>
    <xf numFmtId="0" fontId="31" fillId="4" borderId="15" xfId="0" applyFont="1" applyFill="1" applyBorder="1" applyAlignment="1">
      <alignment horizontal="left" vertical="center" wrapText="1"/>
    </xf>
    <xf numFmtId="0" fontId="31" fillId="4" borderId="26" xfId="0" applyFont="1" applyFill="1" applyBorder="1" applyAlignment="1">
      <alignment horizontal="left" vertical="center" wrapText="1"/>
    </xf>
    <xf numFmtId="0" fontId="8" fillId="3" borderId="14" xfId="0" applyFont="1" applyFill="1" applyBorder="1" applyAlignment="1">
      <alignment horizontal="left" vertical="top" wrapText="1"/>
    </xf>
    <xf numFmtId="0" fontId="8" fillId="3" borderId="26" xfId="0" applyFont="1" applyFill="1" applyBorder="1" applyAlignment="1">
      <alignment horizontal="left" vertical="top" wrapText="1"/>
    </xf>
    <xf numFmtId="0" fontId="29" fillId="4" borderId="23" xfId="0" applyFont="1" applyFill="1" applyBorder="1" applyAlignment="1">
      <alignment horizontal="left" vertical="center"/>
    </xf>
    <xf numFmtId="0" fontId="30" fillId="4" borderId="11" xfId="0" applyFont="1" applyFill="1" applyBorder="1" applyAlignment="1">
      <alignment horizontal="center"/>
    </xf>
    <xf numFmtId="0" fontId="32" fillId="4" borderId="11" xfId="0" applyFont="1" applyFill="1" applyBorder="1" applyAlignment="1">
      <alignment horizontal="center"/>
    </xf>
    <xf numFmtId="0" fontId="10" fillId="4" borderId="15" xfId="0" applyFont="1" applyFill="1" applyBorder="1" applyAlignment="1">
      <alignment horizontal="left" vertical="top" wrapText="1"/>
    </xf>
    <xf numFmtId="0" fontId="10" fillId="4" borderId="26" xfId="0" applyFont="1" applyFill="1" applyBorder="1" applyAlignment="1">
      <alignment horizontal="left" vertical="top" wrapText="1"/>
    </xf>
    <xf numFmtId="0" fontId="10" fillId="4" borderId="66" xfId="0" applyFont="1" applyFill="1" applyBorder="1" applyAlignment="1">
      <alignment horizontal="left" vertical="center" wrapText="1"/>
    </xf>
    <xf numFmtId="0" fontId="8" fillId="31" borderId="28" xfId="0" applyFont="1" applyFill="1" applyBorder="1" applyAlignment="1">
      <alignment horizontal="left" vertical="top"/>
    </xf>
    <xf numFmtId="0" fontId="8" fillId="3" borderId="14" xfId="0" applyFont="1" applyFill="1" applyBorder="1" applyAlignment="1">
      <alignment vertical="top" wrapText="1"/>
    </xf>
    <xf numFmtId="0" fontId="32" fillId="4" borderId="11" xfId="0" applyFont="1" applyFill="1" applyBorder="1" applyAlignment="1">
      <alignment horizontal="center" vertical="top" wrapText="1"/>
    </xf>
    <xf numFmtId="0" fontId="32" fillId="4" borderId="141" xfId="0" applyFont="1" applyFill="1" applyBorder="1" applyAlignment="1">
      <alignment horizontal="left" vertical="center" wrapText="1"/>
    </xf>
    <xf numFmtId="0" fontId="32" fillId="4" borderId="96" xfId="0" applyFont="1" applyFill="1" applyBorder="1" applyAlignment="1">
      <alignment horizontal="left" vertical="center" wrapText="1"/>
    </xf>
    <xf numFmtId="0" fontId="8" fillId="31" borderId="98" xfId="0" applyFont="1" applyFill="1" applyBorder="1" applyAlignment="1">
      <alignment horizontal="left"/>
    </xf>
    <xf numFmtId="0" fontId="8" fillId="31" borderId="68" xfId="0" applyFont="1" applyFill="1" applyBorder="1" applyAlignment="1">
      <alignment horizontal="left"/>
    </xf>
    <xf numFmtId="0" fontId="8" fillId="31" borderId="93" xfId="0" applyFont="1" applyFill="1" applyBorder="1" applyAlignment="1">
      <alignment horizontal="left"/>
    </xf>
    <xf numFmtId="0" fontId="8" fillId="31" borderId="103" xfId="0" applyFont="1" applyFill="1" applyBorder="1" applyAlignment="1">
      <alignment horizontal="left"/>
    </xf>
    <xf numFmtId="0" fontId="8" fillId="31" borderId="101" xfId="0" applyFont="1" applyFill="1" applyBorder="1" applyAlignment="1">
      <alignment horizontal="left"/>
    </xf>
    <xf numFmtId="0" fontId="8" fillId="31" borderId="99" xfId="0" applyFont="1" applyFill="1" applyBorder="1" applyAlignment="1">
      <alignment horizontal="left"/>
    </xf>
    <xf numFmtId="0" fontId="8" fillId="2" borderId="68" xfId="0" applyFont="1" applyFill="1" applyBorder="1" applyAlignment="1">
      <alignment horizontal="left" vertical="center" wrapText="1"/>
    </xf>
    <xf numFmtId="0" fontId="8" fillId="2" borderId="68" xfId="0" applyFont="1" applyFill="1" applyBorder="1" applyAlignment="1">
      <alignment horizontal="left" vertical="top" wrapText="1"/>
    </xf>
    <xf numFmtId="0" fontId="32" fillId="4" borderId="69" xfId="0" applyFont="1" applyFill="1" applyBorder="1" applyAlignment="1">
      <alignment horizontal="left" vertical="center" wrapText="1"/>
    </xf>
    <xf numFmtId="0" fontId="32" fillId="4" borderId="68" xfId="0" applyFont="1" applyFill="1" applyBorder="1" applyAlignment="1">
      <alignment horizontal="left" vertical="center" wrapText="1"/>
    </xf>
    <xf numFmtId="0" fontId="4" fillId="3" borderId="92" xfId="0" applyFont="1" applyFill="1" applyBorder="1" applyAlignment="1">
      <alignment horizontal="left" vertical="top" wrapText="1"/>
    </xf>
    <xf numFmtId="0" fontId="62" fillId="2" borderId="68" xfId="0" applyFont="1" applyFill="1" applyBorder="1" applyAlignment="1">
      <alignment horizontal="center" vertical="center" wrapText="1"/>
    </xf>
    <xf numFmtId="0" fontId="36" fillId="2" borderId="52" xfId="0" applyFont="1" applyFill="1" applyBorder="1" applyAlignment="1">
      <alignment horizontal="center" vertical="center"/>
    </xf>
    <xf numFmtId="0" fontId="36" fillId="2" borderId="53" xfId="0" applyFont="1" applyFill="1" applyBorder="1" applyAlignment="1">
      <alignment horizontal="center" vertical="center"/>
    </xf>
    <xf numFmtId="0" fontId="36" fillId="2" borderId="54" xfId="0" applyFont="1" applyFill="1" applyBorder="1" applyAlignment="1">
      <alignment horizontal="center" vertical="center"/>
    </xf>
    <xf numFmtId="0" fontId="10" fillId="8" borderId="56" xfId="0" applyFont="1" applyFill="1" applyBorder="1" applyAlignment="1">
      <alignment horizontal="center" vertical="center" wrapText="1"/>
    </xf>
    <xf numFmtId="0" fontId="10" fillId="8" borderId="34" xfId="0" applyFont="1" applyFill="1" applyBorder="1" applyAlignment="1">
      <alignment horizontal="center" vertical="center" wrapText="1"/>
    </xf>
    <xf numFmtId="0" fontId="4" fillId="3" borderId="58" xfId="0" applyFont="1" applyFill="1" applyBorder="1" applyAlignment="1">
      <alignment horizontal="left" vertical="center" wrapText="1"/>
    </xf>
    <xf numFmtId="0" fontId="4" fillId="3" borderId="59" xfId="0" applyFont="1" applyFill="1" applyBorder="1" applyAlignment="1">
      <alignment horizontal="left" vertical="center" wrapText="1"/>
    </xf>
    <xf numFmtId="0" fontId="4" fillId="3" borderId="44" xfId="0" applyFont="1" applyFill="1" applyBorder="1" applyAlignment="1">
      <alignment horizontal="left" vertical="center" wrapText="1"/>
    </xf>
    <xf numFmtId="0" fontId="4" fillId="3" borderId="50" xfId="0" applyFont="1" applyFill="1" applyBorder="1" applyAlignment="1">
      <alignment horizontal="left" vertical="center" wrapText="1"/>
    </xf>
    <xf numFmtId="0" fontId="62" fillId="2" borderId="72" xfId="0" applyFont="1" applyFill="1" applyBorder="1" applyAlignment="1">
      <alignment horizontal="left" vertical="center" wrapText="1"/>
    </xf>
    <xf numFmtId="0" fontId="62" fillId="2" borderId="68" xfId="0" applyFont="1" applyFill="1" applyBorder="1" applyAlignment="1">
      <alignment horizontal="left" vertical="center" wrapText="1"/>
    </xf>
    <xf numFmtId="0" fontId="38" fillId="8" borderId="183" xfId="0" applyFont="1" applyFill="1" applyBorder="1" applyAlignment="1">
      <alignment horizontal="center" vertical="center" textRotation="90" wrapText="1" readingOrder="1"/>
    </xf>
    <xf numFmtId="0" fontId="38" fillId="8" borderId="48" xfId="0" applyFont="1" applyFill="1" applyBorder="1" applyAlignment="1">
      <alignment horizontal="center" vertical="center" textRotation="90" wrapText="1" readingOrder="1"/>
    </xf>
    <xf numFmtId="0" fontId="38" fillId="8" borderId="184" xfId="0" applyFont="1" applyFill="1" applyBorder="1" applyAlignment="1">
      <alignment horizontal="center" vertical="center" textRotation="90" wrapText="1" readingOrder="1"/>
    </xf>
    <xf numFmtId="0" fontId="4" fillId="3" borderId="42" xfId="0" applyFont="1" applyFill="1" applyBorder="1" applyAlignment="1">
      <alignment horizontal="center" vertical="center"/>
    </xf>
    <xf numFmtId="0" fontId="4" fillId="3" borderId="104" xfId="0" applyFont="1" applyFill="1" applyBorder="1" applyAlignment="1">
      <alignment horizontal="center" vertical="center"/>
    </xf>
    <xf numFmtId="0" fontId="68" fillId="9" borderId="42" xfId="0" applyFont="1" applyFill="1" applyBorder="1" applyAlignment="1">
      <alignment horizontal="left" vertical="center" wrapText="1"/>
    </xf>
    <xf numFmtId="0" fontId="68" fillId="9" borderId="49" xfId="0" applyFont="1" applyFill="1" applyBorder="1" applyAlignment="1">
      <alignment horizontal="left" vertical="center" wrapText="1"/>
    </xf>
    <xf numFmtId="0" fontId="33" fillId="2" borderId="68" xfId="0" applyFont="1" applyFill="1" applyBorder="1" applyAlignment="1">
      <alignment horizontal="left" vertical="top"/>
    </xf>
    <xf numFmtId="0" fontId="32" fillId="4" borderId="33" xfId="0" applyFont="1" applyFill="1" applyBorder="1" applyAlignment="1">
      <alignment horizontal="center" vertical="center" wrapText="1"/>
    </xf>
    <xf numFmtId="0" fontId="3" fillId="0" borderId="34" xfId="0" applyFont="1" applyBorder="1" applyAlignment="1">
      <alignment horizontal="center" vertical="center"/>
    </xf>
    <xf numFmtId="0" fontId="36" fillId="7" borderId="71" xfId="0" applyFont="1" applyFill="1" applyBorder="1" applyAlignment="1">
      <alignment horizontal="center" vertical="center" wrapText="1"/>
    </xf>
    <xf numFmtId="0" fontId="37" fillId="8" borderId="37" xfId="0" applyFont="1" applyFill="1" applyBorder="1" applyAlignment="1">
      <alignment horizontal="center" vertical="center"/>
    </xf>
    <xf numFmtId="0" fontId="68" fillId="9" borderId="41" xfId="0" applyFont="1" applyFill="1" applyBorder="1" applyAlignment="1">
      <alignment horizontal="center" vertical="center" wrapText="1"/>
    </xf>
    <xf numFmtId="0" fontId="68" fillId="9" borderId="42" xfId="0" applyFont="1" applyFill="1" applyBorder="1" applyAlignment="1">
      <alignment horizontal="center" vertical="center" wrapText="1"/>
    </xf>
    <xf numFmtId="0" fontId="68" fillId="9" borderId="43" xfId="0" applyFont="1" applyFill="1" applyBorder="1" applyAlignment="1">
      <alignment horizontal="center" vertical="center" wrapText="1"/>
    </xf>
    <xf numFmtId="0" fontId="57" fillId="0" borderId="47" xfId="0" applyFont="1" applyBorder="1" applyAlignment="1">
      <alignment wrapText="1"/>
    </xf>
    <xf numFmtId="0" fontId="62" fillId="2" borderId="86" xfId="0" applyFont="1" applyFill="1" applyBorder="1" applyAlignment="1">
      <alignment horizontal="left" vertical="center" wrapText="1"/>
    </xf>
    <xf numFmtId="0" fontId="29" fillId="4" borderId="98" xfId="0" applyFont="1" applyFill="1" applyBorder="1" applyAlignment="1">
      <alignment horizontal="left" vertical="center"/>
    </xf>
    <xf numFmtId="0" fontId="29" fillId="4" borderId="68" xfId="0" applyFont="1" applyFill="1" applyBorder="1" applyAlignment="1">
      <alignment horizontal="left" vertical="center"/>
    </xf>
    <xf numFmtId="0" fontId="8" fillId="3" borderId="98" xfId="0" applyFont="1" applyFill="1" applyBorder="1" applyAlignment="1">
      <alignment horizontal="left" vertical="center" wrapText="1"/>
    </xf>
    <xf numFmtId="0" fontId="4" fillId="3" borderId="56" xfId="0" applyFont="1" applyFill="1" applyBorder="1" applyAlignment="1">
      <alignment horizontal="left" vertical="center"/>
    </xf>
    <xf numFmtId="0" fontId="4" fillId="3" borderId="62" xfId="0" applyFont="1" applyFill="1" applyBorder="1" applyAlignment="1">
      <alignment horizontal="left" vertical="center"/>
    </xf>
    <xf numFmtId="0" fontId="4" fillId="3" borderId="42" xfId="0" applyFont="1" applyFill="1" applyBorder="1" applyAlignment="1">
      <alignment horizontal="center" vertical="center" wrapText="1"/>
    </xf>
    <xf numFmtId="2" fontId="4" fillId="3" borderId="60" xfId="0" applyNumberFormat="1" applyFont="1" applyFill="1" applyBorder="1" applyAlignment="1">
      <alignment horizontal="center" vertical="center"/>
    </xf>
    <xf numFmtId="2" fontId="4" fillId="3" borderId="61" xfId="0" applyNumberFormat="1" applyFont="1" applyFill="1" applyBorder="1" applyAlignment="1">
      <alignment horizontal="center" vertical="center"/>
    </xf>
    <xf numFmtId="0" fontId="41" fillId="4" borderId="68" xfId="0" applyFont="1" applyFill="1" applyBorder="1" applyAlignment="1">
      <alignment horizontal="center" vertical="center"/>
    </xf>
    <xf numFmtId="0" fontId="34" fillId="4" borderId="107" xfId="0" applyFont="1" applyFill="1" applyBorder="1" applyAlignment="1">
      <alignment horizontal="center" vertical="center" wrapText="1"/>
    </xf>
    <xf numFmtId="0" fontId="34" fillId="4" borderId="108" xfId="0" applyFont="1" applyFill="1" applyBorder="1" applyAlignment="1">
      <alignment horizontal="center" vertical="center" wrapText="1"/>
    </xf>
    <xf numFmtId="2" fontId="17" fillId="3" borderId="110" xfId="0" applyNumberFormat="1" applyFont="1" applyFill="1" applyBorder="1" applyAlignment="1">
      <alignment horizontal="center" vertical="center"/>
    </xf>
    <xf numFmtId="2" fontId="17" fillId="3" borderId="111" xfId="0" applyNumberFormat="1" applyFont="1" applyFill="1" applyBorder="1" applyAlignment="1">
      <alignment horizontal="center" vertical="center"/>
    </xf>
    <xf numFmtId="165" fontId="17" fillId="3" borderId="170" xfId="0" applyNumberFormat="1" applyFont="1" applyFill="1" applyBorder="1" applyAlignment="1">
      <alignment horizontal="center" vertical="center" wrapText="1"/>
    </xf>
    <xf numFmtId="0" fontId="34" fillId="4" borderId="170" xfId="0" applyFont="1" applyFill="1" applyBorder="1" applyAlignment="1">
      <alignment horizontal="center" vertical="center"/>
    </xf>
    <xf numFmtId="0" fontId="34" fillId="4" borderId="145" xfId="0" applyFont="1" applyFill="1" applyBorder="1" applyAlignment="1">
      <alignment horizontal="center" vertical="center" wrapText="1"/>
    </xf>
    <xf numFmtId="0" fontId="34" fillId="4" borderId="102" xfId="0" applyFont="1" applyFill="1" applyBorder="1" applyAlignment="1">
      <alignment horizontal="center" vertical="center" wrapText="1"/>
    </xf>
    <xf numFmtId="9" fontId="42" fillId="5" borderId="141" xfId="0" applyNumberFormat="1" applyFont="1" applyFill="1" applyBorder="1" applyAlignment="1">
      <alignment horizontal="center" vertical="center"/>
    </xf>
    <xf numFmtId="9" fontId="42" fillId="5" borderId="96" xfId="0" applyNumberFormat="1" applyFont="1" applyFill="1" applyBorder="1" applyAlignment="1">
      <alignment horizontal="center" vertical="center"/>
    </xf>
    <xf numFmtId="9" fontId="42" fillId="5" borderId="146" xfId="0" applyNumberFormat="1" applyFont="1" applyFill="1" applyBorder="1" applyAlignment="1">
      <alignment horizontal="center" vertical="center"/>
    </xf>
    <xf numFmtId="0" fontId="34" fillId="4" borderId="124" xfId="0" applyFont="1" applyFill="1" applyBorder="1" applyAlignment="1">
      <alignment horizontal="center" vertical="center" wrapText="1"/>
    </xf>
    <xf numFmtId="0" fontId="34" fillId="4" borderId="125" xfId="0" applyFont="1" applyFill="1" applyBorder="1" applyAlignment="1">
      <alignment horizontal="center" vertical="center" wrapText="1"/>
    </xf>
    <xf numFmtId="9" fontId="42" fillId="5" borderId="122" xfId="0" applyNumberFormat="1" applyFont="1" applyFill="1" applyBorder="1" applyAlignment="1">
      <alignment horizontal="center" vertical="center"/>
    </xf>
    <xf numFmtId="9" fontId="42" fillId="5" borderId="176" xfId="0" applyNumberFormat="1" applyFont="1" applyFill="1" applyBorder="1" applyAlignment="1">
      <alignment horizontal="center" vertical="center"/>
    </xf>
    <xf numFmtId="9" fontId="42" fillId="5" borderId="123" xfId="0" applyNumberFormat="1" applyFont="1" applyFill="1" applyBorder="1" applyAlignment="1">
      <alignment horizontal="center" vertical="center"/>
    </xf>
    <xf numFmtId="0" fontId="35" fillId="0" borderId="68" xfId="0" applyFont="1" applyBorder="1" applyAlignment="1">
      <alignment horizontal="center" vertical="center" wrapText="1"/>
    </xf>
    <xf numFmtId="0" fontId="41" fillId="4" borderId="66" xfId="0" applyFont="1" applyFill="1" applyBorder="1" applyAlignment="1">
      <alignment horizontal="left" vertical="center"/>
    </xf>
    <xf numFmtId="0" fontId="41" fillId="4" borderId="67" xfId="0" applyFont="1" applyFill="1" applyBorder="1" applyAlignment="1">
      <alignment horizontal="left" vertical="center"/>
    </xf>
    <xf numFmtId="0" fontId="41" fillId="4" borderId="69" xfId="0" applyFont="1" applyFill="1" applyBorder="1" applyAlignment="1">
      <alignment horizontal="left" vertical="center"/>
    </xf>
    <xf numFmtId="0" fontId="41" fillId="4" borderId="68" xfId="0" applyFont="1" applyFill="1" applyBorder="1" applyAlignment="1">
      <alignment horizontal="left" vertical="center"/>
    </xf>
    <xf numFmtId="0" fontId="17" fillId="3" borderId="69" xfId="0" applyFont="1" applyFill="1" applyBorder="1" applyAlignment="1">
      <alignment horizontal="left" vertical="center" wrapText="1"/>
    </xf>
    <xf numFmtId="0" fontId="17" fillId="3" borderId="68" xfId="0" applyFont="1" applyFill="1" applyBorder="1" applyAlignment="1">
      <alignment horizontal="left" vertical="center" wrapText="1"/>
    </xf>
    <xf numFmtId="0" fontId="36" fillId="2" borderId="130" xfId="0" applyFont="1" applyFill="1" applyBorder="1" applyAlignment="1">
      <alignment horizontal="center" vertical="center"/>
    </xf>
    <xf numFmtId="0" fontId="36" fillId="2" borderId="131" xfId="0" applyFont="1" applyFill="1" applyBorder="1" applyAlignment="1">
      <alignment horizontal="center" vertical="center"/>
    </xf>
    <xf numFmtId="0" fontId="36" fillId="2" borderId="132" xfId="0" applyFont="1" applyFill="1" applyBorder="1" applyAlignment="1">
      <alignment horizontal="center" vertical="center"/>
    </xf>
    <xf numFmtId="0" fontId="34" fillId="4" borderId="133" xfId="0" applyFont="1" applyFill="1" applyBorder="1" applyAlignment="1">
      <alignment horizontal="center" vertical="center" wrapText="1"/>
    </xf>
    <xf numFmtId="0" fontId="34" fillId="4" borderId="90" xfId="0" applyFont="1" applyFill="1" applyBorder="1" applyAlignment="1">
      <alignment horizontal="center" vertical="center" wrapText="1"/>
    </xf>
    <xf numFmtId="0" fontId="34" fillId="4" borderId="171" xfId="0" applyFont="1" applyFill="1" applyBorder="1" applyAlignment="1">
      <alignment horizontal="center" vertical="center" wrapText="1"/>
    </xf>
    <xf numFmtId="0" fontId="47" fillId="2" borderId="92" xfId="0" applyFont="1" applyFill="1" applyBorder="1" applyAlignment="1">
      <alignment horizontal="center" vertical="center"/>
    </xf>
    <xf numFmtId="0" fontId="47" fillId="2" borderId="136" xfId="0" applyFont="1" applyFill="1" applyBorder="1" applyAlignment="1">
      <alignment horizontal="center" vertical="center"/>
    </xf>
    <xf numFmtId="0" fontId="36" fillId="2" borderId="71" xfId="0" applyFont="1" applyFill="1" applyBorder="1" applyAlignment="1">
      <alignment horizontal="center" vertical="center"/>
    </xf>
    <xf numFmtId="0" fontId="36" fillId="2" borderId="74" xfId="0" applyFont="1" applyFill="1" applyBorder="1" applyAlignment="1">
      <alignment horizontal="center" vertical="center"/>
    </xf>
    <xf numFmtId="0" fontId="36" fillId="2" borderId="85" xfId="0" applyFont="1" applyFill="1" applyBorder="1" applyAlignment="1">
      <alignment horizontal="center" vertical="center"/>
    </xf>
    <xf numFmtId="0" fontId="34" fillId="4" borderId="88" xfId="0" applyFont="1" applyFill="1" applyBorder="1" applyAlignment="1">
      <alignment horizontal="center" vertical="center" wrapText="1"/>
    </xf>
    <xf numFmtId="0" fontId="34" fillId="4" borderId="89" xfId="0" applyFont="1" applyFill="1" applyBorder="1" applyAlignment="1">
      <alignment horizontal="center" vertical="center" wrapText="1"/>
    </xf>
    <xf numFmtId="0" fontId="32" fillId="4" borderId="73" xfId="0" applyFont="1" applyFill="1" applyBorder="1" applyAlignment="1">
      <alignment horizontal="center" vertical="center" wrapText="1"/>
    </xf>
    <xf numFmtId="0" fontId="32" fillId="4" borderId="86" xfId="0" applyFont="1" applyFill="1" applyBorder="1" applyAlignment="1">
      <alignment horizontal="center" vertical="center" wrapText="1"/>
    </xf>
    <xf numFmtId="0" fontId="47" fillId="2" borderId="134" xfId="0" applyFont="1" applyFill="1" applyBorder="1" applyAlignment="1">
      <alignment horizontal="center" vertical="center"/>
    </xf>
    <xf numFmtId="0" fontId="24" fillId="0" borderId="133" xfId="0" applyFont="1" applyBorder="1" applyAlignment="1">
      <alignment horizontal="left" vertical="center" wrapText="1"/>
    </xf>
    <xf numFmtId="0" fontId="8" fillId="0" borderId="133" xfId="0" applyFont="1" applyBorder="1" applyAlignment="1">
      <alignment horizontal="left" vertical="center" wrapText="1"/>
    </xf>
    <xf numFmtId="0" fontId="8" fillId="0" borderId="92" xfId="0" applyFont="1" applyBorder="1" applyAlignment="1">
      <alignment horizontal="left" vertical="center" wrapText="1"/>
    </xf>
    <xf numFmtId="0" fontId="8" fillId="0" borderId="134" xfId="0" applyFont="1" applyBorder="1" applyAlignment="1">
      <alignment horizontal="left" vertical="center" wrapText="1"/>
    </xf>
    <xf numFmtId="0" fontId="8" fillId="0" borderId="135" xfId="0" applyFont="1" applyBorder="1" applyAlignment="1">
      <alignment horizontal="left" vertical="center" wrapText="1"/>
    </xf>
    <xf numFmtId="0" fontId="8" fillId="0" borderId="136" xfId="0" applyFont="1" applyBorder="1" applyAlignment="1">
      <alignment horizontal="left" vertical="center" wrapText="1"/>
    </xf>
    <xf numFmtId="0" fontId="8" fillId="0" borderId="137" xfId="0" applyFont="1" applyBorder="1" applyAlignment="1">
      <alignment horizontal="left" vertical="center" wrapText="1"/>
    </xf>
    <xf numFmtId="0" fontId="34" fillId="4" borderId="170" xfId="0" applyFont="1" applyFill="1" applyBorder="1" applyAlignment="1">
      <alignment horizontal="center" vertical="center" wrapText="1"/>
    </xf>
    <xf numFmtId="0" fontId="56" fillId="2" borderId="71" xfId="0" applyFont="1" applyFill="1" applyBorder="1" applyAlignment="1">
      <alignment horizontal="center" vertical="center" wrapText="1"/>
    </xf>
    <xf numFmtId="0" fontId="74" fillId="0" borderId="160" xfId="0" applyFont="1" applyBorder="1" applyAlignment="1">
      <alignment wrapText="1"/>
    </xf>
    <xf numFmtId="0" fontId="74" fillId="0" borderId="39" xfId="0" applyFont="1" applyBorder="1" applyAlignment="1">
      <alignment wrapText="1"/>
    </xf>
    <xf numFmtId="0" fontId="75" fillId="0" borderId="157" xfId="0" applyFont="1" applyBorder="1" applyAlignment="1">
      <alignment wrapText="1"/>
    </xf>
    <xf numFmtId="0" fontId="74" fillId="0" borderId="161" xfId="0" applyFont="1" applyBorder="1" applyAlignment="1">
      <alignment wrapText="1"/>
    </xf>
    <xf numFmtId="0" fontId="75" fillId="0" borderId="111" xfId="0" applyFont="1" applyBorder="1" applyAlignment="1">
      <alignment wrapText="1"/>
    </xf>
    <xf numFmtId="0" fontId="25" fillId="3" borderId="112" xfId="0" applyFont="1" applyFill="1" applyBorder="1" applyAlignment="1">
      <alignment horizontal="left" vertical="center" wrapText="1"/>
    </xf>
    <xf numFmtId="0" fontId="65" fillId="0" borderId="114" xfId="0" applyFont="1" applyBorder="1" applyAlignment="1">
      <alignment horizontal="left"/>
    </xf>
    <xf numFmtId="0" fontId="25" fillId="3" borderId="116" xfId="0" applyFont="1" applyFill="1" applyBorder="1" applyAlignment="1">
      <alignment horizontal="left" vertical="center" wrapText="1"/>
    </xf>
    <xf numFmtId="0" fontId="65" fillId="0" borderId="117" xfId="0" applyFont="1" applyBorder="1" applyAlignment="1">
      <alignment horizontal="left"/>
    </xf>
    <xf numFmtId="0" fontId="25" fillId="3" borderId="126" xfId="0" applyFont="1" applyFill="1" applyBorder="1" applyAlignment="1">
      <alignment horizontal="left" vertical="center" wrapText="1"/>
    </xf>
    <xf numFmtId="0" fontId="25" fillId="3" borderId="169" xfId="0" applyFont="1" applyFill="1" applyBorder="1" applyAlignment="1">
      <alignment horizontal="left" vertical="center" wrapText="1"/>
    </xf>
    <xf numFmtId="0" fontId="56" fillId="2" borderId="109" xfId="0" applyFont="1" applyFill="1" applyBorder="1" applyAlignment="1">
      <alignment horizontal="center" vertical="center" wrapText="1"/>
    </xf>
    <xf numFmtId="0" fontId="56" fillId="2" borderId="86" xfId="0" applyFont="1" applyFill="1" applyBorder="1" applyAlignment="1">
      <alignment horizontal="center" vertical="center" wrapText="1"/>
    </xf>
    <xf numFmtId="0" fontId="56" fillId="2" borderId="110" xfId="0" applyFont="1" applyFill="1" applyBorder="1" applyAlignment="1">
      <alignment horizontal="center" vertical="center" wrapText="1"/>
    </xf>
    <xf numFmtId="0" fontId="56" fillId="2" borderId="168" xfId="0" applyFont="1" applyFill="1" applyBorder="1" applyAlignment="1">
      <alignment horizontal="center" vertical="center" wrapText="1"/>
    </xf>
    <xf numFmtId="0" fontId="37" fillId="4" borderId="109" xfId="0" applyFont="1" applyFill="1" applyBorder="1" applyAlignment="1">
      <alignment horizontal="center" vertical="center" wrapText="1"/>
    </xf>
    <xf numFmtId="0" fontId="37" fillId="4" borderId="68" xfId="0" applyFont="1" applyFill="1" applyBorder="1" applyAlignment="1">
      <alignment horizontal="center" vertical="center" wrapText="1"/>
    </xf>
    <xf numFmtId="2" fontId="17" fillId="3" borderId="138" xfId="0" applyNumberFormat="1" applyFont="1" applyFill="1" applyBorder="1" applyAlignment="1">
      <alignment horizontal="center" vertical="center" wrapText="1"/>
    </xf>
    <xf numFmtId="2" fontId="17" fillId="3" borderId="140" xfId="0" applyNumberFormat="1" applyFont="1" applyFill="1" applyBorder="1" applyAlignment="1">
      <alignment horizontal="center" vertical="center" wrapText="1"/>
    </xf>
    <xf numFmtId="0" fontId="88" fillId="39" borderId="103" xfId="0" applyFont="1" applyFill="1" applyBorder="1" applyAlignment="1">
      <alignment horizontal="right" vertical="center"/>
    </xf>
    <xf numFmtId="0" fontId="88" fillId="39" borderId="99" xfId="0" applyFont="1" applyFill="1" applyBorder="1" applyAlignment="1">
      <alignment horizontal="right" vertical="center"/>
    </xf>
    <xf numFmtId="0" fontId="88" fillId="39" borderId="122" xfId="0" applyFont="1" applyFill="1" applyBorder="1" applyAlignment="1">
      <alignment horizontal="right" vertical="center"/>
    </xf>
    <xf numFmtId="0" fontId="88" fillId="39" borderId="125" xfId="0" applyFont="1" applyFill="1" applyBorder="1" applyAlignment="1">
      <alignment horizontal="right" vertical="center"/>
    </xf>
    <xf numFmtId="0" fontId="88" fillId="39" borderId="92" xfId="0" applyFont="1" applyFill="1" applyBorder="1" applyAlignment="1">
      <alignment horizontal="right" vertical="center"/>
    </xf>
    <xf numFmtId="0" fontId="41" fillId="8" borderId="71" xfId="0" applyFont="1" applyFill="1" applyBorder="1" applyAlignment="1">
      <alignment horizontal="center" vertical="center" textRotation="90"/>
    </xf>
    <xf numFmtId="0" fontId="8" fillId="2" borderId="33" xfId="0" applyFont="1" applyFill="1" applyBorder="1" applyAlignment="1">
      <alignment horizontal="left" vertical="center" wrapText="1"/>
    </xf>
    <xf numFmtId="0" fontId="74" fillId="0" borderId="55" xfId="0" applyFont="1" applyBorder="1" applyAlignment="1">
      <alignment horizontal="left"/>
    </xf>
    <xf numFmtId="0" fontId="74" fillId="0" borderId="34" xfId="0" applyFont="1" applyBorder="1" applyAlignment="1">
      <alignment horizontal="left"/>
    </xf>
    <xf numFmtId="0" fontId="8" fillId="2" borderId="79" xfId="0" applyFont="1" applyFill="1" applyBorder="1" applyAlignment="1">
      <alignment horizontal="left" vertical="center" wrapText="1"/>
    </xf>
    <xf numFmtId="0" fontId="74" fillId="0" borderId="80" xfId="0" applyFont="1" applyBorder="1" applyAlignment="1">
      <alignment horizontal="left"/>
    </xf>
    <xf numFmtId="0" fontId="74" fillId="0" borderId="63" xfId="0" applyFont="1" applyBorder="1" applyAlignment="1">
      <alignment horizontal="left"/>
    </xf>
    <xf numFmtId="0" fontId="36" fillId="2" borderId="71" xfId="0" applyFont="1" applyFill="1" applyBorder="1" applyAlignment="1">
      <alignment horizontal="left" vertical="center"/>
    </xf>
    <xf numFmtId="0" fontId="48" fillId="3" borderId="35" xfId="0" applyFont="1" applyFill="1" applyBorder="1" applyAlignment="1">
      <alignment horizontal="left" vertical="center"/>
    </xf>
    <xf numFmtId="0" fontId="27" fillId="0" borderId="35" xfId="0" applyFont="1" applyBorder="1" applyAlignment="1">
      <alignment horizontal="left"/>
    </xf>
    <xf numFmtId="0" fontId="75" fillId="0" borderId="55" xfId="0" applyFont="1" applyBorder="1" applyAlignment="1">
      <alignment horizontal="left"/>
    </xf>
    <xf numFmtId="0" fontId="75" fillId="0" borderId="34" xfId="0" applyFont="1" applyBorder="1" applyAlignment="1">
      <alignment horizontal="left"/>
    </xf>
    <xf numFmtId="0" fontId="26" fillId="2" borderId="33" xfId="0" applyFont="1" applyFill="1" applyBorder="1" applyAlignment="1">
      <alignment horizontal="left" vertical="center" wrapText="1"/>
    </xf>
    <xf numFmtId="0" fontId="3" fillId="0" borderId="80" xfId="0" applyFont="1" applyBorder="1" applyAlignment="1">
      <alignment horizontal="left"/>
    </xf>
    <xf numFmtId="0" fontId="3" fillId="0" borderId="63" xfId="0" applyFont="1" applyBorder="1" applyAlignment="1">
      <alignment horizontal="left"/>
    </xf>
    <xf numFmtId="0" fontId="75" fillId="0" borderId="80" xfId="0" applyFont="1" applyBorder="1" applyAlignment="1">
      <alignment horizontal="left"/>
    </xf>
    <xf numFmtId="0" fontId="75" fillId="0" borderId="63" xfId="0" applyFont="1" applyBorder="1" applyAlignment="1">
      <alignment horizontal="left"/>
    </xf>
    <xf numFmtId="0" fontId="3" fillId="0" borderId="55" xfId="0" applyFont="1" applyBorder="1" applyAlignment="1">
      <alignment horizontal="left"/>
    </xf>
    <xf numFmtId="0" fontId="3" fillId="0" borderId="34" xfId="0" applyFont="1" applyBorder="1" applyAlignment="1">
      <alignment horizontal="left"/>
    </xf>
    <xf numFmtId="0" fontId="4" fillId="3" borderId="153" xfId="0" applyFont="1" applyFill="1" applyBorder="1" applyAlignment="1">
      <alignment horizontal="center" vertical="center"/>
    </xf>
    <xf numFmtId="0" fontId="26" fillId="9" borderId="102" xfId="0" applyFont="1" applyFill="1" applyBorder="1" applyAlignment="1">
      <alignment horizontal="left" vertical="center" wrapText="1"/>
    </xf>
    <xf numFmtId="0" fontId="4" fillId="3" borderId="41" xfId="0" applyFont="1" applyFill="1" applyBorder="1" applyAlignment="1">
      <alignment horizontal="center" vertical="center"/>
    </xf>
    <xf numFmtId="0" fontId="38" fillId="8" borderId="152" xfId="0" applyFont="1" applyFill="1" applyBorder="1" applyAlignment="1">
      <alignment horizontal="center" vertical="center" textRotation="90" wrapText="1" readingOrder="1"/>
    </xf>
    <xf numFmtId="0" fontId="38" fillId="8" borderId="154" xfId="0" applyFont="1" applyFill="1" applyBorder="1" applyAlignment="1">
      <alignment horizontal="center" vertical="center" textRotation="90" wrapText="1" readingOrder="1"/>
    </xf>
    <xf numFmtId="0" fontId="38" fillId="8" borderId="187" xfId="0" applyFont="1" applyFill="1" applyBorder="1" applyAlignment="1">
      <alignment horizontal="center" vertical="center" textRotation="90" wrapText="1" readingOrder="1"/>
    </xf>
    <xf numFmtId="0" fontId="17" fillId="0" borderId="56" xfId="0" applyFont="1" applyBorder="1" applyAlignment="1">
      <alignment horizontal="left" vertical="center" wrapText="1"/>
    </xf>
    <xf numFmtId="0" fontId="17" fillId="0" borderId="33" xfId="0" applyFont="1" applyBorder="1" applyAlignment="1">
      <alignment horizontal="left" vertical="center" wrapText="1"/>
    </xf>
    <xf numFmtId="0" fontId="8" fillId="5" borderId="83" xfId="0" applyFont="1" applyFill="1" applyBorder="1" applyAlignment="1">
      <alignment horizontal="center" vertical="center"/>
    </xf>
    <xf numFmtId="0" fontId="8" fillId="5" borderId="76" xfId="0" applyFont="1" applyFill="1" applyBorder="1" applyAlignment="1">
      <alignment horizontal="center" vertical="center"/>
    </xf>
    <xf numFmtId="0" fontId="26" fillId="3" borderId="83" xfId="0" applyFont="1" applyFill="1" applyBorder="1" applyAlignment="1">
      <alignment horizontal="center" vertical="center" wrapText="1"/>
    </xf>
    <xf numFmtId="0" fontId="26" fillId="3" borderId="76" xfId="0" applyFont="1" applyFill="1" applyBorder="1" applyAlignment="1">
      <alignment horizontal="center" vertical="center" wrapText="1"/>
    </xf>
    <xf numFmtId="0" fontId="46" fillId="8" borderId="56" xfId="0" applyFont="1" applyFill="1" applyBorder="1" applyAlignment="1">
      <alignment horizontal="center" vertical="center" wrapText="1"/>
    </xf>
    <xf numFmtId="0" fontId="46" fillId="8" borderId="33" xfId="0" applyFont="1" applyFill="1" applyBorder="1" applyAlignment="1">
      <alignment horizontal="center" vertical="center" wrapText="1"/>
    </xf>
    <xf numFmtId="0" fontId="8" fillId="9" borderId="59" xfId="0" applyFont="1" applyFill="1" applyBorder="1" applyAlignment="1">
      <alignment horizontal="left" vertical="center" wrapText="1"/>
    </xf>
    <xf numFmtId="0" fontId="62" fillId="2" borderId="83" xfId="0" applyFont="1" applyFill="1" applyBorder="1" applyAlignment="1">
      <alignment horizontal="center" vertical="center" wrapText="1"/>
    </xf>
    <xf numFmtId="0" fontId="62" fillId="2" borderId="76" xfId="0" applyFont="1" applyFill="1" applyBorder="1" applyAlignment="1">
      <alignment horizontal="center" vertical="center" wrapText="1"/>
    </xf>
    <xf numFmtId="2" fontId="48" fillId="3" borderId="83" xfId="0" applyNumberFormat="1" applyFont="1" applyFill="1" applyBorder="1" applyAlignment="1">
      <alignment horizontal="center" vertical="center"/>
    </xf>
    <xf numFmtId="0" fontId="27" fillId="0" borderId="55" xfId="0" applyFont="1" applyBorder="1" applyAlignment="1">
      <alignment horizontal="left"/>
    </xf>
    <xf numFmtId="0" fontId="27" fillId="0" borderId="34" xfId="0" applyFont="1" applyBorder="1" applyAlignment="1">
      <alignment horizontal="left"/>
    </xf>
    <xf numFmtId="0" fontId="36" fillId="7" borderId="107" xfId="0" applyFont="1" applyFill="1" applyBorder="1" applyAlignment="1">
      <alignment horizontal="center" vertical="center" wrapText="1"/>
    </xf>
    <xf numFmtId="0" fontId="17" fillId="0" borderId="62" xfId="0" applyFont="1" applyBorder="1" applyAlignment="1">
      <alignment horizontal="left" vertical="center" wrapText="1"/>
    </xf>
    <xf numFmtId="0" fontId="47" fillId="5" borderId="83" xfId="0" applyFont="1" applyFill="1" applyBorder="1" applyAlignment="1">
      <alignment horizontal="center" vertical="center" wrapText="1"/>
    </xf>
    <xf numFmtId="0" fontId="48" fillId="3" borderId="83" xfId="0" applyFont="1" applyFill="1" applyBorder="1" applyAlignment="1">
      <alignment horizontal="center" vertical="center"/>
    </xf>
    <xf numFmtId="0" fontId="46" fillId="12" borderId="83" xfId="0" applyFont="1" applyFill="1" applyBorder="1" applyAlignment="1">
      <alignment horizontal="center" vertical="center"/>
    </xf>
    <xf numFmtId="0" fontId="46" fillId="13" borderId="83" xfId="0" applyFont="1" applyFill="1" applyBorder="1" applyAlignment="1">
      <alignment horizontal="center" vertical="center"/>
    </xf>
    <xf numFmtId="0" fontId="36" fillId="2" borderId="52" xfId="0" applyFont="1" applyFill="1" applyBorder="1" applyAlignment="1">
      <alignment horizontal="left" vertical="center"/>
    </xf>
    <xf numFmtId="0" fontId="8" fillId="3" borderId="178" xfId="0" applyFont="1" applyFill="1" applyBorder="1" applyAlignment="1">
      <alignment horizontal="left" vertical="center" wrapText="1"/>
    </xf>
    <xf numFmtId="0" fontId="8" fillId="3" borderId="179" xfId="0" applyFont="1" applyFill="1" applyBorder="1" applyAlignment="1">
      <alignment horizontal="left" vertical="center" wrapText="1"/>
    </xf>
    <xf numFmtId="0" fontId="8" fillId="3" borderId="180" xfId="0" applyFont="1" applyFill="1" applyBorder="1" applyAlignment="1">
      <alignment horizontal="left" vertical="center" wrapText="1"/>
    </xf>
    <xf numFmtId="0" fontId="41" fillId="4" borderId="1" xfId="0" applyFont="1" applyFill="1" applyBorder="1" applyAlignment="1">
      <alignment horizontal="left" vertical="center"/>
    </xf>
    <xf numFmtId="0" fontId="41" fillId="4" borderId="2" xfId="0" applyFont="1" applyFill="1" applyBorder="1" applyAlignment="1">
      <alignment horizontal="left" vertical="center"/>
    </xf>
    <xf numFmtId="0" fontId="41" fillId="4" borderId="3" xfId="0" applyFont="1" applyFill="1" applyBorder="1" applyAlignment="1">
      <alignment horizontal="left" vertical="center"/>
    </xf>
    <xf numFmtId="0" fontId="46" fillId="14" borderId="151" xfId="0" applyFont="1" applyFill="1" applyBorder="1" applyAlignment="1">
      <alignment horizontal="center" vertical="center" wrapText="1"/>
    </xf>
    <xf numFmtId="0" fontId="34" fillId="25" borderId="128" xfId="0" applyFont="1" applyFill="1" applyBorder="1" applyAlignment="1">
      <alignment horizontal="center" vertical="center" wrapText="1"/>
    </xf>
    <xf numFmtId="0" fontId="34" fillId="25" borderId="96" xfId="0" applyFont="1" applyFill="1" applyBorder="1" applyAlignment="1">
      <alignment horizontal="center" vertical="center" wrapText="1"/>
    </xf>
    <xf numFmtId="0" fontId="84" fillId="2" borderId="101" xfId="0" applyFont="1" applyFill="1" applyBorder="1" applyAlignment="1">
      <alignment horizontal="center" wrapText="1"/>
    </xf>
    <xf numFmtId="0" fontId="85" fillId="0" borderId="101" xfId="0" applyFont="1" applyBorder="1" applyAlignment="1">
      <alignment horizontal="center" wrapText="1"/>
    </xf>
    <xf numFmtId="0" fontId="21" fillId="2" borderId="72" xfId="0" applyFont="1" applyFill="1" applyBorder="1" applyAlignment="1">
      <alignment horizontal="center" vertical="center" wrapText="1"/>
    </xf>
    <xf numFmtId="0" fontId="34" fillId="4" borderId="128" xfId="0" applyFont="1" applyFill="1" applyBorder="1" applyAlignment="1">
      <alignment horizontal="center" vertical="center" wrapText="1"/>
    </xf>
    <xf numFmtId="0" fontId="34" fillId="4" borderId="77" xfId="0" applyFont="1" applyFill="1" applyBorder="1" applyAlignment="1">
      <alignment horizontal="center" vertical="center" wrapText="1"/>
    </xf>
    <xf numFmtId="0" fontId="34" fillId="4" borderId="96" xfId="0" applyFont="1" applyFill="1" applyBorder="1" applyAlignment="1">
      <alignment horizontal="center" vertical="center" wrapText="1"/>
    </xf>
    <xf numFmtId="0" fontId="34" fillId="4" borderId="70" xfId="0" applyFont="1" applyFill="1" applyBorder="1" applyAlignment="1">
      <alignment horizontal="center" vertical="center" wrapText="1"/>
    </xf>
    <xf numFmtId="0" fontId="34" fillId="4" borderId="129" xfId="0" applyFont="1" applyFill="1" applyBorder="1" applyAlignment="1">
      <alignment horizontal="center" vertical="center" wrapText="1"/>
    </xf>
    <xf numFmtId="1" fontId="48" fillId="3" borderId="84" xfId="0" applyNumberFormat="1" applyFont="1" applyFill="1" applyBorder="1" applyAlignment="1">
      <alignment horizontal="center" vertical="center"/>
    </xf>
    <xf numFmtId="0" fontId="34" fillId="4" borderId="113" xfId="0" applyFont="1" applyFill="1" applyBorder="1" applyAlignment="1">
      <alignment horizontal="center" vertical="center"/>
    </xf>
    <xf numFmtId="0" fontId="46" fillId="10" borderId="83" xfId="0" applyFont="1" applyFill="1" applyBorder="1" applyAlignment="1">
      <alignment horizontal="center" vertical="center"/>
    </xf>
    <xf numFmtId="0" fontId="46" fillId="11" borderId="83" xfId="0" applyFont="1" applyFill="1" applyBorder="1" applyAlignment="1">
      <alignment horizontal="center" vertical="center"/>
    </xf>
    <xf numFmtId="0" fontId="49" fillId="15" borderId="0" xfId="0" applyFont="1" applyFill="1" applyAlignment="1">
      <alignment horizontal="center" vertical="center"/>
    </xf>
    <xf numFmtId="0" fontId="52" fillId="0" borderId="33" xfId="0" applyFont="1" applyBorder="1" applyAlignment="1">
      <alignment horizontal="center"/>
    </xf>
    <xf numFmtId="0" fontId="52" fillId="0" borderId="34" xfId="0" applyFont="1" applyBorder="1" applyAlignment="1">
      <alignment horizontal="center"/>
    </xf>
    <xf numFmtId="0" fontId="52" fillId="0" borderId="55" xfId="0" applyFont="1" applyBorder="1" applyAlignment="1">
      <alignment horizontal="center"/>
    </xf>
    <xf numFmtId="0" fontId="50" fillId="16" borderId="44" xfId="0" applyFont="1" applyFill="1" applyBorder="1" applyAlignment="1">
      <alignment horizontal="center"/>
    </xf>
    <xf numFmtId="0" fontId="50" fillId="16" borderId="70" xfId="0" applyFont="1" applyFill="1" applyBorder="1" applyAlignment="1">
      <alignment horizontal="center"/>
    </xf>
    <xf numFmtId="0" fontId="0" fillId="0" borderId="0" xfId="0" applyAlignment="1"/>
    <xf numFmtId="0" fontId="3" fillId="0" borderId="68" xfId="0" applyFont="1" applyBorder="1" applyAlignment="1"/>
    <xf numFmtId="0" fontId="71" fillId="0" borderId="5" xfId="0" applyFont="1" applyBorder="1" applyAlignment="1"/>
    <xf numFmtId="0" fontId="71" fillId="0" borderId="6" xfId="0" applyFont="1" applyBorder="1" applyAlignment="1"/>
    <xf numFmtId="0" fontId="3" fillId="0" borderId="10" xfId="0" applyFont="1" applyBorder="1" applyAlignment="1"/>
    <xf numFmtId="0" fontId="3" fillId="0" borderId="2" xfId="0" applyFont="1" applyBorder="1" applyAlignment="1"/>
    <xf numFmtId="0" fontId="3" fillId="0" borderId="3" xfId="0" applyFont="1" applyBorder="1" applyAlignment="1"/>
    <xf numFmtId="0" fontId="3" fillId="0" borderId="0" xfId="0" applyFont="1" applyAlignment="1"/>
    <xf numFmtId="0" fontId="3" fillId="0" borderId="12" xfId="0" applyFont="1" applyBorder="1" applyAlignment="1"/>
    <xf numFmtId="0" fontId="3" fillId="0" borderId="13" xfId="0" applyFont="1" applyBorder="1" applyAlignment="1"/>
    <xf numFmtId="0" fontId="0" fillId="0" borderId="12" xfId="0" applyBorder="1" applyAlignment="1"/>
    <xf numFmtId="0" fontId="3" fillId="0" borderId="16" xfId="0" applyFont="1" applyBorder="1" applyAlignment="1"/>
    <xf numFmtId="0" fontId="3" fillId="24" borderId="10" xfId="0" applyFont="1" applyFill="1" applyBorder="1" applyAlignment="1"/>
    <xf numFmtId="0" fontId="3" fillId="24" borderId="16" xfId="0" applyFont="1" applyFill="1" applyBorder="1" applyAlignment="1"/>
    <xf numFmtId="0" fontId="3" fillId="0" borderId="26" xfId="0" applyFont="1" applyBorder="1" applyAlignment="1"/>
    <xf numFmtId="0" fontId="3" fillId="24" borderId="19" xfId="0" applyFont="1" applyFill="1" applyBorder="1" applyAlignment="1"/>
    <xf numFmtId="0" fontId="3" fillId="24" borderId="20" xfId="0" applyFont="1" applyFill="1" applyBorder="1" applyAlignment="1"/>
    <xf numFmtId="0" fontId="3" fillId="0" borderId="24" xfId="0" applyFont="1" applyBorder="1" applyAlignment="1"/>
    <xf numFmtId="0" fontId="3" fillId="0" borderId="25" xfId="0" applyFont="1" applyBorder="1" applyAlignment="1"/>
    <xf numFmtId="0" fontId="3" fillId="0" borderId="67" xfId="0" applyFont="1" applyBorder="1" applyAlignment="1"/>
    <xf numFmtId="0" fontId="3" fillId="24" borderId="29" xfId="0" applyFont="1" applyFill="1" applyBorder="1" applyAlignment="1"/>
    <xf numFmtId="0" fontId="3" fillId="24" borderId="30" xfId="0" applyFont="1" applyFill="1" applyBorder="1" applyAlignment="1"/>
    <xf numFmtId="0" fontId="3" fillId="0" borderId="36" xfId="0" applyFont="1" applyBorder="1" applyAlignment="1"/>
    <xf numFmtId="0" fontId="3" fillId="0" borderId="37" xfId="0" applyFont="1" applyBorder="1" applyAlignment="1"/>
    <xf numFmtId="0" fontId="3" fillId="0" borderId="38" xfId="0" applyFont="1" applyBorder="1" applyAlignment="1"/>
    <xf numFmtId="0" fontId="3" fillId="0" borderId="39" xfId="0" applyFont="1" applyBorder="1" applyAlignment="1"/>
    <xf numFmtId="0" fontId="3" fillId="0" borderId="40" xfId="0" applyFont="1" applyBorder="1" applyAlignment="1"/>
    <xf numFmtId="0" fontId="3" fillId="0" borderId="44" xfId="0" applyFont="1" applyBorder="1" applyAlignment="1"/>
    <xf numFmtId="0" fontId="3" fillId="0" borderId="50" xfId="0" applyFont="1" applyBorder="1" applyAlignment="1"/>
    <xf numFmtId="0" fontId="57" fillId="0" borderId="45" xfId="0" applyFont="1" applyBorder="1" applyAlignment="1"/>
    <xf numFmtId="0" fontId="57" fillId="0" borderId="46" xfId="0" applyFont="1" applyBorder="1" applyAlignment="1"/>
    <xf numFmtId="0" fontId="3" fillId="0" borderId="46" xfId="0" applyFont="1" applyBorder="1" applyAlignment="1"/>
    <xf numFmtId="0" fontId="3" fillId="0" borderId="105" xfId="0" applyFont="1" applyBorder="1" applyAlignment="1"/>
    <xf numFmtId="0" fontId="57" fillId="0" borderId="49" xfId="0" applyFont="1" applyBorder="1" applyAlignment="1"/>
    <xf numFmtId="0" fontId="3" fillId="0" borderId="49" xfId="0" applyFont="1" applyBorder="1" applyAlignment="1"/>
    <xf numFmtId="0" fontId="3" fillId="0" borderId="182" xfId="0" applyFont="1" applyBorder="1" applyAlignment="1"/>
    <xf numFmtId="0" fontId="3" fillId="0" borderId="34" xfId="0" applyFont="1" applyBorder="1" applyAlignment="1"/>
    <xf numFmtId="0" fontId="3" fillId="0" borderId="63" xfId="0" applyFont="1" applyBorder="1" applyAlignment="1"/>
    <xf numFmtId="0" fontId="3" fillId="0" borderId="134" xfId="0" applyFont="1" applyBorder="1" applyAlignment="1"/>
    <xf numFmtId="0" fontId="3" fillId="0" borderId="137" xfId="0" applyFont="1" applyBorder="1" applyAlignment="1"/>
    <xf numFmtId="0" fontId="3" fillId="0" borderId="148" xfId="0" applyFont="1" applyBorder="1" applyAlignment="1"/>
    <xf numFmtId="0" fontId="3" fillId="0" borderId="149" xfId="0" applyFont="1" applyBorder="1" applyAlignment="1"/>
    <xf numFmtId="0" fontId="3" fillId="0" borderId="150" xfId="0" applyFont="1" applyBorder="1" applyAlignment="1"/>
    <xf numFmtId="0" fontId="3" fillId="0" borderId="109" xfId="0" applyFont="1" applyBorder="1" applyAlignment="1"/>
    <xf numFmtId="0" fontId="3" fillId="0" borderId="76" xfId="0" applyFont="1" applyBorder="1" applyAlignment="1"/>
    <xf numFmtId="0" fontId="3" fillId="0" borderId="115" xfId="0" applyFont="1" applyBorder="1" applyAlignment="1"/>
    <xf numFmtId="2" fontId="67" fillId="0" borderId="84" xfId="0" applyNumberFormat="1" applyFont="1" applyBorder="1" applyAlignment="1"/>
    <xf numFmtId="0" fontId="67" fillId="0" borderId="84" xfId="0" applyFont="1" applyBorder="1" applyAlignment="1"/>
    <xf numFmtId="0" fontId="74" fillId="0" borderId="50" xfId="0" applyFont="1" applyBorder="1" applyAlignment="1"/>
    <xf numFmtId="0" fontId="74" fillId="0" borderId="46" xfId="0" applyFont="1" applyBorder="1" applyAlignment="1"/>
    <xf numFmtId="0" fontId="74" fillId="0" borderId="155" xfId="0" applyFont="1" applyBorder="1" applyAlignment="1"/>
    <xf numFmtId="2" fontId="67" fillId="0" borderId="76" xfId="0" applyNumberFormat="1" applyFont="1" applyBorder="1" applyAlignment="1"/>
    <xf numFmtId="0" fontId="67" fillId="0" borderId="76" xfId="0" applyFont="1" applyBorder="1" applyAlignment="1"/>
    <xf numFmtId="0" fontId="74" fillId="0" borderId="99" xfId="0" applyFont="1" applyBorder="1" applyAlignment="1"/>
    <xf numFmtId="0" fontId="74" fillId="0" borderId="45" xfId="0" applyFont="1" applyBorder="1" applyAlignment="1"/>
    <xf numFmtId="0" fontId="3" fillId="0" borderId="85" xfId="0" applyFont="1" applyBorder="1" applyAlignment="1"/>
    <xf numFmtId="0" fontId="3" fillId="0" borderId="74" xfId="0" applyFont="1" applyBorder="1" applyAlignment="1"/>
    <xf numFmtId="0" fontId="3" fillId="0" borderId="53" xfId="0" applyFont="1" applyBorder="1" applyAlignment="1"/>
    <xf numFmtId="0" fontId="3" fillId="0" borderId="54" xfId="0" applyFont="1" applyBorder="1" applyAlignment="1"/>
    <xf numFmtId="0" fontId="3" fillId="0" borderId="86" xfId="0" applyFont="1" applyBorder="1" applyAlignment="1"/>
    <xf numFmtId="0" fontId="3" fillId="0" borderId="55" xfId="0" applyFont="1" applyBorder="1" applyAlignment="1"/>
    <xf numFmtId="0" fontId="3" fillId="0" borderId="81" xfId="0" applyFont="1" applyBorder="1" applyAlignment="1"/>
    <xf numFmtId="0" fontId="3" fillId="0" borderId="87" xfId="0" applyFont="1" applyBorder="1" applyAlignment="1"/>
    <xf numFmtId="0" fontId="17" fillId="0" borderId="0" xfId="0" applyFont="1" applyAlignment="1"/>
    <xf numFmtId="0" fontId="54" fillId="0" borderId="40" xfId="0" applyFont="1" applyBorder="1" applyAlignment="1"/>
    <xf numFmtId="0" fontId="54" fillId="0" borderId="55" xfId="0" applyFont="1" applyBorder="1" applyAlignment="1"/>
    <xf numFmtId="0" fontId="54" fillId="0" borderId="34" xfId="0" applyFont="1" applyBorder="1" applyAlignment="1"/>
    <xf numFmtId="0" fontId="54" fillId="0" borderId="167" xfId="0" applyFont="1" applyBorder="1" applyAlignment="1"/>
  </cellXfs>
  <cellStyles count="1">
    <cellStyle name="Normal" xfId="0" builtinId="0"/>
  </cellStyles>
  <dxfs count="1">
    <dxf>
      <font>
        <b/>
        <i val="0"/>
        <color rgb="FFFF0000"/>
      </font>
      <fill>
        <patternFill>
          <bgColor rgb="FFFFFF00"/>
        </patternFill>
      </fill>
    </dxf>
  </dxfs>
  <tableStyles count="1" defaultTableStyle="TableStyleMedium2" defaultPivotStyle="PivotStyleLight16">
    <tableStyle name="Invisible" pivot="0" table="0" count="0" xr9:uid="{B54DEC3C-C83E-440C-AAA8-91B068BC99AD}"/>
  </tableStyles>
  <colors>
    <mruColors>
      <color rgb="FF0571B0"/>
      <color rgb="FF92C5DE"/>
      <color rgb="FFCA0020"/>
      <color rgb="FFF4A582"/>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76200</xdr:colOff>
      <xdr:row>0</xdr:row>
      <xdr:rowOff>47625</xdr:rowOff>
    </xdr:from>
    <xdr:ext cx="1000125" cy="36195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76200</xdr:colOff>
      <xdr:row>0</xdr:row>
      <xdr:rowOff>47625</xdr:rowOff>
    </xdr:from>
    <xdr:ext cx="1000125" cy="361950"/>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76200</xdr:colOff>
      <xdr:row>0</xdr:row>
      <xdr:rowOff>47625</xdr:rowOff>
    </xdr:from>
    <xdr:ext cx="1000125" cy="361950"/>
    <xdr:pic>
      <xdr:nvPicPr>
        <xdr:cNvPr id="2" name="image1.jp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76200</xdr:colOff>
      <xdr:row>0</xdr:row>
      <xdr:rowOff>47625</xdr:rowOff>
    </xdr:from>
    <xdr:ext cx="1000125" cy="361950"/>
    <xdr:pic>
      <xdr:nvPicPr>
        <xdr:cNvPr id="2" name="image1.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2</xdr:col>
      <xdr:colOff>76200</xdr:colOff>
      <xdr:row>0</xdr:row>
      <xdr:rowOff>47625</xdr:rowOff>
    </xdr:from>
    <xdr:ext cx="1000125" cy="361950"/>
    <xdr:pic>
      <xdr:nvPicPr>
        <xdr:cNvPr id="2" name="image2.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2</xdr:col>
      <xdr:colOff>76200</xdr:colOff>
      <xdr:row>0</xdr:row>
      <xdr:rowOff>47625</xdr:rowOff>
    </xdr:from>
    <xdr:ext cx="1000125" cy="361950"/>
    <xdr:pic>
      <xdr:nvPicPr>
        <xdr:cNvPr id="2" name="image1.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57299"/>
      </a:dk1>
      <a:lt1>
        <a:srgbClr val="FFFFFF"/>
      </a:lt1>
      <a:dk2>
        <a:srgbClr val="057299"/>
      </a:dk2>
      <a:lt2>
        <a:srgbClr val="FFFFFF"/>
      </a:lt2>
      <a:accent1>
        <a:srgbClr val="00ADC5"/>
      </a:accent1>
      <a:accent2>
        <a:srgbClr val="66AD47"/>
      </a:accent2>
      <a:accent3>
        <a:srgbClr val="DAAE28"/>
      </a:accent3>
      <a:accent4>
        <a:srgbClr val="067198"/>
      </a:accent4>
      <a:accent5>
        <a:srgbClr val="8E8E8E"/>
      </a:accent5>
      <a:accent6>
        <a:srgbClr val="4F5150"/>
      </a:accent6>
      <a:hlink>
        <a:srgbClr val="000000"/>
      </a:hlink>
      <a:folHlink>
        <a:srgbClr val="000000"/>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F885"/>
  <sheetViews>
    <sheetView tabSelected="1" zoomScale="80" zoomScaleNormal="80" workbookViewId="0">
      <selection activeCell="C2" sqref="C2:G2"/>
    </sheetView>
  </sheetViews>
  <sheetFormatPr defaultColWidth="12.42578125" defaultRowHeight="15" customHeight="1"/>
  <cols>
    <col min="1" max="1" width="1.85546875" customWidth="1"/>
    <col min="2" max="2" width="1.42578125" customWidth="1"/>
    <col min="3" max="3" width="6.42578125" customWidth="1"/>
    <col min="4" max="4" width="50.42578125" customWidth="1"/>
    <col min="5" max="5" width="9.85546875" customWidth="1"/>
    <col min="6" max="6" width="10" customWidth="1"/>
    <col min="7" max="7" width="14.42578125" customWidth="1"/>
    <col min="8" max="8" width="6" customWidth="1"/>
    <col min="9" max="9" width="6.85546875" customWidth="1"/>
    <col min="10" max="10" width="35.42578125" customWidth="1"/>
    <col min="11" max="11" width="11.42578125" customWidth="1"/>
    <col min="12" max="12" width="12.42578125" customWidth="1"/>
    <col min="13" max="13" width="11.42578125" customWidth="1"/>
    <col min="14" max="14" width="24.5703125" customWidth="1"/>
    <col min="15" max="15" width="15.42578125" customWidth="1"/>
    <col min="16" max="16" width="10.85546875" customWidth="1"/>
    <col min="17" max="32" width="11.42578125" customWidth="1"/>
  </cols>
  <sheetData>
    <row r="1" spans="1:32" ht="33" customHeight="1">
      <c r="A1" s="137"/>
      <c r="B1" s="371" t="s">
        <v>0</v>
      </c>
      <c r="C1" s="371"/>
      <c r="D1" s="371"/>
      <c r="E1" s="371"/>
      <c r="F1" s="371"/>
      <c r="G1" s="371"/>
      <c r="H1" s="371"/>
      <c r="I1" s="371"/>
      <c r="J1" s="371"/>
      <c r="K1" s="371"/>
      <c r="L1" s="371"/>
      <c r="M1" s="371"/>
      <c r="N1" s="371"/>
      <c r="O1" s="283"/>
      <c r="P1" s="283"/>
      <c r="Q1" s="283"/>
      <c r="R1" s="274"/>
      <c r="S1" s="274"/>
      <c r="T1" s="274"/>
      <c r="U1" s="284"/>
      <c r="V1" s="284"/>
      <c r="W1" s="284"/>
      <c r="X1" s="284"/>
      <c r="Y1" s="284"/>
      <c r="Z1" s="284"/>
      <c r="AA1" s="284"/>
      <c r="AB1" s="284"/>
      <c r="AC1" s="284"/>
      <c r="AD1" s="284"/>
      <c r="AE1" s="284"/>
      <c r="AF1" s="284"/>
    </row>
    <row r="2" spans="1:32" ht="45.75" customHeight="1">
      <c r="A2" s="137"/>
      <c r="B2" s="137"/>
      <c r="C2" s="373" t="s">
        <v>1</v>
      </c>
      <c r="D2" s="626"/>
      <c r="E2" s="626"/>
      <c r="F2" s="626"/>
      <c r="G2" s="626"/>
      <c r="H2" s="255"/>
      <c r="I2" s="276"/>
      <c r="J2" s="274"/>
      <c r="K2" s="274"/>
      <c r="L2" s="274"/>
      <c r="M2" s="274"/>
      <c r="N2" s="274"/>
      <c r="O2" s="274"/>
      <c r="P2" s="274"/>
      <c r="Q2" s="274"/>
      <c r="R2" s="274"/>
      <c r="S2" s="274"/>
      <c r="T2" s="274"/>
      <c r="U2" s="274"/>
      <c r="V2" s="274"/>
      <c r="W2" s="274"/>
      <c r="X2" s="274"/>
      <c r="Y2" s="274"/>
      <c r="Z2" s="274"/>
      <c r="AA2" s="284"/>
      <c r="AB2" s="284"/>
      <c r="AC2" s="284"/>
      <c r="AD2" s="284"/>
      <c r="AE2" s="284"/>
      <c r="AF2" s="284"/>
    </row>
    <row r="3" spans="1:32" ht="237.6" customHeight="1">
      <c r="A3" s="137"/>
      <c r="B3" s="137"/>
      <c r="C3" s="376" t="s">
        <v>2</v>
      </c>
      <c r="D3" s="377"/>
      <c r="E3" s="377"/>
      <c r="F3" s="377"/>
      <c r="G3" s="377"/>
      <c r="H3" s="377"/>
      <c r="I3" s="377"/>
      <c r="J3" s="377"/>
      <c r="K3" s="377"/>
      <c r="L3" s="377"/>
      <c r="M3" s="274"/>
      <c r="N3" s="274"/>
      <c r="O3" s="274"/>
      <c r="P3" s="274"/>
      <c r="Q3" s="274"/>
      <c r="R3" s="274"/>
      <c r="S3" s="274"/>
      <c r="T3" s="274"/>
      <c r="U3" s="274"/>
      <c r="V3" s="274"/>
      <c r="W3" s="274"/>
      <c r="X3" s="274"/>
      <c r="Y3" s="274"/>
      <c r="Z3" s="274"/>
      <c r="AA3" s="284"/>
      <c r="AB3" s="284"/>
      <c r="AC3" s="284"/>
      <c r="AD3" s="284"/>
      <c r="AE3" s="284"/>
      <c r="AF3" s="284"/>
    </row>
    <row r="4" spans="1:32" ht="21" thickBot="1">
      <c r="A4" s="137"/>
      <c r="B4" s="137"/>
      <c r="C4" s="374"/>
      <c r="D4" s="627"/>
      <c r="E4" s="627"/>
      <c r="F4" s="627"/>
      <c r="G4" s="627"/>
      <c r="H4" s="285"/>
      <c r="I4" s="285"/>
      <c r="J4" s="286"/>
      <c r="K4" s="274"/>
      <c r="L4" s="274"/>
      <c r="M4" s="274"/>
      <c r="N4" s="274"/>
      <c r="O4" s="274"/>
      <c r="P4" s="274"/>
      <c r="Q4" s="274"/>
      <c r="R4" s="274"/>
      <c r="S4" s="274"/>
      <c r="T4" s="274"/>
      <c r="U4" s="274"/>
      <c r="V4" s="274"/>
      <c r="W4" s="274"/>
      <c r="X4" s="274"/>
      <c r="Y4" s="274"/>
      <c r="Z4" s="274"/>
      <c r="AA4" s="1"/>
      <c r="AB4" s="1"/>
      <c r="AC4" s="1"/>
      <c r="AD4" s="1"/>
      <c r="AE4" s="1"/>
      <c r="AF4" s="1"/>
    </row>
    <row r="5" spans="1:32" ht="49.5" customHeight="1">
      <c r="A5" s="287"/>
      <c r="B5" s="287"/>
      <c r="C5" s="375" t="s">
        <v>3</v>
      </c>
      <c r="D5" s="628"/>
      <c r="E5" s="628"/>
      <c r="F5" s="628"/>
      <c r="G5" s="629"/>
      <c r="H5" s="287"/>
      <c r="I5" s="274"/>
      <c r="J5" s="274"/>
      <c r="K5" s="274"/>
      <c r="L5" s="274"/>
      <c r="M5" s="274"/>
      <c r="N5" s="274"/>
      <c r="O5" s="274"/>
      <c r="P5" s="274"/>
      <c r="Q5" s="274"/>
      <c r="R5" s="274"/>
      <c r="S5" s="274"/>
      <c r="T5" s="274"/>
      <c r="U5" s="274"/>
      <c r="V5" s="274"/>
      <c r="W5" s="274"/>
      <c r="X5" s="274"/>
      <c r="Y5" s="274"/>
      <c r="Z5" s="274"/>
      <c r="AA5" s="1"/>
      <c r="AB5" s="1"/>
      <c r="AC5" s="1"/>
      <c r="AD5" s="1"/>
      <c r="AE5" s="1"/>
      <c r="AF5" s="1"/>
    </row>
    <row r="6" spans="1:32" ht="21" customHeight="1" thickBot="1">
      <c r="A6" s="137"/>
      <c r="B6" s="137"/>
      <c r="C6" s="284"/>
      <c r="D6" s="288"/>
      <c r="E6" s="288"/>
      <c r="F6" s="288"/>
      <c r="G6" s="289"/>
      <c r="H6" s="255"/>
      <c r="I6" s="274"/>
      <c r="J6" s="274"/>
      <c r="K6" s="274"/>
      <c r="L6" s="274"/>
      <c r="M6" s="274"/>
      <c r="N6" s="274"/>
      <c r="O6" s="274"/>
      <c r="P6" s="274"/>
      <c r="Q6" s="274"/>
      <c r="R6" s="274"/>
      <c r="S6" s="274"/>
      <c r="T6" s="274"/>
      <c r="U6" s="274"/>
      <c r="V6" s="274"/>
      <c r="W6" s="274"/>
      <c r="X6" s="274"/>
      <c r="Y6" s="274"/>
      <c r="Z6" s="274"/>
      <c r="AA6" s="1"/>
      <c r="AB6" s="1"/>
      <c r="AC6" s="1"/>
      <c r="AD6" s="1"/>
      <c r="AE6" s="1"/>
      <c r="AF6" s="1"/>
    </row>
    <row r="7" spans="1:32" ht="21" customHeight="1">
      <c r="A7" s="137"/>
      <c r="B7" s="137"/>
      <c r="C7" s="378" t="s">
        <v>4</v>
      </c>
      <c r="D7" s="379"/>
      <c r="E7" s="290"/>
      <c r="F7" s="290"/>
      <c r="G7" s="291" t="s">
        <v>5</v>
      </c>
      <c r="H7" s="143"/>
      <c r="I7" s="276"/>
      <c r="J7" s="274"/>
      <c r="K7" s="274"/>
      <c r="L7" s="274"/>
      <c r="M7" s="274"/>
      <c r="N7" s="274"/>
      <c r="O7" s="274"/>
      <c r="P7" s="274"/>
      <c r="Q7" s="274"/>
      <c r="R7" s="274"/>
      <c r="S7" s="274"/>
      <c r="T7" s="274"/>
      <c r="U7" s="274"/>
      <c r="V7" s="274"/>
      <c r="W7" s="274"/>
      <c r="X7" s="274"/>
      <c r="Y7" s="274"/>
      <c r="Z7" s="274"/>
      <c r="AA7" s="1"/>
      <c r="AB7" s="1"/>
      <c r="AC7" s="1"/>
      <c r="AD7" s="1"/>
      <c r="AE7" s="1"/>
      <c r="AF7" s="1"/>
    </row>
    <row r="8" spans="1:32" ht="18.75" customHeight="1">
      <c r="A8" s="137"/>
      <c r="B8" s="137"/>
      <c r="C8" s="2" t="s">
        <v>6</v>
      </c>
      <c r="D8" s="292" t="s">
        <v>7</v>
      </c>
      <c r="E8" s="293"/>
      <c r="F8" s="293"/>
      <c r="G8" s="294" t="str">
        <f>'1. Internal Risk'!F75</f>
        <v>Risk Failed</v>
      </c>
      <c r="I8" s="276"/>
      <c r="J8" s="274"/>
      <c r="K8" s="274"/>
      <c r="L8" s="274"/>
      <c r="M8" s="274"/>
      <c r="N8" s="274"/>
      <c r="O8" s="274"/>
      <c r="P8" s="274"/>
      <c r="Q8" s="274"/>
      <c r="R8" s="274"/>
      <c r="S8" s="274"/>
      <c r="T8" s="274"/>
      <c r="U8" s="274"/>
      <c r="V8" s="274"/>
      <c r="W8" s="274"/>
      <c r="X8" s="274"/>
      <c r="Y8" s="274"/>
      <c r="Z8" s="274"/>
      <c r="AA8" s="1"/>
      <c r="AB8" s="1"/>
      <c r="AC8" s="1"/>
      <c r="AD8" s="1"/>
      <c r="AE8" s="1"/>
      <c r="AF8" s="1"/>
    </row>
    <row r="9" spans="1:32" ht="18" customHeight="1">
      <c r="A9" s="137"/>
      <c r="B9" s="137"/>
      <c r="C9" s="2" t="s">
        <v>8</v>
      </c>
      <c r="D9" s="292" t="s">
        <v>9</v>
      </c>
      <c r="E9" s="293"/>
      <c r="F9" s="293"/>
      <c r="G9" s="294">
        <f>'2. External Risk'!F58</f>
        <v>0</v>
      </c>
      <c r="H9" s="143" t="str">
        <f>IF(G9="Risk Failed","Total External Risk above 20","")</f>
        <v/>
      </c>
      <c r="I9" s="276"/>
      <c r="J9" s="274"/>
      <c r="K9" s="274"/>
      <c r="L9" s="274"/>
      <c r="M9" s="274"/>
      <c r="N9" s="274"/>
      <c r="O9" s="274"/>
      <c r="P9" s="274"/>
      <c r="Q9" s="274"/>
      <c r="R9" s="274"/>
      <c r="S9" s="274"/>
      <c r="T9" s="274"/>
      <c r="U9" s="274"/>
      <c r="V9" s="274"/>
      <c r="W9" s="274"/>
      <c r="X9" s="274"/>
      <c r="Y9" s="274"/>
      <c r="Z9" s="274"/>
      <c r="AA9" s="1"/>
      <c r="AB9" s="1"/>
      <c r="AC9" s="1"/>
      <c r="AD9" s="1"/>
      <c r="AE9" s="1"/>
      <c r="AF9" s="1"/>
    </row>
    <row r="10" spans="1:32" ht="18" customHeight="1">
      <c r="A10" s="137"/>
      <c r="B10" s="137"/>
      <c r="C10" s="2" t="s">
        <v>10</v>
      </c>
      <c r="D10" s="292" t="s">
        <v>11</v>
      </c>
      <c r="E10" s="293"/>
      <c r="F10" s="293"/>
      <c r="G10" s="294">
        <f ca="1">'3. Natural Risk'!H27</f>
        <v>0</v>
      </c>
      <c r="H10" s="143" t="str">
        <f ca="1">IF(G10="Risk Failed","Total Natural Risk above 35","")</f>
        <v/>
      </c>
      <c r="I10" s="276"/>
      <c r="J10" s="274"/>
      <c r="K10" s="274"/>
      <c r="L10" s="274"/>
      <c r="M10" s="274"/>
      <c r="N10" s="274"/>
      <c r="O10" s="274"/>
      <c r="P10" s="274"/>
      <c r="Q10" s="274"/>
      <c r="R10" s="274"/>
      <c r="S10" s="274"/>
      <c r="T10" s="274"/>
      <c r="U10" s="274"/>
      <c r="V10" s="274"/>
      <c r="W10" s="274"/>
      <c r="X10" s="274"/>
      <c r="Y10" s="274"/>
      <c r="Z10" s="274"/>
      <c r="AA10" s="1"/>
      <c r="AB10" s="1"/>
      <c r="AC10" s="1"/>
      <c r="AD10" s="1"/>
      <c r="AE10" s="1"/>
      <c r="AF10" s="1"/>
    </row>
    <row r="11" spans="1:32" ht="18" customHeight="1">
      <c r="A11" s="137"/>
      <c r="B11" s="137"/>
      <c r="C11" s="3" t="s">
        <v>12</v>
      </c>
      <c r="D11" s="295"/>
      <c r="E11" s="282"/>
      <c r="F11" s="282"/>
      <c r="G11" s="296" t="str">
        <f ca="1">IF(OR(G8="Risk Failed",G9="Risk Failed",G10="Risk Failed"),"Risk Failed",IF(SUM(G8:G10)&lt;12,12,IF((ROUNDUP(SUM(G8:G10)&gt;60,0)),"Risk Failed",(ROUNDUP(SUM(G8:G10),0)))))</f>
        <v>Risk Failed</v>
      </c>
      <c r="H11" s="143" t="str">
        <f ca="1">IF(G11="Risk Failed","Overall rating greater than 60","")</f>
        <v>Overall rating greater than 60</v>
      </c>
      <c r="I11" s="276"/>
      <c r="J11" s="274"/>
      <c r="K11" s="274"/>
      <c r="L11" s="274"/>
      <c r="M11" s="274"/>
      <c r="N11" s="274"/>
      <c r="O11" s="274"/>
      <c r="P11" s="274"/>
      <c r="Q11" s="274"/>
      <c r="R11" s="274"/>
      <c r="S11" s="274"/>
      <c r="T11" s="274"/>
      <c r="U11" s="274"/>
      <c r="V11" s="274"/>
      <c r="W11" s="274"/>
      <c r="X11" s="274"/>
      <c r="Y11" s="274"/>
      <c r="Z11" s="274"/>
      <c r="AA11" s="1"/>
      <c r="AB11" s="1"/>
      <c r="AC11" s="1"/>
      <c r="AD11" s="1"/>
      <c r="AE11" s="1"/>
      <c r="AF11" s="1"/>
    </row>
    <row r="12" spans="1:32" ht="15" customHeight="1">
      <c r="A12" s="137"/>
      <c r="B12" s="137"/>
      <c r="C12" s="4" t="s">
        <v>13</v>
      </c>
      <c r="D12" s="5"/>
      <c r="E12" s="297"/>
      <c r="F12" s="298"/>
      <c r="G12" s="299"/>
      <c r="H12" s="255"/>
      <c r="I12" s="276"/>
      <c r="J12" s="274"/>
      <c r="K12" s="274"/>
      <c r="L12" s="274"/>
      <c r="M12" s="274"/>
      <c r="N12" s="274"/>
      <c r="O12" s="274"/>
      <c r="P12" s="274"/>
      <c r="Q12" s="274"/>
      <c r="R12" s="274"/>
      <c r="S12" s="274"/>
      <c r="T12" s="274"/>
      <c r="U12" s="274"/>
      <c r="V12" s="274"/>
      <c r="W12" s="274"/>
      <c r="X12" s="274"/>
      <c r="Y12" s="274"/>
      <c r="Z12" s="274"/>
      <c r="AA12" s="1"/>
      <c r="AB12" s="1"/>
      <c r="AC12" s="1"/>
      <c r="AD12" s="1"/>
      <c r="AE12" s="1"/>
      <c r="AF12" s="1"/>
    </row>
    <row r="13" spans="1:32" ht="16.5" customHeight="1">
      <c r="A13" s="137"/>
      <c r="B13" s="137"/>
      <c r="C13" s="4" t="s">
        <v>14</v>
      </c>
      <c r="D13" s="6"/>
      <c r="E13" s="300"/>
      <c r="F13" s="301"/>
      <c r="G13" s="302"/>
      <c r="H13" s="255"/>
      <c r="I13" s="276"/>
      <c r="J13" s="274"/>
      <c r="K13" s="274"/>
      <c r="L13" s="274"/>
      <c r="M13" s="274"/>
      <c r="N13" s="274"/>
      <c r="O13" s="274"/>
      <c r="P13" s="274"/>
      <c r="Q13" s="274"/>
      <c r="R13" s="274"/>
      <c r="S13" s="274"/>
      <c r="T13" s="274"/>
      <c r="U13" s="274"/>
      <c r="V13" s="274"/>
      <c r="W13" s="274"/>
      <c r="X13" s="274"/>
      <c r="Y13" s="274"/>
      <c r="Z13" s="274"/>
      <c r="AA13" s="1"/>
      <c r="AB13" s="1"/>
      <c r="AC13" s="1"/>
      <c r="AD13" s="1"/>
      <c r="AE13" s="1"/>
      <c r="AF13" s="1"/>
    </row>
    <row r="14" spans="1:32" ht="16.5" customHeight="1">
      <c r="A14" s="137"/>
      <c r="B14" s="137"/>
      <c r="C14" s="4" t="s">
        <v>15</v>
      </c>
      <c r="D14" s="6"/>
      <c r="E14" s="300"/>
      <c r="F14" s="301"/>
      <c r="G14" s="302"/>
      <c r="H14" s="255"/>
      <c r="I14" s="276"/>
      <c r="J14" s="274"/>
      <c r="K14" s="274"/>
      <c r="L14" s="274"/>
      <c r="M14" s="274"/>
      <c r="N14" s="274"/>
      <c r="O14" s="274"/>
      <c r="P14" s="274"/>
      <c r="Q14" s="274"/>
      <c r="R14" s="274"/>
      <c r="S14" s="274"/>
      <c r="T14" s="274"/>
      <c r="U14" s="274"/>
      <c r="V14" s="274"/>
      <c r="W14" s="274"/>
      <c r="X14" s="274"/>
      <c r="Y14" s="274"/>
      <c r="Z14" s="274"/>
      <c r="AA14" s="1"/>
      <c r="AB14" s="1"/>
      <c r="AC14" s="1"/>
      <c r="AD14" s="1"/>
      <c r="AE14" s="1"/>
      <c r="AF14" s="1"/>
    </row>
    <row r="15" spans="1:32" ht="17.25" customHeight="1">
      <c r="A15" s="137"/>
      <c r="B15" s="137"/>
      <c r="C15" s="7" t="s">
        <v>16</v>
      </c>
      <c r="D15" s="303"/>
      <c r="E15" s="282"/>
      <c r="F15" s="282"/>
      <c r="G15" s="304"/>
      <c r="H15" s="255"/>
      <c r="I15" s="255"/>
      <c r="J15" s="274"/>
      <c r="K15" s="274"/>
      <c r="L15" s="274"/>
      <c r="M15" s="274"/>
      <c r="N15" s="274"/>
      <c r="O15" s="274"/>
      <c r="P15" s="274"/>
      <c r="Q15" s="274"/>
      <c r="R15" s="274"/>
      <c r="S15" s="274"/>
      <c r="T15" s="274"/>
      <c r="U15" s="274"/>
      <c r="V15" s="274"/>
      <c r="W15" s="274"/>
      <c r="X15" s="274"/>
      <c r="Y15" s="274"/>
      <c r="Z15" s="274"/>
      <c r="AA15" s="1"/>
      <c r="AB15" s="1"/>
      <c r="AC15" s="1"/>
      <c r="AD15" s="1"/>
      <c r="AE15" s="1"/>
      <c r="AF15" s="1"/>
    </row>
    <row r="16" spans="1:32" ht="18" customHeight="1">
      <c r="A16" s="137"/>
      <c r="B16" s="137"/>
      <c r="C16" s="7" t="s">
        <v>17</v>
      </c>
      <c r="D16" s="303"/>
      <c r="E16" s="282"/>
      <c r="F16" s="282"/>
      <c r="G16" s="221"/>
      <c r="H16" s="255"/>
      <c r="I16" s="255"/>
      <c r="J16" s="274"/>
      <c r="K16" s="274"/>
      <c r="L16" s="274"/>
      <c r="M16" s="274"/>
      <c r="N16" s="274"/>
      <c r="O16" s="274"/>
      <c r="P16" s="274"/>
      <c r="Q16" s="274"/>
      <c r="R16" s="274"/>
      <c r="S16" s="274"/>
      <c r="T16" s="274"/>
      <c r="U16" s="274"/>
      <c r="V16" s="274"/>
      <c r="W16" s="274"/>
      <c r="X16" s="274"/>
      <c r="Y16" s="274"/>
      <c r="Z16" s="274"/>
      <c r="AA16" s="1"/>
      <c r="AB16" s="1"/>
      <c r="AC16" s="1"/>
      <c r="AD16" s="1"/>
      <c r="AE16" s="1"/>
      <c r="AF16" s="1"/>
    </row>
    <row r="17" spans="1:32" ht="43.5" customHeight="1">
      <c r="A17" s="137"/>
      <c r="B17" s="137"/>
      <c r="C17" s="372" t="s">
        <v>18</v>
      </c>
      <c r="D17" s="630"/>
      <c r="E17" s="630"/>
      <c r="F17" s="630"/>
      <c r="G17" s="305" t="str">
        <f ca="1">IF(G11="Risk Failed","Risk Failed",G15*G16)</f>
        <v>Risk Failed</v>
      </c>
      <c r="H17" s="276"/>
      <c r="I17" s="274"/>
      <c r="J17" s="306"/>
      <c r="K17" s="306"/>
      <c r="L17" s="274"/>
      <c r="M17" s="274"/>
      <c r="N17" s="274"/>
      <c r="O17" s="274"/>
      <c r="P17" s="274"/>
      <c r="Q17" s="274"/>
      <c r="R17" s="274"/>
      <c r="S17" s="274"/>
      <c r="T17" s="274"/>
      <c r="U17" s="274"/>
      <c r="V17" s="274"/>
      <c r="W17" s="274"/>
      <c r="X17" s="274"/>
      <c r="Y17" s="274"/>
      <c r="Z17" s="274"/>
      <c r="AA17" s="1"/>
      <c r="AB17" s="1"/>
      <c r="AC17" s="1"/>
      <c r="AD17" s="1"/>
      <c r="AE17" s="1"/>
      <c r="AF17" s="1"/>
    </row>
    <row r="18" spans="1:32" ht="18" customHeight="1">
      <c r="A18" s="137"/>
      <c r="B18" s="137"/>
      <c r="C18" s="274"/>
      <c r="D18" s="306"/>
      <c r="E18" s="306"/>
      <c r="F18" s="306"/>
      <c r="G18" s="222"/>
      <c r="H18" s="255"/>
      <c r="I18" s="306"/>
      <c r="J18" s="284"/>
      <c r="K18" s="284"/>
      <c r="L18" s="274"/>
      <c r="M18" s="274"/>
      <c r="N18" s="274"/>
      <c r="O18" s="274"/>
      <c r="P18" s="274"/>
      <c r="Q18" s="274"/>
      <c r="R18" s="274"/>
      <c r="S18" s="274"/>
      <c r="T18" s="274"/>
      <c r="U18" s="274"/>
      <c r="V18" s="274"/>
      <c r="W18" s="274"/>
      <c r="X18" s="274"/>
      <c r="Y18" s="274"/>
      <c r="Z18" s="274"/>
      <c r="AA18" s="1"/>
      <c r="AB18" s="1"/>
      <c r="AC18" s="1"/>
      <c r="AD18" s="1"/>
      <c r="AE18" s="1"/>
      <c r="AF18" s="1"/>
    </row>
    <row r="19" spans="1:32">
      <c r="A19" s="137"/>
      <c r="B19" s="137"/>
      <c r="C19" s="274"/>
      <c r="D19" s="306"/>
      <c r="E19" s="306"/>
      <c r="F19" s="306"/>
      <c r="G19" s="222"/>
      <c r="H19" s="274"/>
      <c r="I19" s="306"/>
      <c r="J19" s="284"/>
      <c r="K19" s="284"/>
      <c r="L19" s="274"/>
      <c r="M19" s="274"/>
      <c r="N19" s="274"/>
      <c r="O19" s="274"/>
      <c r="P19" s="274"/>
      <c r="Q19" s="274"/>
      <c r="R19" s="274"/>
      <c r="S19" s="274"/>
      <c r="T19" s="274"/>
      <c r="U19" s="274"/>
      <c r="V19" s="274"/>
      <c r="W19" s="274"/>
      <c r="X19" s="274"/>
      <c r="Y19" s="274"/>
      <c r="Z19" s="274"/>
      <c r="AA19" s="1"/>
      <c r="AB19" s="1"/>
      <c r="AC19" s="1"/>
      <c r="AD19" s="1"/>
      <c r="AE19" s="1"/>
      <c r="AF19" s="1"/>
    </row>
    <row r="20" spans="1:32" ht="14.25" customHeight="1">
      <c r="A20" s="137"/>
      <c r="B20" s="137"/>
      <c r="C20" s="274"/>
      <c r="D20" s="306"/>
      <c r="E20" s="306"/>
      <c r="F20" s="306"/>
      <c r="G20" s="306"/>
      <c r="H20" s="306"/>
      <c r="I20" s="306"/>
      <c r="J20" s="306"/>
      <c r="K20" s="306"/>
      <c r="L20" s="274"/>
      <c r="M20" s="274"/>
      <c r="N20" s="274"/>
      <c r="O20" s="274"/>
      <c r="P20" s="274"/>
      <c r="Q20" s="274"/>
      <c r="R20" s="274"/>
      <c r="S20" s="274"/>
      <c r="T20" s="274"/>
      <c r="U20" s="274"/>
      <c r="V20" s="274"/>
      <c r="W20" s="274"/>
      <c r="X20" s="274"/>
      <c r="Y20" s="274"/>
      <c r="Z20" s="274"/>
      <c r="AA20" s="306"/>
      <c r="AB20" s="306"/>
      <c r="AC20" s="306"/>
      <c r="AD20" s="306"/>
      <c r="AE20" s="306"/>
      <c r="AF20" s="306"/>
    </row>
    <row r="21" spans="1:32" ht="14.25" customHeight="1">
      <c r="A21" s="137"/>
      <c r="B21" s="137"/>
      <c r="C21" s="274"/>
      <c r="D21" s="306"/>
      <c r="E21" s="306"/>
      <c r="F21" s="306"/>
      <c r="G21" s="306"/>
      <c r="H21" s="306"/>
      <c r="I21" s="306"/>
      <c r="J21" s="306"/>
      <c r="K21" s="306"/>
      <c r="L21" s="274"/>
      <c r="M21" s="274"/>
      <c r="N21" s="274"/>
      <c r="O21" s="274"/>
      <c r="P21" s="274"/>
      <c r="Q21" s="274"/>
      <c r="R21" s="274"/>
      <c r="S21" s="274"/>
      <c r="T21" s="274"/>
      <c r="U21" s="274"/>
      <c r="V21" s="274"/>
      <c r="W21" s="274"/>
      <c r="X21" s="274"/>
      <c r="Y21" s="274"/>
      <c r="Z21" s="274"/>
      <c r="AA21" s="306"/>
      <c r="AB21" s="306"/>
      <c r="AC21" s="306"/>
      <c r="AD21" s="306"/>
      <c r="AE21" s="306"/>
      <c r="AF21" s="306"/>
    </row>
    <row r="22" spans="1:32" ht="14.25" customHeight="1">
      <c r="A22" s="137"/>
      <c r="B22" s="137"/>
      <c r="C22" s="284"/>
      <c r="D22" s="288"/>
      <c r="E22" s="288"/>
      <c r="F22" s="306"/>
      <c r="G22" s="306"/>
      <c r="H22" s="306"/>
      <c r="I22" s="306"/>
      <c r="J22" s="306"/>
      <c r="K22" s="306"/>
      <c r="L22" s="274"/>
      <c r="M22" s="274"/>
      <c r="N22" s="274"/>
      <c r="O22" s="274"/>
      <c r="P22" s="274"/>
      <c r="Q22" s="274"/>
      <c r="R22" s="274"/>
      <c r="S22" s="274"/>
      <c r="T22" s="274"/>
      <c r="U22" s="274"/>
      <c r="V22" s="274"/>
      <c r="W22" s="274"/>
      <c r="X22" s="274"/>
      <c r="Y22" s="274"/>
      <c r="Z22" s="274"/>
      <c r="AA22" s="306"/>
      <c r="AB22" s="306"/>
      <c r="AC22" s="306"/>
      <c r="AD22" s="306"/>
      <c r="AE22" s="306"/>
      <c r="AF22" s="306"/>
    </row>
    <row r="23" spans="1:32" ht="14.25" customHeight="1">
      <c r="A23" s="137"/>
      <c r="B23" s="137"/>
      <c r="C23" s="284"/>
      <c r="D23" s="288"/>
      <c r="E23" s="288"/>
      <c r="F23" s="306"/>
      <c r="G23" s="306"/>
      <c r="H23" s="306"/>
      <c r="I23" s="306"/>
      <c r="J23" s="306"/>
      <c r="K23" s="306"/>
      <c r="L23" s="274"/>
      <c r="M23" s="274"/>
      <c r="N23" s="274"/>
      <c r="O23" s="274"/>
      <c r="P23" s="274"/>
      <c r="Q23" s="274"/>
      <c r="R23" s="274"/>
      <c r="S23" s="274"/>
      <c r="T23" s="274"/>
      <c r="U23" s="274"/>
      <c r="V23" s="274"/>
      <c r="W23" s="274"/>
      <c r="X23" s="274"/>
      <c r="Y23" s="274"/>
      <c r="Z23" s="274"/>
      <c r="AA23" s="306"/>
      <c r="AB23" s="306"/>
      <c r="AC23" s="306"/>
      <c r="AD23" s="306"/>
      <c r="AE23" s="306"/>
      <c r="AF23" s="306"/>
    </row>
    <row r="24" spans="1:32" ht="14.25" customHeight="1">
      <c r="A24" s="137"/>
      <c r="B24" s="137"/>
      <c r="C24" s="288"/>
      <c r="D24" s="288"/>
      <c r="E24" s="288"/>
      <c r="F24" s="306"/>
      <c r="G24" s="306"/>
      <c r="H24" s="306"/>
      <c r="I24" s="306"/>
      <c r="J24" s="306"/>
      <c r="K24" s="306"/>
      <c r="L24" s="274"/>
      <c r="M24" s="274"/>
      <c r="N24" s="274"/>
      <c r="O24" s="274"/>
      <c r="P24" s="274"/>
      <c r="Q24" s="274"/>
      <c r="R24" s="274"/>
      <c r="S24" s="274"/>
      <c r="T24" s="274"/>
      <c r="U24" s="274"/>
      <c r="V24" s="274"/>
      <c r="W24" s="274"/>
      <c r="X24" s="274"/>
      <c r="Y24" s="274"/>
      <c r="Z24" s="274"/>
      <c r="AA24" s="306"/>
      <c r="AB24" s="306"/>
      <c r="AC24" s="306"/>
      <c r="AD24" s="306"/>
      <c r="AE24" s="306"/>
      <c r="AF24" s="306"/>
    </row>
    <row r="25" spans="1:32" ht="14.25" customHeight="1">
      <c r="A25" s="137"/>
      <c r="B25" s="137"/>
      <c r="C25" s="284"/>
      <c r="D25" s="288"/>
      <c r="E25" s="288"/>
      <c r="F25" s="306"/>
      <c r="G25" s="306"/>
      <c r="H25" s="306"/>
      <c r="I25" s="306"/>
      <c r="J25" s="306"/>
      <c r="K25" s="306"/>
      <c r="L25" s="274"/>
      <c r="M25" s="274"/>
      <c r="N25" s="274"/>
      <c r="O25" s="274"/>
      <c r="P25" s="274"/>
      <c r="Q25" s="274"/>
      <c r="R25" s="274"/>
      <c r="S25" s="274"/>
      <c r="T25" s="274"/>
      <c r="U25" s="274"/>
      <c r="V25" s="274"/>
      <c r="W25" s="274"/>
      <c r="X25" s="274"/>
      <c r="Y25" s="274"/>
      <c r="Z25" s="274"/>
      <c r="AA25" s="306"/>
      <c r="AB25" s="306"/>
      <c r="AC25" s="306"/>
      <c r="AD25" s="306"/>
      <c r="AE25" s="306"/>
      <c r="AF25" s="306"/>
    </row>
    <row r="26" spans="1:32" ht="14.25" customHeight="1">
      <c r="A26" s="137"/>
      <c r="B26" s="137"/>
      <c r="C26" s="284"/>
      <c r="D26" s="288"/>
      <c r="E26" s="288"/>
      <c r="F26" s="306"/>
      <c r="G26" s="306"/>
      <c r="H26" s="306"/>
      <c r="I26" s="306"/>
      <c r="J26" s="306"/>
      <c r="K26" s="306"/>
      <c r="L26" s="274"/>
      <c r="M26" s="274"/>
      <c r="N26" s="274"/>
      <c r="O26" s="274"/>
      <c r="P26" s="274"/>
      <c r="Q26" s="274"/>
      <c r="R26" s="274"/>
      <c r="S26" s="274"/>
      <c r="T26" s="274"/>
      <c r="U26" s="274"/>
      <c r="V26" s="274"/>
      <c r="W26" s="274"/>
      <c r="X26" s="274"/>
      <c r="Y26" s="274"/>
      <c r="Z26" s="274"/>
      <c r="AA26" s="306"/>
      <c r="AB26" s="306"/>
      <c r="AC26" s="306"/>
      <c r="AD26" s="306"/>
      <c r="AE26" s="306"/>
      <c r="AF26" s="306"/>
    </row>
    <row r="27" spans="1:32" ht="14.25" customHeight="1">
      <c r="A27" s="137"/>
      <c r="B27" s="137"/>
      <c r="C27" s="284"/>
      <c r="D27" s="288"/>
      <c r="E27" s="288"/>
      <c r="F27" s="306"/>
      <c r="G27" s="306"/>
      <c r="H27" s="306"/>
      <c r="I27" s="306"/>
      <c r="J27" s="306"/>
      <c r="K27" s="306"/>
      <c r="L27" s="274"/>
      <c r="M27" s="274"/>
      <c r="N27" s="274"/>
      <c r="O27" s="274"/>
      <c r="P27" s="274"/>
      <c r="Q27" s="274"/>
      <c r="R27" s="274"/>
      <c r="S27" s="274"/>
      <c r="T27" s="274"/>
      <c r="U27" s="274"/>
      <c r="V27" s="274"/>
      <c r="W27" s="274"/>
      <c r="X27" s="274"/>
      <c r="Y27" s="274"/>
      <c r="Z27" s="274"/>
      <c r="AA27" s="306"/>
      <c r="AB27" s="306"/>
      <c r="AC27" s="306"/>
      <c r="AD27" s="306"/>
      <c r="AE27" s="306"/>
      <c r="AF27" s="306"/>
    </row>
    <row r="28" spans="1:32" ht="14.25" customHeight="1">
      <c r="A28" s="137"/>
      <c r="B28" s="137"/>
      <c r="C28" s="284"/>
      <c r="D28" s="288"/>
      <c r="E28" s="288"/>
      <c r="F28" s="306"/>
      <c r="G28" s="306"/>
      <c r="H28" s="306"/>
      <c r="I28" s="306"/>
      <c r="J28" s="306"/>
      <c r="K28" s="306"/>
      <c r="L28" s="274"/>
      <c r="M28" s="274"/>
      <c r="N28" s="274"/>
      <c r="O28" s="274"/>
      <c r="P28" s="274"/>
      <c r="Q28" s="274"/>
      <c r="R28" s="274"/>
      <c r="S28" s="274"/>
      <c r="T28" s="274"/>
      <c r="U28" s="274"/>
      <c r="V28" s="274"/>
      <c r="W28" s="274"/>
      <c r="X28" s="274"/>
      <c r="Y28" s="274"/>
      <c r="Z28" s="274"/>
      <c r="AA28" s="306"/>
      <c r="AB28" s="306"/>
      <c r="AC28" s="306"/>
      <c r="AD28" s="306"/>
      <c r="AE28" s="306"/>
      <c r="AF28" s="306"/>
    </row>
    <row r="29" spans="1:32" ht="14.25" customHeight="1">
      <c r="A29" s="137"/>
      <c r="B29" s="137"/>
      <c r="C29" s="284"/>
      <c r="D29" s="288"/>
      <c r="E29" s="288"/>
      <c r="F29" s="306"/>
      <c r="G29" s="306"/>
      <c r="H29" s="306"/>
      <c r="I29" s="306"/>
      <c r="J29" s="306"/>
      <c r="K29" s="306"/>
      <c r="L29" s="274"/>
      <c r="M29" s="274"/>
      <c r="N29" s="274"/>
      <c r="O29" s="274"/>
      <c r="P29" s="274"/>
      <c r="Q29" s="274"/>
      <c r="R29" s="274"/>
      <c r="S29" s="274"/>
      <c r="T29" s="274"/>
      <c r="U29" s="274"/>
      <c r="V29" s="274"/>
      <c r="W29" s="274"/>
      <c r="X29" s="274"/>
      <c r="Y29" s="274"/>
      <c r="Z29" s="274"/>
      <c r="AA29" s="306"/>
      <c r="AB29" s="306"/>
      <c r="AC29" s="306"/>
      <c r="AD29" s="306"/>
      <c r="AE29" s="306"/>
      <c r="AF29" s="306"/>
    </row>
    <row r="30" spans="1:32" ht="14.25" customHeight="1">
      <c r="A30" s="137"/>
      <c r="B30" s="137"/>
      <c r="C30" s="284"/>
      <c r="D30" s="288"/>
      <c r="E30" s="288"/>
      <c r="F30" s="306"/>
      <c r="G30" s="306"/>
      <c r="H30" s="306"/>
      <c r="I30" s="306"/>
      <c r="J30" s="306"/>
      <c r="K30" s="306"/>
      <c r="L30" s="274"/>
      <c r="M30" s="274"/>
      <c r="N30" s="274"/>
      <c r="O30" s="274"/>
      <c r="P30" s="274"/>
      <c r="Q30" s="274"/>
      <c r="R30" s="274"/>
      <c r="S30" s="274"/>
      <c r="T30" s="274"/>
      <c r="U30" s="274"/>
      <c r="V30" s="274"/>
      <c r="W30" s="274"/>
      <c r="X30" s="274"/>
      <c r="Y30" s="274"/>
      <c r="Z30" s="274"/>
      <c r="AA30" s="306"/>
      <c r="AB30" s="306"/>
      <c r="AC30" s="306"/>
      <c r="AD30" s="306"/>
      <c r="AE30" s="306"/>
      <c r="AF30" s="306"/>
    </row>
    <row r="31" spans="1:32" ht="14.25" customHeight="1">
      <c r="A31" s="137"/>
      <c r="B31" s="137"/>
      <c r="C31" s="284"/>
      <c r="D31" s="288"/>
      <c r="E31" s="288"/>
      <c r="F31" s="306"/>
      <c r="G31" s="306"/>
      <c r="H31" s="306"/>
      <c r="I31" s="306"/>
      <c r="J31" s="306"/>
      <c r="K31" s="306"/>
      <c r="L31" s="274"/>
      <c r="M31" s="274"/>
      <c r="N31" s="274"/>
      <c r="O31" s="274"/>
      <c r="P31" s="274"/>
      <c r="Q31" s="274"/>
      <c r="R31" s="274"/>
      <c r="S31" s="274"/>
      <c r="T31" s="274"/>
      <c r="U31" s="274"/>
      <c r="V31" s="274"/>
      <c r="W31" s="274"/>
      <c r="X31" s="274"/>
      <c r="Y31" s="274"/>
      <c r="Z31" s="274"/>
      <c r="AA31" s="306"/>
      <c r="AB31" s="306"/>
      <c r="AC31" s="306"/>
      <c r="AD31" s="306"/>
      <c r="AE31" s="306"/>
      <c r="AF31" s="306"/>
    </row>
    <row r="32" spans="1:32" ht="14.25" customHeight="1">
      <c r="A32" s="137"/>
      <c r="B32" s="137"/>
      <c r="C32" s="284"/>
      <c r="D32" s="288"/>
      <c r="E32" s="288"/>
      <c r="F32" s="306"/>
      <c r="G32" s="306"/>
      <c r="H32" s="306"/>
      <c r="I32" s="306"/>
      <c r="J32" s="306"/>
      <c r="K32" s="306"/>
      <c r="L32" s="274"/>
      <c r="M32" s="274"/>
      <c r="N32" s="274"/>
      <c r="O32" s="274"/>
      <c r="P32" s="274"/>
      <c r="Q32" s="274"/>
      <c r="R32" s="274"/>
      <c r="S32" s="274"/>
      <c r="T32" s="274"/>
      <c r="U32" s="274"/>
      <c r="V32" s="274"/>
      <c r="W32" s="274"/>
      <c r="X32" s="274"/>
      <c r="Y32" s="274"/>
      <c r="Z32" s="274"/>
      <c r="AA32" s="306"/>
      <c r="AB32" s="306"/>
      <c r="AC32" s="306"/>
      <c r="AD32" s="306"/>
      <c r="AE32" s="306"/>
      <c r="AF32" s="306"/>
    </row>
    <row r="33" spans="1:32" ht="14.25" customHeight="1">
      <c r="A33" s="137"/>
      <c r="B33" s="137"/>
      <c r="C33" s="284"/>
      <c r="D33" s="288"/>
      <c r="E33" s="288"/>
      <c r="F33" s="306"/>
      <c r="G33" s="306"/>
      <c r="H33" s="306"/>
      <c r="I33" s="306"/>
      <c r="J33" s="306"/>
      <c r="K33" s="306"/>
      <c r="L33" s="274"/>
      <c r="M33" s="274"/>
      <c r="N33" s="274"/>
      <c r="O33" s="274"/>
      <c r="P33" s="274"/>
      <c r="Q33" s="274"/>
      <c r="R33" s="274"/>
      <c r="S33" s="274"/>
      <c r="T33" s="274"/>
      <c r="U33" s="274"/>
      <c r="V33" s="274"/>
      <c r="W33" s="274"/>
      <c r="X33" s="274"/>
      <c r="Y33" s="274"/>
      <c r="Z33" s="274"/>
      <c r="AA33" s="306"/>
      <c r="AB33" s="306"/>
      <c r="AC33" s="306"/>
      <c r="AD33" s="306"/>
      <c r="AE33" s="306"/>
      <c r="AF33" s="306"/>
    </row>
    <row r="34" spans="1:32" ht="14.25" customHeight="1">
      <c r="A34" s="137"/>
      <c r="B34" s="137"/>
      <c r="C34" s="284"/>
      <c r="D34" s="288"/>
      <c r="E34" s="288"/>
      <c r="F34" s="306"/>
      <c r="G34" s="306"/>
      <c r="H34" s="306"/>
      <c r="I34" s="306"/>
      <c r="J34" s="306"/>
      <c r="K34" s="306"/>
      <c r="L34" s="274"/>
      <c r="M34" s="274"/>
      <c r="N34" s="274"/>
      <c r="O34" s="274"/>
      <c r="P34" s="274"/>
      <c r="Q34" s="274"/>
      <c r="R34" s="274"/>
      <c r="S34" s="274"/>
      <c r="T34" s="274"/>
      <c r="U34" s="274"/>
      <c r="V34" s="274"/>
      <c r="W34" s="274"/>
      <c r="X34" s="274"/>
      <c r="Y34" s="274"/>
      <c r="Z34" s="274"/>
      <c r="AA34" s="306"/>
      <c r="AB34" s="306"/>
      <c r="AC34" s="306"/>
      <c r="AD34" s="306"/>
      <c r="AE34" s="306"/>
      <c r="AF34" s="306"/>
    </row>
    <row r="35" spans="1:32" ht="14.25" customHeight="1">
      <c r="A35" s="137"/>
      <c r="B35" s="137"/>
      <c r="C35" s="284"/>
      <c r="D35" s="288"/>
      <c r="E35" s="288"/>
      <c r="F35" s="306"/>
      <c r="G35" s="306"/>
      <c r="H35" s="306"/>
      <c r="I35" s="306"/>
      <c r="J35" s="306"/>
      <c r="K35" s="306"/>
      <c r="L35" s="274"/>
      <c r="M35" s="274"/>
      <c r="N35" s="274"/>
      <c r="O35" s="274"/>
      <c r="P35" s="274"/>
      <c r="Q35" s="274"/>
      <c r="R35" s="274"/>
      <c r="S35" s="274"/>
      <c r="T35" s="274"/>
      <c r="U35" s="274"/>
      <c r="V35" s="274"/>
      <c r="W35" s="274"/>
      <c r="X35" s="274"/>
      <c r="Y35" s="274"/>
      <c r="Z35" s="274"/>
      <c r="AA35" s="306"/>
      <c r="AB35" s="306"/>
      <c r="AC35" s="306"/>
      <c r="AD35" s="306"/>
      <c r="AE35" s="306"/>
      <c r="AF35" s="306"/>
    </row>
    <row r="36" spans="1:32" ht="14.25" customHeight="1">
      <c r="A36" s="137"/>
      <c r="B36" s="137"/>
      <c r="C36" s="284"/>
      <c r="D36" s="288"/>
      <c r="E36" s="288"/>
      <c r="F36" s="288"/>
      <c r="G36" s="289"/>
      <c r="H36" s="284"/>
      <c r="I36" s="288"/>
      <c r="J36" s="284"/>
      <c r="K36" s="284"/>
      <c r="L36" s="274"/>
      <c r="M36" s="274"/>
      <c r="N36" s="274"/>
      <c r="O36" s="274"/>
      <c r="P36" s="274"/>
      <c r="Q36" s="274"/>
      <c r="R36" s="274"/>
      <c r="S36" s="274"/>
      <c r="T36" s="274"/>
      <c r="U36" s="274"/>
      <c r="V36" s="274"/>
      <c r="W36" s="274"/>
      <c r="X36" s="274"/>
      <c r="Y36" s="274"/>
      <c r="Z36" s="274"/>
      <c r="AA36" s="1"/>
      <c r="AB36" s="1"/>
      <c r="AC36" s="1"/>
      <c r="AD36" s="1"/>
      <c r="AE36" s="1"/>
      <c r="AF36" s="1"/>
    </row>
    <row r="37" spans="1:32" ht="14.25" customHeight="1">
      <c r="A37" s="137"/>
      <c r="B37" s="137"/>
      <c r="C37" s="284"/>
      <c r="D37" s="288"/>
      <c r="E37" s="288"/>
      <c r="F37" s="288"/>
      <c r="G37" s="289"/>
      <c r="H37" s="284"/>
      <c r="I37" s="288"/>
      <c r="J37" s="284"/>
      <c r="K37" s="284"/>
      <c r="L37" s="274"/>
      <c r="M37" s="274"/>
      <c r="N37" s="274"/>
      <c r="O37" s="274"/>
      <c r="P37" s="274"/>
      <c r="Q37" s="274"/>
      <c r="R37" s="274"/>
      <c r="S37" s="274"/>
      <c r="T37" s="274"/>
      <c r="U37" s="274"/>
      <c r="V37" s="274"/>
      <c r="W37" s="274"/>
      <c r="X37" s="274"/>
      <c r="Y37" s="274"/>
      <c r="Z37" s="274"/>
      <c r="AA37" s="1"/>
      <c r="AB37" s="1"/>
      <c r="AC37" s="1"/>
      <c r="AD37" s="1"/>
      <c r="AE37" s="1"/>
      <c r="AF37" s="1"/>
    </row>
    <row r="38" spans="1:32" ht="14.25" customHeight="1">
      <c r="A38" s="137"/>
      <c r="B38" s="137"/>
      <c r="C38" s="284"/>
      <c r="D38" s="288"/>
      <c r="E38" s="288"/>
      <c r="F38" s="288"/>
      <c r="G38" s="289"/>
      <c r="H38" s="284"/>
      <c r="I38" s="288"/>
      <c r="J38" s="284"/>
      <c r="K38" s="284"/>
      <c r="L38" s="274"/>
      <c r="M38" s="274"/>
      <c r="N38" s="274"/>
      <c r="O38" s="274"/>
      <c r="P38" s="274"/>
      <c r="Q38" s="274"/>
      <c r="R38" s="274"/>
      <c r="S38" s="274"/>
      <c r="T38" s="274"/>
      <c r="U38" s="274"/>
      <c r="V38" s="274"/>
      <c r="W38" s="274"/>
      <c r="X38" s="274"/>
      <c r="Y38" s="274"/>
      <c r="Z38" s="274"/>
      <c r="AA38" s="1"/>
      <c r="AB38" s="1"/>
      <c r="AC38" s="1"/>
      <c r="AD38" s="1"/>
      <c r="AE38" s="1"/>
      <c r="AF38" s="1"/>
    </row>
    <row r="39" spans="1:32" ht="14.25" customHeight="1">
      <c r="A39" s="137"/>
      <c r="B39" s="137"/>
      <c r="C39" s="284"/>
      <c r="D39" s="288"/>
      <c r="E39" s="288"/>
      <c r="F39" s="288"/>
      <c r="G39" s="289"/>
      <c r="H39" s="284"/>
      <c r="I39" s="288"/>
      <c r="J39" s="284"/>
      <c r="K39" s="284"/>
      <c r="L39" s="274"/>
      <c r="M39" s="274"/>
      <c r="N39" s="274"/>
      <c r="O39" s="274"/>
      <c r="P39" s="274"/>
      <c r="Q39" s="274"/>
      <c r="R39" s="274"/>
      <c r="S39" s="274"/>
      <c r="T39" s="274"/>
      <c r="U39" s="274"/>
      <c r="V39" s="274"/>
      <c r="W39" s="274"/>
      <c r="X39" s="274"/>
      <c r="Y39" s="274"/>
      <c r="Z39" s="274"/>
      <c r="AA39" s="1"/>
      <c r="AB39" s="1"/>
      <c r="AC39" s="1"/>
      <c r="AD39" s="1"/>
      <c r="AE39" s="1"/>
      <c r="AF39" s="1"/>
    </row>
    <row r="40" spans="1:32" ht="14.25" customHeight="1">
      <c r="A40" s="137"/>
      <c r="B40" s="137"/>
      <c r="C40" s="284"/>
      <c r="D40" s="288"/>
      <c r="E40" s="288"/>
      <c r="F40" s="288"/>
      <c r="G40" s="289"/>
      <c r="H40" s="284"/>
      <c r="I40" s="288"/>
      <c r="J40" s="284"/>
      <c r="K40" s="284"/>
      <c r="L40" s="274"/>
      <c r="M40" s="274"/>
      <c r="N40" s="274"/>
      <c r="O40" s="274"/>
      <c r="P40" s="274"/>
      <c r="Q40" s="274"/>
      <c r="R40" s="274"/>
      <c r="S40" s="274"/>
      <c r="T40" s="274"/>
      <c r="U40" s="274"/>
      <c r="V40" s="274"/>
      <c r="W40" s="274"/>
      <c r="X40" s="274"/>
      <c r="Y40" s="274"/>
      <c r="Z40" s="274"/>
      <c r="AA40" s="1"/>
      <c r="AB40" s="1"/>
      <c r="AC40" s="1"/>
      <c r="AD40" s="1"/>
      <c r="AE40" s="1"/>
      <c r="AF40" s="1"/>
    </row>
    <row r="41" spans="1:32" ht="14.25" customHeight="1">
      <c r="A41" s="137"/>
      <c r="B41" s="137"/>
      <c r="C41" s="284"/>
      <c r="D41" s="288"/>
      <c r="E41" s="288"/>
      <c r="F41" s="288"/>
      <c r="G41" s="289"/>
      <c r="H41" s="284"/>
      <c r="I41" s="288"/>
      <c r="J41" s="284"/>
      <c r="K41" s="284"/>
      <c r="L41" s="274"/>
      <c r="M41" s="274"/>
      <c r="N41" s="274"/>
      <c r="O41" s="274"/>
      <c r="P41" s="274"/>
      <c r="Q41" s="274"/>
      <c r="R41" s="274"/>
      <c r="S41" s="274"/>
      <c r="T41" s="274"/>
      <c r="U41" s="274"/>
      <c r="V41" s="274"/>
      <c r="W41" s="274"/>
      <c r="X41" s="274"/>
      <c r="Y41" s="274"/>
      <c r="Z41" s="274"/>
      <c r="AA41" s="1"/>
      <c r="AB41" s="1"/>
      <c r="AC41" s="1"/>
      <c r="AD41" s="1"/>
      <c r="AE41" s="1"/>
      <c r="AF41" s="1"/>
    </row>
    <row r="42" spans="1:32" ht="14.25" customHeight="1">
      <c r="A42" s="137"/>
      <c r="B42" s="137"/>
      <c r="C42" s="284"/>
      <c r="D42" s="288"/>
      <c r="E42" s="288"/>
      <c r="F42" s="288"/>
      <c r="G42" s="289"/>
      <c r="H42" s="284"/>
      <c r="I42" s="288"/>
      <c r="J42" s="284"/>
      <c r="K42" s="284"/>
      <c r="L42" s="274"/>
      <c r="M42" s="274"/>
      <c r="N42" s="274"/>
      <c r="O42" s="274"/>
      <c r="P42" s="274"/>
      <c r="Q42" s="274"/>
      <c r="R42" s="274"/>
      <c r="S42" s="274"/>
      <c r="T42" s="274"/>
      <c r="U42" s="274"/>
      <c r="V42" s="274"/>
      <c r="W42" s="274"/>
      <c r="X42" s="274"/>
      <c r="Y42" s="274"/>
      <c r="Z42" s="274"/>
      <c r="AA42" s="1"/>
      <c r="AB42" s="1"/>
      <c r="AC42" s="1"/>
      <c r="AD42" s="1"/>
      <c r="AE42" s="1"/>
      <c r="AF42" s="1"/>
    </row>
    <row r="43" spans="1:32" ht="14.25" customHeight="1">
      <c r="A43" s="137"/>
      <c r="B43" s="137"/>
      <c r="C43" s="284"/>
      <c r="D43" s="288"/>
      <c r="E43" s="288"/>
      <c r="F43" s="288"/>
      <c r="G43" s="289"/>
      <c r="H43" s="284"/>
      <c r="I43" s="288"/>
      <c r="J43" s="284"/>
      <c r="K43" s="284"/>
      <c r="L43" s="274"/>
      <c r="M43" s="274"/>
      <c r="N43" s="274"/>
      <c r="O43" s="274"/>
      <c r="P43" s="274"/>
      <c r="Q43" s="274"/>
      <c r="R43" s="274"/>
      <c r="S43" s="274"/>
      <c r="T43" s="274"/>
      <c r="U43" s="274"/>
      <c r="V43" s="274"/>
      <c r="W43" s="274"/>
      <c r="X43" s="274"/>
      <c r="Y43" s="274"/>
      <c r="Z43" s="274"/>
      <c r="AA43" s="1"/>
      <c r="AB43" s="1"/>
      <c r="AC43" s="1"/>
      <c r="AD43" s="1"/>
      <c r="AE43" s="1"/>
      <c r="AF43" s="1"/>
    </row>
    <row r="44" spans="1:32" ht="14.25" customHeight="1">
      <c r="A44" s="137"/>
      <c r="B44" s="137"/>
      <c r="C44" s="284"/>
      <c r="D44" s="288"/>
      <c r="E44" s="288"/>
      <c r="F44" s="288"/>
      <c r="G44" s="289"/>
      <c r="H44" s="284"/>
      <c r="I44" s="288"/>
      <c r="J44" s="284"/>
      <c r="K44" s="284"/>
      <c r="L44" s="274"/>
      <c r="M44" s="274"/>
      <c r="N44" s="274"/>
      <c r="O44" s="274"/>
      <c r="P44" s="274"/>
      <c r="Q44" s="274"/>
      <c r="R44" s="274"/>
      <c r="S44" s="274"/>
      <c r="T44" s="274"/>
      <c r="U44" s="274"/>
      <c r="V44" s="274"/>
      <c r="W44" s="274"/>
      <c r="X44" s="274"/>
      <c r="Y44" s="274"/>
      <c r="Z44" s="274"/>
      <c r="AA44" s="1"/>
      <c r="AB44" s="1"/>
      <c r="AC44" s="1"/>
      <c r="AD44" s="1"/>
      <c r="AE44" s="1"/>
      <c r="AF44" s="1"/>
    </row>
    <row r="45" spans="1:32" ht="14.25" customHeight="1">
      <c r="A45" s="137"/>
      <c r="B45" s="137"/>
      <c r="C45" s="284"/>
      <c r="D45" s="288"/>
      <c r="E45" s="288"/>
      <c r="F45" s="288"/>
      <c r="G45" s="289"/>
      <c r="H45" s="284"/>
      <c r="I45" s="288"/>
      <c r="J45" s="284"/>
      <c r="K45" s="284"/>
      <c r="L45" s="274"/>
      <c r="M45" s="274"/>
      <c r="N45" s="274"/>
      <c r="O45" s="274"/>
      <c r="P45" s="274"/>
      <c r="Q45" s="274"/>
      <c r="R45" s="274"/>
      <c r="S45" s="274"/>
      <c r="T45" s="274"/>
      <c r="U45" s="274"/>
      <c r="V45" s="274"/>
      <c r="W45" s="274"/>
      <c r="X45" s="274"/>
      <c r="Y45" s="274"/>
      <c r="Z45" s="274"/>
      <c r="AA45" s="1"/>
      <c r="AB45" s="1"/>
      <c r="AC45" s="1"/>
      <c r="AD45" s="1"/>
      <c r="AE45" s="1"/>
      <c r="AF45" s="1"/>
    </row>
    <row r="46" spans="1:32" ht="14.25" customHeight="1">
      <c r="A46" s="137"/>
      <c r="B46" s="137"/>
      <c r="C46" s="284"/>
      <c r="D46" s="288"/>
      <c r="E46" s="288"/>
      <c r="F46" s="288"/>
      <c r="G46" s="289"/>
      <c r="H46" s="284"/>
      <c r="I46" s="288"/>
      <c r="J46" s="284"/>
      <c r="K46" s="284"/>
      <c r="L46" s="274"/>
      <c r="M46" s="274"/>
      <c r="N46" s="274"/>
      <c r="O46" s="274"/>
      <c r="P46" s="274"/>
      <c r="Q46" s="274"/>
      <c r="R46" s="274"/>
      <c r="S46" s="274"/>
      <c r="T46" s="274"/>
      <c r="U46" s="274"/>
      <c r="V46" s="274"/>
      <c r="W46" s="274"/>
      <c r="X46" s="274"/>
      <c r="Y46" s="274"/>
      <c r="Z46" s="274"/>
      <c r="AA46" s="1"/>
      <c r="AB46" s="1"/>
      <c r="AC46" s="1"/>
      <c r="AD46" s="1"/>
      <c r="AE46" s="1"/>
      <c r="AF46" s="1"/>
    </row>
    <row r="47" spans="1:32" ht="14.25" customHeight="1">
      <c r="A47" s="137"/>
      <c r="B47" s="137"/>
      <c r="C47" s="284"/>
      <c r="D47" s="288"/>
      <c r="E47" s="288"/>
      <c r="F47" s="288"/>
      <c r="G47" s="289"/>
      <c r="H47" s="284"/>
      <c r="I47" s="288"/>
      <c r="J47" s="284"/>
      <c r="K47" s="284"/>
      <c r="L47" s="274"/>
      <c r="M47" s="274"/>
      <c r="N47" s="274"/>
      <c r="O47" s="274"/>
      <c r="P47" s="274"/>
      <c r="Q47" s="274"/>
      <c r="R47" s="274"/>
      <c r="S47" s="274"/>
      <c r="T47" s="274"/>
      <c r="U47" s="274"/>
      <c r="V47" s="274"/>
      <c r="W47" s="274"/>
      <c r="X47" s="274"/>
      <c r="Y47" s="274"/>
      <c r="Z47" s="274"/>
      <c r="AA47" s="1"/>
      <c r="AB47" s="1"/>
      <c r="AC47" s="1"/>
      <c r="AD47" s="1"/>
      <c r="AE47" s="1"/>
      <c r="AF47" s="1"/>
    </row>
    <row r="48" spans="1:32" ht="14.25" customHeight="1">
      <c r="A48" s="137"/>
      <c r="B48" s="137"/>
      <c r="C48" s="288"/>
      <c r="D48" s="288"/>
      <c r="E48" s="288"/>
      <c r="F48" s="288"/>
      <c r="G48" s="288"/>
      <c r="H48" s="288"/>
      <c r="I48" s="288"/>
      <c r="J48" s="288"/>
      <c r="K48" s="288"/>
      <c r="L48" s="274"/>
      <c r="M48" s="274"/>
      <c r="N48" s="274"/>
      <c r="O48" s="274"/>
      <c r="P48" s="274"/>
      <c r="Q48" s="274"/>
      <c r="R48" s="274"/>
      <c r="S48" s="274"/>
      <c r="T48" s="274"/>
      <c r="U48" s="274"/>
      <c r="V48" s="274"/>
      <c r="W48" s="274"/>
      <c r="X48" s="274"/>
      <c r="Y48" s="274"/>
      <c r="Z48" s="274"/>
      <c r="AA48" s="1"/>
      <c r="AB48" s="1"/>
      <c r="AC48" s="1"/>
      <c r="AD48" s="1"/>
      <c r="AE48" s="1"/>
      <c r="AF48" s="1"/>
    </row>
    <row r="49" spans="1:32" ht="14.25" customHeight="1">
      <c r="A49" s="137"/>
      <c r="B49" s="137"/>
      <c r="C49" s="288"/>
      <c r="D49" s="288"/>
      <c r="E49" s="288"/>
      <c r="F49" s="288"/>
      <c r="G49" s="288"/>
      <c r="H49" s="288"/>
      <c r="I49" s="288"/>
      <c r="J49" s="288"/>
      <c r="K49" s="288"/>
      <c r="L49" s="274"/>
      <c r="M49" s="274"/>
      <c r="N49" s="274"/>
      <c r="O49" s="274"/>
      <c r="P49" s="274"/>
      <c r="Q49" s="274"/>
      <c r="R49" s="274"/>
      <c r="S49" s="274"/>
      <c r="T49" s="274"/>
      <c r="U49" s="274"/>
      <c r="V49" s="274"/>
      <c r="W49" s="274"/>
      <c r="X49" s="274"/>
      <c r="Y49" s="274"/>
      <c r="Z49" s="274"/>
      <c r="AA49" s="1"/>
      <c r="AB49" s="1"/>
      <c r="AC49" s="1"/>
      <c r="AD49" s="1"/>
      <c r="AE49" s="1"/>
      <c r="AF49" s="1"/>
    </row>
    <row r="50" spans="1:32" ht="14.25" customHeight="1">
      <c r="A50" s="137"/>
      <c r="B50" s="137"/>
      <c r="C50" s="288"/>
      <c r="D50" s="288"/>
      <c r="E50" s="288"/>
      <c r="F50" s="288"/>
      <c r="G50" s="288"/>
      <c r="H50" s="288"/>
      <c r="I50" s="288"/>
      <c r="J50" s="288"/>
      <c r="K50" s="288"/>
      <c r="L50" s="274"/>
      <c r="M50" s="274"/>
      <c r="N50" s="274"/>
      <c r="O50" s="274"/>
      <c r="P50" s="274"/>
      <c r="Q50" s="274"/>
      <c r="R50" s="274"/>
      <c r="S50" s="274"/>
      <c r="T50" s="274"/>
      <c r="U50" s="274"/>
      <c r="V50" s="274"/>
      <c r="W50" s="274"/>
      <c r="X50" s="274"/>
      <c r="Y50" s="274"/>
      <c r="Z50" s="274"/>
      <c r="AA50" s="1"/>
      <c r="AB50" s="1"/>
      <c r="AC50" s="1"/>
      <c r="AD50" s="1"/>
      <c r="AE50" s="1"/>
      <c r="AF50" s="1"/>
    </row>
    <row r="51" spans="1:32" ht="14.25" customHeight="1">
      <c r="A51" s="137"/>
      <c r="B51" s="137"/>
      <c r="C51" s="288"/>
      <c r="D51" s="288"/>
      <c r="E51" s="288"/>
      <c r="F51" s="288"/>
      <c r="G51" s="288"/>
      <c r="H51" s="288"/>
      <c r="I51" s="288"/>
      <c r="J51" s="288"/>
      <c r="K51" s="288"/>
      <c r="L51" s="274"/>
      <c r="M51" s="274"/>
      <c r="N51" s="274"/>
      <c r="O51" s="274"/>
      <c r="P51" s="274"/>
      <c r="Q51" s="274"/>
      <c r="R51" s="274"/>
      <c r="S51" s="274"/>
      <c r="T51" s="274"/>
      <c r="U51" s="274"/>
      <c r="V51" s="274"/>
      <c r="W51" s="274"/>
      <c r="X51" s="274"/>
      <c r="Y51" s="274"/>
      <c r="Z51" s="274"/>
      <c r="AA51" s="1"/>
      <c r="AB51" s="1"/>
      <c r="AC51" s="1"/>
      <c r="AD51" s="1"/>
      <c r="AE51" s="1"/>
      <c r="AF51" s="1"/>
    </row>
    <row r="52" spans="1:32" ht="14.25" customHeight="1">
      <c r="A52" s="137"/>
      <c r="B52" s="137"/>
      <c r="C52" s="288"/>
      <c r="D52" s="288"/>
      <c r="E52" s="288"/>
      <c r="F52" s="288"/>
      <c r="G52" s="288"/>
      <c r="H52" s="288"/>
      <c r="I52" s="288"/>
      <c r="J52" s="288"/>
      <c r="K52" s="288"/>
      <c r="L52" s="274"/>
      <c r="M52" s="274"/>
      <c r="N52" s="274"/>
      <c r="O52" s="274"/>
      <c r="P52" s="274"/>
      <c r="Q52" s="274"/>
      <c r="R52" s="274"/>
      <c r="S52" s="274"/>
      <c r="T52" s="274"/>
      <c r="U52" s="274"/>
      <c r="V52" s="274"/>
      <c r="W52" s="274"/>
      <c r="X52" s="274"/>
      <c r="Y52" s="274"/>
      <c r="Z52" s="274"/>
      <c r="AA52" s="1"/>
      <c r="AB52" s="1"/>
      <c r="AC52" s="1"/>
      <c r="AD52" s="1"/>
      <c r="AE52" s="1"/>
      <c r="AF52" s="1"/>
    </row>
    <row r="53" spans="1:32" ht="14.25" customHeight="1">
      <c r="A53" s="137"/>
      <c r="B53" s="137"/>
      <c r="C53" s="288"/>
      <c r="D53" s="288"/>
      <c r="E53" s="288"/>
      <c r="F53" s="288"/>
      <c r="G53" s="288"/>
      <c r="H53" s="288"/>
      <c r="I53" s="288"/>
      <c r="J53" s="288"/>
      <c r="K53" s="288"/>
      <c r="L53" s="274"/>
      <c r="M53" s="274"/>
      <c r="N53" s="274"/>
      <c r="O53" s="274"/>
      <c r="P53" s="274"/>
      <c r="Q53" s="274"/>
      <c r="R53" s="274"/>
      <c r="S53" s="274"/>
      <c r="T53" s="274"/>
      <c r="U53" s="274"/>
      <c r="V53" s="274"/>
      <c r="W53" s="274"/>
      <c r="X53" s="274"/>
      <c r="Y53" s="274"/>
      <c r="Z53" s="274"/>
      <c r="AA53" s="1"/>
      <c r="AB53" s="1"/>
      <c r="AC53" s="1"/>
      <c r="AD53" s="1"/>
      <c r="AE53" s="1"/>
      <c r="AF53" s="1"/>
    </row>
    <row r="54" spans="1:32" ht="14.25" customHeight="1">
      <c r="A54" s="137"/>
      <c r="B54" s="137"/>
      <c r="C54" s="288"/>
      <c r="D54" s="288"/>
      <c r="E54" s="288"/>
      <c r="F54" s="288"/>
      <c r="G54" s="288"/>
      <c r="H54" s="288"/>
      <c r="I54" s="288"/>
      <c r="J54" s="288"/>
      <c r="K54" s="288"/>
      <c r="L54" s="274"/>
      <c r="M54" s="274"/>
      <c r="N54" s="274"/>
      <c r="O54" s="274"/>
      <c r="P54" s="274"/>
      <c r="Q54" s="274"/>
      <c r="R54" s="274"/>
      <c r="S54" s="274"/>
      <c r="T54" s="274"/>
      <c r="U54" s="274"/>
      <c r="V54" s="274"/>
      <c r="W54" s="274"/>
      <c r="X54" s="274"/>
      <c r="Y54" s="274"/>
      <c r="Z54" s="274"/>
      <c r="AA54" s="1"/>
      <c r="AB54" s="1"/>
      <c r="AC54" s="1"/>
      <c r="AD54" s="1"/>
      <c r="AE54" s="1"/>
      <c r="AF54" s="1"/>
    </row>
    <row r="55" spans="1:32" ht="14.25" customHeight="1">
      <c r="A55" s="137"/>
      <c r="B55" s="137"/>
      <c r="C55" s="288"/>
      <c r="D55" s="288"/>
      <c r="E55" s="288"/>
      <c r="F55" s="288"/>
      <c r="G55" s="288"/>
      <c r="H55" s="288"/>
      <c r="I55" s="288"/>
      <c r="J55" s="288"/>
      <c r="K55" s="288"/>
      <c r="L55" s="274"/>
      <c r="M55" s="274"/>
      <c r="N55" s="274"/>
      <c r="O55" s="274"/>
      <c r="P55" s="274"/>
      <c r="Q55" s="274"/>
      <c r="R55" s="274"/>
      <c r="S55" s="274"/>
      <c r="T55" s="274"/>
      <c r="U55" s="274"/>
      <c r="V55" s="274"/>
      <c r="W55" s="274"/>
      <c r="X55" s="274"/>
      <c r="Y55" s="274"/>
      <c r="Z55" s="274"/>
      <c r="AA55" s="1"/>
      <c r="AB55" s="1"/>
      <c r="AC55" s="1"/>
      <c r="AD55" s="1"/>
      <c r="AE55" s="1"/>
      <c r="AF55" s="1"/>
    </row>
    <row r="56" spans="1:32" ht="14.25" customHeight="1">
      <c r="A56" s="137"/>
      <c r="B56" s="137"/>
      <c r="C56" s="288"/>
      <c r="D56" s="288"/>
      <c r="E56" s="288"/>
      <c r="F56" s="288"/>
      <c r="G56" s="288"/>
      <c r="H56" s="288"/>
      <c r="I56" s="288"/>
      <c r="J56" s="288"/>
      <c r="K56" s="288"/>
      <c r="L56" s="274"/>
      <c r="M56" s="274"/>
      <c r="N56" s="274"/>
      <c r="O56" s="274"/>
      <c r="P56" s="274"/>
      <c r="Q56" s="274"/>
      <c r="R56" s="274"/>
      <c r="S56" s="274"/>
      <c r="T56" s="274"/>
      <c r="U56" s="274"/>
      <c r="V56" s="274"/>
      <c r="W56" s="274"/>
      <c r="X56" s="274"/>
      <c r="Y56" s="274"/>
      <c r="Z56" s="274"/>
      <c r="AA56" s="1"/>
      <c r="AB56" s="1"/>
      <c r="AC56" s="1"/>
      <c r="AD56" s="1"/>
      <c r="AE56" s="1"/>
      <c r="AF56" s="1"/>
    </row>
    <row r="57" spans="1:32" ht="14.25" customHeight="1">
      <c r="A57" s="137"/>
      <c r="B57" s="137"/>
      <c r="C57" s="288"/>
      <c r="D57" s="288"/>
      <c r="E57" s="288"/>
      <c r="F57" s="288"/>
      <c r="G57" s="288"/>
      <c r="H57" s="288"/>
      <c r="I57" s="288"/>
      <c r="J57" s="288"/>
      <c r="K57" s="288"/>
      <c r="L57" s="274"/>
      <c r="M57" s="274"/>
      <c r="N57" s="274"/>
      <c r="O57" s="274"/>
      <c r="P57" s="274"/>
      <c r="Q57" s="274"/>
      <c r="R57" s="274"/>
      <c r="S57" s="274"/>
      <c r="T57" s="274"/>
      <c r="U57" s="274"/>
      <c r="V57" s="274"/>
      <c r="W57" s="274"/>
      <c r="X57" s="274"/>
      <c r="Y57" s="274"/>
      <c r="Z57" s="274"/>
      <c r="AA57" s="1"/>
      <c r="AB57" s="1"/>
      <c r="AC57" s="1"/>
      <c r="AD57" s="1"/>
      <c r="AE57" s="1"/>
      <c r="AF57" s="1"/>
    </row>
    <row r="58" spans="1:32" ht="14.25" customHeight="1">
      <c r="A58" s="137"/>
      <c r="B58" s="137"/>
      <c r="C58" s="288"/>
      <c r="D58" s="288"/>
      <c r="E58" s="288"/>
      <c r="F58" s="288"/>
      <c r="G58" s="288"/>
      <c r="H58" s="288"/>
      <c r="I58" s="288"/>
      <c r="J58" s="288"/>
      <c r="K58" s="288"/>
      <c r="L58" s="274"/>
      <c r="M58" s="274"/>
      <c r="N58" s="274"/>
      <c r="O58" s="274"/>
      <c r="P58" s="274"/>
      <c r="Q58" s="274"/>
      <c r="R58" s="274"/>
      <c r="S58" s="274"/>
      <c r="T58" s="274"/>
      <c r="U58" s="274"/>
      <c r="V58" s="274"/>
      <c r="W58" s="274"/>
      <c r="X58" s="274"/>
      <c r="Y58" s="274"/>
      <c r="Z58" s="274"/>
      <c r="AA58" s="1"/>
      <c r="AB58" s="1"/>
      <c r="AC58" s="1"/>
      <c r="AD58" s="1"/>
      <c r="AE58" s="1"/>
      <c r="AF58" s="1"/>
    </row>
    <row r="59" spans="1:32" ht="14.25" customHeight="1">
      <c r="A59" s="137"/>
      <c r="B59" s="137"/>
      <c r="C59" s="288"/>
      <c r="D59" s="288"/>
      <c r="E59" s="288"/>
      <c r="F59" s="288"/>
      <c r="G59" s="288"/>
      <c r="H59" s="288"/>
      <c r="I59" s="288"/>
      <c r="J59" s="288"/>
      <c r="K59" s="288"/>
      <c r="L59" s="274"/>
      <c r="M59" s="274"/>
      <c r="N59" s="274"/>
      <c r="O59" s="274"/>
      <c r="P59" s="274"/>
      <c r="Q59" s="274"/>
      <c r="R59" s="274"/>
      <c r="S59" s="274"/>
      <c r="T59" s="274"/>
      <c r="U59" s="274"/>
      <c r="V59" s="274"/>
      <c r="W59" s="274"/>
      <c r="X59" s="274"/>
      <c r="Y59" s="274"/>
      <c r="Z59" s="274"/>
      <c r="AA59" s="1"/>
      <c r="AB59" s="1"/>
      <c r="AC59" s="1"/>
      <c r="AD59" s="1"/>
      <c r="AE59" s="1"/>
      <c r="AF59" s="1"/>
    </row>
    <row r="60" spans="1:32" ht="14.25" customHeight="1">
      <c r="A60" s="137"/>
      <c r="B60" s="137"/>
      <c r="C60" s="288"/>
      <c r="D60" s="288"/>
      <c r="E60" s="288"/>
      <c r="F60" s="288"/>
      <c r="G60" s="288"/>
      <c r="H60" s="288"/>
      <c r="I60" s="288"/>
      <c r="J60" s="288"/>
      <c r="K60" s="288"/>
      <c r="L60" s="274"/>
      <c r="M60" s="274"/>
      <c r="N60" s="274"/>
      <c r="O60" s="274"/>
      <c r="P60" s="274"/>
      <c r="Q60" s="274"/>
      <c r="R60" s="274"/>
      <c r="S60" s="274"/>
      <c r="T60" s="274"/>
      <c r="U60" s="274"/>
      <c r="V60" s="274"/>
      <c r="W60" s="274"/>
      <c r="X60" s="274"/>
      <c r="Y60" s="274"/>
      <c r="Z60" s="274"/>
      <c r="AA60" s="1"/>
      <c r="AB60" s="1"/>
      <c r="AC60" s="1"/>
      <c r="AD60" s="1"/>
      <c r="AE60" s="1"/>
      <c r="AF60" s="1"/>
    </row>
    <row r="61" spans="1:32" ht="14.25" customHeight="1">
      <c r="A61" s="137"/>
      <c r="B61" s="137"/>
      <c r="C61" s="288"/>
      <c r="D61" s="288"/>
      <c r="E61" s="288"/>
      <c r="F61" s="288"/>
      <c r="G61" s="288"/>
      <c r="H61" s="288"/>
      <c r="I61" s="288"/>
      <c r="J61" s="288"/>
      <c r="K61" s="288"/>
      <c r="L61" s="274"/>
      <c r="M61" s="274"/>
      <c r="N61" s="274"/>
      <c r="O61" s="274"/>
      <c r="P61" s="274"/>
      <c r="Q61" s="274"/>
      <c r="R61" s="274"/>
      <c r="S61" s="274"/>
      <c r="T61" s="274"/>
      <c r="U61" s="274"/>
      <c r="V61" s="274"/>
      <c r="W61" s="274"/>
      <c r="X61" s="274"/>
      <c r="Y61" s="274"/>
      <c r="Z61" s="274"/>
      <c r="AA61" s="1"/>
      <c r="AB61" s="1"/>
      <c r="AC61" s="1"/>
      <c r="AD61" s="1"/>
      <c r="AE61" s="1"/>
      <c r="AF61" s="1"/>
    </row>
    <row r="62" spans="1:32" ht="14.25" customHeight="1">
      <c r="A62" s="137"/>
      <c r="B62" s="137"/>
      <c r="C62" s="288"/>
      <c r="D62" s="288"/>
      <c r="E62" s="288"/>
      <c r="F62" s="288"/>
      <c r="G62" s="288"/>
      <c r="H62" s="288"/>
      <c r="I62" s="288"/>
      <c r="J62" s="288"/>
      <c r="K62" s="288"/>
      <c r="L62" s="274"/>
      <c r="M62" s="274"/>
      <c r="N62" s="274"/>
      <c r="O62" s="274"/>
      <c r="P62" s="274"/>
      <c r="Q62" s="274"/>
      <c r="R62" s="274"/>
      <c r="S62" s="274"/>
      <c r="T62" s="274"/>
      <c r="U62" s="274"/>
      <c r="V62" s="274"/>
      <c r="W62" s="274"/>
      <c r="X62" s="274"/>
      <c r="Y62" s="274"/>
      <c r="Z62" s="274"/>
      <c r="AA62" s="1"/>
      <c r="AB62" s="1"/>
      <c r="AC62" s="1"/>
      <c r="AD62" s="1"/>
      <c r="AE62" s="1"/>
      <c r="AF62" s="1"/>
    </row>
    <row r="63" spans="1:32" ht="14.25" customHeight="1">
      <c r="A63" s="137"/>
      <c r="B63" s="137"/>
      <c r="C63" s="288"/>
      <c r="D63" s="288"/>
      <c r="E63" s="288"/>
      <c r="F63" s="288"/>
      <c r="G63" s="288"/>
      <c r="H63" s="288"/>
      <c r="I63" s="288"/>
      <c r="J63" s="288"/>
      <c r="K63" s="288"/>
      <c r="L63" s="274"/>
      <c r="M63" s="274"/>
      <c r="N63" s="274"/>
      <c r="O63" s="274"/>
      <c r="P63" s="274"/>
      <c r="Q63" s="274"/>
      <c r="R63" s="274"/>
      <c r="S63" s="274"/>
      <c r="T63" s="274"/>
      <c r="U63" s="274"/>
      <c r="V63" s="274"/>
      <c r="W63" s="274"/>
      <c r="X63" s="274"/>
      <c r="Y63" s="274"/>
      <c r="Z63" s="274"/>
      <c r="AA63" s="1"/>
      <c r="AB63" s="1"/>
      <c r="AC63" s="1"/>
      <c r="AD63" s="1"/>
      <c r="AE63" s="1"/>
      <c r="AF63" s="1"/>
    </row>
    <row r="64" spans="1:32" ht="14.25" customHeight="1">
      <c r="A64" s="137"/>
      <c r="B64" s="137"/>
      <c r="C64" s="288"/>
      <c r="D64" s="288"/>
      <c r="E64" s="288"/>
      <c r="F64" s="288"/>
      <c r="G64" s="288"/>
      <c r="H64" s="288"/>
      <c r="I64" s="288"/>
      <c r="J64" s="288"/>
      <c r="K64" s="288"/>
      <c r="L64" s="274"/>
      <c r="M64" s="274"/>
      <c r="N64" s="274"/>
      <c r="O64" s="274"/>
      <c r="P64" s="274"/>
      <c r="Q64" s="274"/>
      <c r="R64" s="274"/>
      <c r="S64" s="274"/>
      <c r="T64" s="274"/>
      <c r="U64" s="274"/>
      <c r="V64" s="274"/>
      <c r="W64" s="274"/>
      <c r="X64" s="274"/>
      <c r="Y64" s="274"/>
      <c r="Z64" s="274"/>
      <c r="AA64" s="1"/>
      <c r="AB64" s="1"/>
      <c r="AC64" s="1"/>
      <c r="AD64" s="1"/>
      <c r="AE64" s="1"/>
      <c r="AF64" s="1"/>
    </row>
    <row r="65" spans="1:32" ht="14.25" customHeight="1">
      <c r="A65" s="137"/>
      <c r="B65" s="137"/>
      <c r="C65" s="288"/>
      <c r="D65" s="288"/>
      <c r="E65" s="288"/>
      <c r="F65" s="288"/>
      <c r="G65" s="288"/>
      <c r="H65" s="288"/>
      <c r="I65" s="288"/>
      <c r="J65" s="288"/>
      <c r="K65" s="288"/>
      <c r="L65" s="274"/>
      <c r="M65" s="274"/>
      <c r="N65" s="274"/>
      <c r="O65" s="274"/>
      <c r="P65" s="274"/>
      <c r="Q65" s="274"/>
      <c r="R65" s="274"/>
      <c r="S65" s="274"/>
      <c r="T65" s="274"/>
      <c r="U65" s="274"/>
      <c r="V65" s="274"/>
      <c r="W65" s="274"/>
      <c r="X65" s="274"/>
      <c r="Y65" s="274"/>
      <c r="Z65" s="274"/>
      <c r="AA65" s="1"/>
      <c r="AB65" s="1"/>
      <c r="AC65" s="1"/>
      <c r="AD65" s="1"/>
      <c r="AE65" s="1"/>
      <c r="AF65" s="1"/>
    </row>
    <row r="66" spans="1:32" ht="14.25" customHeight="1">
      <c r="A66" s="137"/>
      <c r="B66" s="137"/>
      <c r="C66" s="288"/>
      <c r="D66" s="288"/>
      <c r="E66" s="288"/>
      <c r="F66" s="288"/>
      <c r="G66" s="288"/>
      <c r="H66" s="288"/>
      <c r="I66" s="288"/>
      <c r="J66" s="288"/>
      <c r="K66" s="288"/>
      <c r="L66" s="274"/>
      <c r="M66" s="274"/>
      <c r="N66" s="274"/>
      <c r="O66" s="274"/>
      <c r="P66" s="274"/>
      <c r="Q66" s="274"/>
      <c r="R66" s="274"/>
      <c r="S66" s="274"/>
      <c r="T66" s="274"/>
      <c r="U66" s="274"/>
      <c r="V66" s="274"/>
      <c r="W66" s="274"/>
      <c r="X66" s="274"/>
      <c r="Y66" s="274"/>
      <c r="Z66" s="274"/>
      <c r="AA66" s="1"/>
      <c r="AB66" s="1"/>
      <c r="AC66" s="1"/>
      <c r="AD66" s="1"/>
      <c r="AE66" s="1"/>
      <c r="AF66" s="1"/>
    </row>
    <row r="67" spans="1:32" ht="14.25" customHeight="1">
      <c r="A67" s="137"/>
      <c r="B67" s="137"/>
      <c r="C67" s="288"/>
      <c r="D67" s="288"/>
      <c r="E67" s="288"/>
      <c r="F67" s="288"/>
      <c r="G67" s="288"/>
      <c r="H67" s="288"/>
      <c r="I67" s="288"/>
      <c r="J67" s="288"/>
      <c r="K67" s="288"/>
      <c r="L67" s="274"/>
      <c r="M67" s="274"/>
      <c r="N67" s="274"/>
      <c r="O67" s="274"/>
      <c r="P67" s="274"/>
      <c r="Q67" s="274"/>
      <c r="R67" s="274"/>
      <c r="S67" s="274"/>
      <c r="T67" s="274"/>
      <c r="U67" s="274"/>
      <c r="V67" s="274"/>
      <c r="W67" s="274"/>
      <c r="X67" s="274"/>
      <c r="Y67" s="274"/>
      <c r="Z67" s="274"/>
      <c r="AA67" s="1"/>
      <c r="AB67" s="1"/>
      <c r="AC67" s="1"/>
      <c r="AD67" s="1"/>
      <c r="AE67" s="1"/>
      <c r="AF67" s="1"/>
    </row>
    <row r="68" spans="1:32" ht="14.25" customHeight="1">
      <c r="A68" s="137"/>
      <c r="B68" s="137"/>
      <c r="C68" s="288"/>
      <c r="D68" s="288"/>
      <c r="E68" s="288"/>
      <c r="F68" s="288"/>
      <c r="G68" s="288"/>
      <c r="H68" s="288"/>
      <c r="I68" s="288"/>
      <c r="J68" s="288"/>
      <c r="K68" s="288"/>
      <c r="L68" s="274"/>
      <c r="M68" s="274"/>
      <c r="N68" s="274"/>
      <c r="O68" s="274"/>
      <c r="P68" s="274"/>
      <c r="Q68" s="274"/>
      <c r="R68" s="274"/>
      <c r="S68" s="274"/>
      <c r="T68" s="274"/>
      <c r="U68" s="274"/>
      <c r="V68" s="274"/>
      <c r="W68" s="274"/>
      <c r="X68" s="274"/>
      <c r="Y68" s="274"/>
      <c r="Z68" s="274"/>
      <c r="AA68" s="1"/>
      <c r="AB68" s="1"/>
      <c r="AC68" s="1"/>
      <c r="AD68" s="1"/>
      <c r="AE68" s="1"/>
      <c r="AF68" s="1"/>
    </row>
    <row r="69" spans="1:32" ht="14.25" customHeight="1">
      <c r="A69" s="137"/>
      <c r="B69" s="137"/>
      <c r="C69" s="288"/>
      <c r="D69" s="288"/>
      <c r="E69" s="288"/>
      <c r="F69" s="288"/>
      <c r="G69" s="288"/>
      <c r="H69" s="288"/>
      <c r="I69" s="288"/>
      <c r="J69" s="288"/>
      <c r="K69" s="288"/>
      <c r="L69" s="274"/>
      <c r="M69" s="274"/>
      <c r="N69" s="274"/>
      <c r="O69" s="274"/>
      <c r="P69" s="274"/>
      <c r="Q69" s="274"/>
      <c r="R69" s="274"/>
      <c r="S69" s="274"/>
      <c r="T69" s="274"/>
      <c r="U69" s="274"/>
      <c r="V69" s="274"/>
      <c r="W69" s="274"/>
      <c r="X69" s="274"/>
      <c r="Y69" s="274"/>
      <c r="Z69" s="274"/>
      <c r="AA69" s="1"/>
      <c r="AB69" s="1"/>
      <c r="AC69" s="1"/>
      <c r="AD69" s="1"/>
      <c r="AE69" s="1"/>
      <c r="AF69" s="1"/>
    </row>
    <row r="70" spans="1:32" ht="14.25" customHeight="1">
      <c r="A70" s="137"/>
      <c r="B70" s="137"/>
      <c r="C70" s="288"/>
      <c r="D70" s="288"/>
      <c r="E70" s="288"/>
      <c r="F70" s="288"/>
      <c r="G70" s="288"/>
      <c r="H70" s="288"/>
      <c r="I70" s="288"/>
      <c r="J70" s="288"/>
      <c r="K70" s="288"/>
      <c r="L70" s="274"/>
      <c r="M70" s="274"/>
      <c r="N70" s="274"/>
      <c r="O70" s="274"/>
      <c r="P70" s="274"/>
      <c r="Q70" s="274"/>
      <c r="R70" s="274"/>
      <c r="S70" s="274"/>
      <c r="T70" s="274"/>
      <c r="U70" s="274"/>
      <c r="V70" s="274"/>
      <c r="W70" s="274"/>
      <c r="X70" s="274"/>
      <c r="Y70" s="274"/>
      <c r="Z70" s="274"/>
      <c r="AA70" s="1"/>
      <c r="AB70" s="1"/>
      <c r="AC70" s="1"/>
      <c r="AD70" s="1"/>
      <c r="AE70" s="1"/>
      <c r="AF70" s="1"/>
    </row>
    <row r="71" spans="1:32" ht="14.25" customHeight="1">
      <c r="A71" s="137"/>
      <c r="B71" s="137"/>
      <c r="C71" s="288"/>
      <c r="D71" s="288"/>
      <c r="E71" s="288"/>
      <c r="F71" s="288"/>
      <c r="G71" s="288"/>
      <c r="H71" s="288"/>
      <c r="I71" s="288"/>
      <c r="J71" s="288"/>
      <c r="K71" s="288"/>
      <c r="L71" s="274"/>
      <c r="M71" s="274"/>
      <c r="N71" s="274"/>
      <c r="O71" s="274"/>
      <c r="P71" s="274"/>
      <c r="Q71" s="274"/>
      <c r="R71" s="274"/>
      <c r="S71" s="274"/>
      <c r="T71" s="274"/>
      <c r="U71" s="274"/>
      <c r="V71" s="274"/>
      <c r="W71" s="274"/>
      <c r="X71" s="274"/>
      <c r="Y71" s="274"/>
      <c r="Z71" s="274"/>
      <c r="AA71" s="1"/>
      <c r="AB71" s="1"/>
      <c r="AC71" s="1"/>
      <c r="AD71" s="1"/>
      <c r="AE71" s="1"/>
      <c r="AF71" s="1"/>
    </row>
    <row r="72" spans="1:32" ht="14.25" customHeight="1">
      <c r="A72" s="137"/>
      <c r="B72" s="137"/>
      <c r="C72" s="288"/>
      <c r="D72" s="288"/>
      <c r="E72" s="288"/>
      <c r="F72" s="288"/>
      <c r="G72" s="288"/>
      <c r="H72" s="288"/>
      <c r="I72" s="288"/>
      <c r="J72" s="288"/>
      <c r="K72" s="288"/>
      <c r="L72" s="274"/>
      <c r="M72" s="274"/>
      <c r="N72" s="274"/>
      <c r="O72" s="274"/>
      <c r="P72" s="274"/>
      <c r="Q72" s="274"/>
      <c r="R72" s="274"/>
      <c r="S72" s="274"/>
      <c r="T72" s="274"/>
      <c r="U72" s="274"/>
      <c r="V72" s="274"/>
      <c r="W72" s="274"/>
      <c r="X72" s="274"/>
      <c r="Y72" s="274"/>
      <c r="Z72" s="274"/>
      <c r="AA72" s="1"/>
      <c r="AB72" s="1"/>
      <c r="AC72" s="1"/>
      <c r="AD72" s="1"/>
      <c r="AE72" s="1"/>
      <c r="AF72" s="1"/>
    </row>
    <row r="73" spans="1:32" ht="14.25" customHeight="1">
      <c r="A73" s="137"/>
      <c r="B73" s="137"/>
      <c r="C73" s="288"/>
      <c r="D73" s="288"/>
      <c r="E73" s="288"/>
      <c r="F73" s="288"/>
      <c r="G73" s="288"/>
      <c r="H73" s="288"/>
      <c r="I73" s="288"/>
      <c r="J73" s="288"/>
      <c r="K73" s="288"/>
      <c r="L73" s="274"/>
      <c r="M73" s="274"/>
      <c r="N73" s="274"/>
      <c r="O73" s="274"/>
      <c r="P73" s="274"/>
      <c r="Q73" s="274"/>
      <c r="R73" s="274"/>
      <c r="S73" s="274"/>
      <c r="T73" s="274"/>
      <c r="U73" s="274"/>
      <c r="V73" s="274"/>
      <c r="W73" s="274"/>
      <c r="X73" s="274"/>
      <c r="Y73" s="274"/>
      <c r="Z73" s="274"/>
      <c r="AA73" s="1"/>
      <c r="AB73" s="1"/>
      <c r="AC73" s="1"/>
      <c r="AD73" s="1"/>
      <c r="AE73" s="1"/>
      <c r="AF73" s="1"/>
    </row>
    <row r="74" spans="1:32" ht="14.25" customHeight="1">
      <c r="A74" s="137"/>
      <c r="B74" s="137"/>
      <c r="C74" s="288"/>
      <c r="D74" s="288"/>
      <c r="E74" s="288"/>
      <c r="F74" s="288"/>
      <c r="G74" s="288"/>
      <c r="H74" s="288"/>
      <c r="I74" s="288"/>
      <c r="J74" s="288"/>
      <c r="K74" s="288"/>
      <c r="L74" s="274"/>
      <c r="M74" s="274"/>
      <c r="N74" s="274"/>
      <c r="O74" s="274"/>
      <c r="P74" s="274"/>
      <c r="Q74" s="274"/>
      <c r="R74" s="274"/>
      <c r="S74" s="274"/>
      <c r="T74" s="274"/>
      <c r="U74" s="274"/>
      <c r="V74" s="274"/>
      <c r="W74" s="274"/>
      <c r="X74" s="274"/>
      <c r="Y74" s="274"/>
      <c r="Z74" s="274"/>
      <c r="AA74" s="1"/>
      <c r="AB74" s="1"/>
      <c r="AC74" s="1"/>
      <c r="AD74" s="1"/>
      <c r="AE74" s="1"/>
      <c r="AF74" s="1"/>
    </row>
    <row r="75" spans="1:32" ht="14.25" customHeight="1">
      <c r="A75" s="137"/>
      <c r="B75" s="137"/>
      <c r="C75" s="288"/>
      <c r="D75" s="288"/>
      <c r="E75" s="288"/>
      <c r="F75" s="288"/>
      <c r="G75" s="288"/>
      <c r="H75" s="288"/>
      <c r="I75" s="288"/>
      <c r="J75" s="288"/>
      <c r="K75" s="288"/>
      <c r="L75" s="274"/>
      <c r="M75" s="274"/>
      <c r="N75" s="274"/>
      <c r="O75" s="274"/>
      <c r="P75" s="274"/>
      <c r="Q75" s="274"/>
      <c r="R75" s="274"/>
      <c r="S75" s="274"/>
      <c r="T75" s="274"/>
      <c r="U75" s="274"/>
      <c r="V75" s="274"/>
      <c r="W75" s="274"/>
      <c r="X75" s="274"/>
      <c r="Y75" s="274"/>
      <c r="Z75" s="274"/>
      <c r="AA75" s="1"/>
      <c r="AB75" s="1"/>
      <c r="AC75" s="1"/>
      <c r="AD75" s="1"/>
      <c r="AE75" s="1"/>
      <c r="AF75" s="1"/>
    </row>
    <row r="76" spans="1:32" ht="14.25" customHeight="1">
      <c r="A76" s="137"/>
      <c r="B76" s="137"/>
      <c r="C76" s="288"/>
      <c r="D76" s="288"/>
      <c r="E76" s="288"/>
      <c r="F76" s="288"/>
      <c r="G76" s="288"/>
      <c r="H76" s="288"/>
      <c r="I76" s="288"/>
      <c r="J76" s="288"/>
      <c r="K76" s="288"/>
      <c r="L76" s="274"/>
      <c r="M76" s="274"/>
      <c r="N76" s="274"/>
      <c r="O76" s="274"/>
      <c r="P76" s="274"/>
      <c r="Q76" s="274"/>
      <c r="R76" s="274"/>
      <c r="S76" s="274"/>
      <c r="T76" s="274"/>
      <c r="U76" s="274"/>
      <c r="V76" s="274"/>
      <c r="W76" s="274"/>
      <c r="X76" s="274"/>
      <c r="Y76" s="274"/>
      <c r="Z76" s="274"/>
      <c r="AA76" s="1"/>
      <c r="AB76" s="1"/>
      <c r="AC76" s="1"/>
      <c r="AD76" s="1"/>
      <c r="AE76" s="1"/>
      <c r="AF76" s="1"/>
    </row>
    <row r="77" spans="1:32" ht="14.25" customHeight="1">
      <c r="A77" s="137"/>
      <c r="B77" s="137"/>
      <c r="C77" s="288"/>
      <c r="D77" s="288"/>
      <c r="E77" s="288"/>
      <c r="F77" s="288"/>
      <c r="G77" s="288"/>
      <c r="H77" s="288"/>
      <c r="I77" s="288"/>
      <c r="J77" s="288"/>
      <c r="K77" s="288"/>
      <c r="L77" s="274"/>
      <c r="M77" s="274"/>
      <c r="N77" s="274"/>
      <c r="O77" s="274"/>
      <c r="P77" s="274"/>
      <c r="Q77" s="274"/>
      <c r="R77" s="274"/>
      <c r="S77" s="274"/>
      <c r="T77" s="274"/>
      <c r="U77" s="274"/>
      <c r="V77" s="274"/>
      <c r="W77" s="274"/>
      <c r="X77" s="274"/>
      <c r="Y77" s="274"/>
      <c r="Z77" s="274"/>
      <c r="AA77" s="1"/>
      <c r="AB77" s="1"/>
      <c r="AC77" s="1"/>
      <c r="AD77" s="1"/>
      <c r="AE77" s="1"/>
      <c r="AF77" s="1"/>
    </row>
    <row r="78" spans="1:32" ht="14.25" customHeight="1">
      <c r="A78" s="137"/>
      <c r="B78" s="137"/>
      <c r="C78" s="288"/>
      <c r="D78" s="288"/>
      <c r="E78" s="288"/>
      <c r="F78" s="288"/>
      <c r="G78" s="288"/>
      <c r="H78" s="288"/>
      <c r="I78" s="288"/>
      <c r="J78" s="288"/>
      <c r="K78" s="288"/>
      <c r="L78" s="274"/>
      <c r="M78" s="274"/>
      <c r="N78" s="274"/>
      <c r="O78" s="274"/>
      <c r="P78" s="274"/>
      <c r="Q78" s="274"/>
      <c r="R78" s="274"/>
      <c r="S78" s="274"/>
      <c r="T78" s="274"/>
      <c r="U78" s="274"/>
      <c r="V78" s="274"/>
      <c r="W78" s="274"/>
      <c r="X78" s="274"/>
      <c r="Y78" s="274"/>
      <c r="Z78" s="274"/>
      <c r="AA78" s="1"/>
      <c r="AB78" s="1"/>
      <c r="AC78" s="1"/>
      <c r="AD78" s="1"/>
      <c r="AE78" s="1"/>
      <c r="AF78" s="1"/>
    </row>
    <row r="79" spans="1:32" ht="14.25" customHeight="1">
      <c r="A79" s="137"/>
      <c r="B79" s="137"/>
      <c r="C79" s="288"/>
      <c r="D79" s="288"/>
      <c r="E79" s="288"/>
      <c r="F79" s="288"/>
      <c r="G79" s="288"/>
      <c r="H79" s="288"/>
      <c r="I79" s="288"/>
      <c r="J79" s="288"/>
      <c r="K79" s="288"/>
      <c r="L79" s="274"/>
      <c r="M79" s="274"/>
      <c r="N79" s="274"/>
      <c r="O79" s="274"/>
      <c r="P79" s="274"/>
      <c r="Q79" s="274"/>
      <c r="R79" s="274"/>
      <c r="S79" s="274"/>
      <c r="T79" s="274"/>
      <c r="U79" s="274"/>
      <c r="V79" s="274"/>
      <c r="W79" s="274"/>
      <c r="X79" s="274"/>
      <c r="Y79" s="274"/>
      <c r="Z79" s="274"/>
      <c r="AA79" s="1"/>
      <c r="AB79" s="1"/>
      <c r="AC79" s="1"/>
      <c r="AD79" s="1"/>
      <c r="AE79" s="1"/>
      <c r="AF79" s="1"/>
    </row>
    <row r="80" spans="1:32" ht="14.25" customHeight="1">
      <c r="A80" s="137"/>
      <c r="B80" s="137"/>
      <c r="C80" s="288"/>
      <c r="D80" s="288"/>
      <c r="E80" s="288"/>
      <c r="F80" s="288"/>
      <c r="G80" s="288"/>
      <c r="H80" s="288"/>
      <c r="I80" s="288"/>
      <c r="J80" s="288"/>
      <c r="K80" s="288"/>
      <c r="L80" s="274"/>
      <c r="M80" s="274"/>
      <c r="N80" s="274"/>
      <c r="O80" s="274"/>
      <c r="P80" s="274"/>
      <c r="Q80" s="274"/>
      <c r="R80" s="274"/>
      <c r="S80" s="274"/>
      <c r="T80" s="274"/>
      <c r="U80" s="274"/>
      <c r="V80" s="274"/>
      <c r="W80" s="274"/>
      <c r="X80" s="274"/>
      <c r="Y80" s="274"/>
      <c r="Z80" s="274"/>
      <c r="AA80" s="1"/>
      <c r="AB80" s="1"/>
      <c r="AC80" s="1"/>
      <c r="AD80" s="1"/>
      <c r="AE80" s="1"/>
      <c r="AF80" s="1"/>
    </row>
    <row r="81" spans="1:32" ht="14.25" customHeight="1">
      <c r="A81" s="137"/>
      <c r="B81" s="137"/>
      <c r="C81" s="288"/>
      <c r="D81" s="288"/>
      <c r="E81" s="288"/>
      <c r="F81" s="288"/>
      <c r="G81" s="288"/>
      <c r="H81" s="288"/>
      <c r="I81" s="288"/>
      <c r="J81" s="288"/>
      <c r="K81" s="288"/>
      <c r="L81" s="274"/>
      <c r="M81" s="274"/>
      <c r="N81" s="274"/>
      <c r="O81" s="274"/>
      <c r="P81" s="274"/>
      <c r="Q81" s="274"/>
      <c r="R81" s="274"/>
      <c r="S81" s="274"/>
      <c r="T81" s="274"/>
      <c r="U81" s="274"/>
      <c r="V81" s="274"/>
      <c r="W81" s="274"/>
      <c r="X81" s="274"/>
      <c r="Y81" s="274"/>
      <c r="Z81" s="274"/>
      <c r="AA81" s="1"/>
      <c r="AB81" s="1"/>
      <c r="AC81" s="1"/>
      <c r="AD81" s="1"/>
      <c r="AE81" s="1"/>
      <c r="AF81" s="1"/>
    </row>
    <row r="82" spans="1:32" ht="14.25" customHeight="1">
      <c r="A82" s="137"/>
      <c r="B82" s="137"/>
      <c r="C82" s="288"/>
      <c r="D82" s="288"/>
      <c r="E82" s="288"/>
      <c r="F82" s="288"/>
      <c r="G82" s="288"/>
      <c r="H82" s="288"/>
      <c r="I82" s="288"/>
      <c r="J82" s="288"/>
      <c r="K82" s="288"/>
      <c r="L82" s="274"/>
      <c r="M82" s="274"/>
      <c r="N82" s="274"/>
      <c r="O82" s="274"/>
      <c r="P82" s="274"/>
      <c r="Q82" s="274"/>
      <c r="R82" s="274"/>
      <c r="S82" s="274"/>
      <c r="T82" s="274"/>
      <c r="U82" s="274"/>
      <c r="V82" s="274"/>
      <c r="W82" s="274"/>
      <c r="X82" s="274"/>
      <c r="Y82" s="274"/>
      <c r="Z82" s="274"/>
      <c r="AA82" s="1"/>
      <c r="AB82" s="1"/>
      <c r="AC82" s="1"/>
      <c r="AD82" s="1"/>
      <c r="AE82" s="1"/>
      <c r="AF82" s="1"/>
    </row>
    <row r="83" spans="1:32" ht="14.25" customHeight="1">
      <c r="A83" s="137"/>
      <c r="B83" s="137"/>
      <c r="C83" s="288"/>
      <c r="D83" s="288"/>
      <c r="E83" s="288"/>
      <c r="F83" s="288"/>
      <c r="G83" s="288"/>
      <c r="H83" s="288"/>
      <c r="I83" s="288"/>
      <c r="J83" s="288"/>
      <c r="K83" s="288"/>
      <c r="L83" s="274"/>
      <c r="M83" s="274"/>
      <c r="N83" s="274"/>
      <c r="O83" s="274"/>
      <c r="P83" s="274"/>
      <c r="Q83" s="274"/>
      <c r="R83" s="274"/>
      <c r="S83" s="274"/>
      <c r="T83" s="274"/>
      <c r="U83" s="274"/>
      <c r="V83" s="274"/>
      <c r="W83" s="274"/>
      <c r="X83" s="274"/>
      <c r="Y83" s="274"/>
      <c r="Z83" s="274"/>
      <c r="AA83" s="1"/>
      <c r="AB83" s="1"/>
      <c r="AC83" s="1"/>
      <c r="AD83" s="1"/>
      <c r="AE83" s="1"/>
      <c r="AF83" s="1"/>
    </row>
    <row r="84" spans="1:32" ht="14.25" customHeight="1">
      <c r="A84" s="137"/>
      <c r="B84" s="137"/>
      <c r="C84" s="288"/>
      <c r="D84" s="288"/>
      <c r="E84" s="288"/>
      <c r="F84" s="288"/>
      <c r="G84" s="288"/>
      <c r="H84" s="288"/>
      <c r="I84" s="288"/>
      <c r="J84" s="288"/>
      <c r="K84" s="288"/>
      <c r="L84" s="274"/>
      <c r="M84" s="274"/>
      <c r="N84" s="274"/>
      <c r="O84" s="274"/>
      <c r="P84" s="274"/>
      <c r="Q84" s="274"/>
      <c r="R84" s="274"/>
      <c r="S84" s="274"/>
      <c r="T84" s="274"/>
      <c r="U84" s="274"/>
      <c r="V84" s="274"/>
      <c r="W84" s="274"/>
      <c r="X84" s="274"/>
      <c r="Y84" s="274"/>
      <c r="Z84" s="274"/>
      <c r="AA84" s="1"/>
      <c r="AB84" s="1"/>
      <c r="AC84" s="1"/>
      <c r="AD84" s="1"/>
      <c r="AE84" s="1"/>
      <c r="AF84" s="1"/>
    </row>
    <row r="85" spans="1:32" ht="14.25" customHeight="1">
      <c r="A85" s="137"/>
      <c r="B85" s="137"/>
      <c r="C85" s="288"/>
      <c r="D85" s="288"/>
      <c r="E85" s="288"/>
      <c r="F85" s="288"/>
      <c r="G85" s="288"/>
      <c r="H85" s="288"/>
      <c r="I85" s="288"/>
      <c r="J85" s="288"/>
      <c r="K85" s="288"/>
      <c r="L85" s="274"/>
      <c r="M85" s="274"/>
      <c r="N85" s="274"/>
      <c r="O85" s="274"/>
      <c r="P85" s="274"/>
      <c r="Q85" s="274"/>
      <c r="R85" s="274"/>
      <c r="S85" s="274"/>
      <c r="T85" s="274"/>
      <c r="U85" s="274"/>
      <c r="V85" s="274"/>
      <c r="W85" s="274"/>
      <c r="X85" s="274"/>
      <c r="Y85" s="274"/>
      <c r="Z85" s="274"/>
      <c r="AA85" s="1"/>
      <c r="AB85" s="1"/>
      <c r="AC85" s="1"/>
      <c r="AD85" s="1"/>
      <c r="AE85" s="1"/>
      <c r="AF85" s="1"/>
    </row>
    <row r="86" spans="1:32" ht="14.25" customHeight="1">
      <c r="A86" s="137"/>
      <c r="B86" s="137"/>
      <c r="C86" s="288"/>
      <c r="D86" s="288"/>
      <c r="E86" s="288"/>
      <c r="F86" s="288"/>
      <c r="G86" s="288"/>
      <c r="H86" s="288"/>
      <c r="I86" s="288"/>
      <c r="J86" s="288"/>
      <c r="K86" s="288"/>
      <c r="L86" s="274"/>
      <c r="M86" s="274"/>
      <c r="N86" s="274"/>
      <c r="O86" s="274"/>
      <c r="P86" s="274"/>
      <c r="Q86" s="274"/>
      <c r="R86" s="274"/>
      <c r="S86" s="274"/>
      <c r="T86" s="274"/>
      <c r="U86" s="274"/>
      <c r="V86" s="274"/>
      <c r="W86" s="274"/>
      <c r="X86" s="274"/>
      <c r="Y86" s="274"/>
      <c r="Z86" s="274"/>
      <c r="AA86" s="1"/>
      <c r="AB86" s="1"/>
      <c r="AC86" s="1"/>
      <c r="AD86" s="1"/>
      <c r="AE86" s="1"/>
      <c r="AF86" s="1"/>
    </row>
    <row r="87" spans="1:32" ht="14.25" customHeight="1">
      <c r="A87" s="137"/>
      <c r="B87" s="137"/>
      <c r="C87" s="288"/>
      <c r="D87" s="288"/>
      <c r="E87" s="288"/>
      <c r="F87" s="288"/>
      <c r="G87" s="288"/>
      <c r="H87" s="288"/>
      <c r="I87" s="288"/>
      <c r="J87" s="288"/>
      <c r="K87" s="288"/>
      <c r="L87" s="274"/>
      <c r="M87" s="274"/>
      <c r="N87" s="274"/>
      <c r="O87" s="274"/>
      <c r="P87" s="274"/>
      <c r="Q87" s="274"/>
      <c r="R87" s="274"/>
      <c r="S87" s="274"/>
      <c r="T87" s="274"/>
      <c r="U87" s="274"/>
      <c r="V87" s="274"/>
      <c r="W87" s="274"/>
      <c r="X87" s="274"/>
      <c r="Y87" s="274"/>
      <c r="Z87" s="274"/>
      <c r="AA87" s="1"/>
      <c r="AB87" s="1"/>
      <c r="AC87" s="1"/>
      <c r="AD87" s="1"/>
      <c r="AE87" s="1"/>
      <c r="AF87" s="1"/>
    </row>
    <row r="88" spans="1:32" ht="14.25" customHeight="1">
      <c r="A88" s="137"/>
      <c r="B88" s="137"/>
      <c r="C88" s="288"/>
      <c r="D88" s="288"/>
      <c r="E88" s="288"/>
      <c r="F88" s="288"/>
      <c r="G88" s="288"/>
      <c r="H88" s="288"/>
      <c r="I88" s="288"/>
      <c r="J88" s="288"/>
      <c r="K88" s="288"/>
      <c r="L88" s="274"/>
      <c r="M88" s="274"/>
      <c r="N88" s="274"/>
      <c r="O88" s="274"/>
      <c r="P88" s="274"/>
      <c r="Q88" s="274"/>
      <c r="R88" s="274"/>
      <c r="S88" s="274"/>
      <c r="T88" s="274"/>
      <c r="U88" s="274"/>
      <c r="V88" s="274"/>
      <c r="W88" s="274"/>
      <c r="X88" s="274"/>
      <c r="Y88" s="274"/>
      <c r="Z88" s="274"/>
      <c r="AA88" s="1"/>
      <c r="AB88" s="1"/>
      <c r="AC88" s="1"/>
      <c r="AD88" s="1"/>
      <c r="AE88" s="1"/>
      <c r="AF88" s="1"/>
    </row>
    <row r="89" spans="1:32" ht="14.25" customHeight="1">
      <c r="A89" s="137"/>
      <c r="B89" s="137"/>
      <c r="C89" s="288"/>
      <c r="D89" s="288"/>
      <c r="E89" s="288"/>
      <c r="F89" s="288"/>
      <c r="G89" s="288"/>
      <c r="H89" s="288"/>
      <c r="I89" s="288"/>
      <c r="J89" s="288"/>
      <c r="K89" s="288"/>
      <c r="L89" s="274"/>
      <c r="M89" s="274"/>
      <c r="N89" s="274"/>
      <c r="O89" s="274"/>
      <c r="P89" s="274"/>
      <c r="Q89" s="274"/>
      <c r="R89" s="274"/>
      <c r="S89" s="274"/>
      <c r="T89" s="274"/>
      <c r="U89" s="274"/>
      <c r="V89" s="274"/>
      <c r="W89" s="274"/>
      <c r="X89" s="274"/>
      <c r="Y89" s="274"/>
      <c r="Z89" s="274"/>
      <c r="AA89" s="1"/>
      <c r="AB89" s="1"/>
      <c r="AC89" s="1"/>
      <c r="AD89" s="1"/>
      <c r="AE89" s="1"/>
      <c r="AF89" s="1"/>
    </row>
    <row r="90" spans="1:32" ht="14.25" customHeight="1">
      <c r="A90" s="137"/>
      <c r="B90" s="137"/>
      <c r="C90" s="288"/>
      <c r="D90" s="288"/>
      <c r="E90" s="288"/>
      <c r="F90" s="288"/>
      <c r="G90" s="288"/>
      <c r="H90" s="288"/>
      <c r="I90" s="288"/>
      <c r="J90" s="288"/>
      <c r="K90" s="288"/>
      <c r="L90" s="274"/>
      <c r="M90" s="274"/>
      <c r="N90" s="274"/>
      <c r="O90" s="274"/>
      <c r="P90" s="274"/>
      <c r="Q90" s="274"/>
      <c r="R90" s="274"/>
      <c r="S90" s="274"/>
      <c r="T90" s="274"/>
      <c r="U90" s="274"/>
      <c r="V90" s="274"/>
      <c r="W90" s="274"/>
      <c r="X90" s="274"/>
      <c r="Y90" s="274"/>
      <c r="Z90" s="274"/>
      <c r="AA90" s="1"/>
      <c r="AB90" s="1"/>
      <c r="AC90" s="1"/>
      <c r="AD90" s="1"/>
      <c r="AE90" s="1"/>
      <c r="AF90" s="1"/>
    </row>
    <row r="91" spans="1:32" ht="14.25" customHeight="1">
      <c r="A91" s="137"/>
      <c r="B91" s="137"/>
      <c r="C91" s="288"/>
      <c r="D91" s="288"/>
      <c r="E91" s="288"/>
      <c r="F91" s="288"/>
      <c r="G91" s="288"/>
      <c r="H91" s="288"/>
      <c r="I91" s="288"/>
      <c r="J91" s="288"/>
      <c r="K91" s="288"/>
      <c r="L91" s="274"/>
      <c r="M91" s="274"/>
      <c r="N91" s="274"/>
      <c r="O91" s="274"/>
      <c r="P91" s="274"/>
      <c r="Q91" s="274"/>
      <c r="R91" s="274"/>
      <c r="S91" s="274"/>
      <c r="T91" s="274"/>
      <c r="U91" s="274"/>
      <c r="V91" s="274"/>
      <c r="W91" s="274"/>
      <c r="X91" s="274"/>
      <c r="Y91" s="274"/>
      <c r="Z91" s="274"/>
      <c r="AA91" s="1"/>
      <c r="AB91" s="1"/>
      <c r="AC91" s="1"/>
      <c r="AD91" s="1"/>
      <c r="AE91" s="1"/>
      <c r="AF91" s="1"/>
    </row>
    <row r="92" spans="1:32" ht="14.25" customHeight="1">
      <c r="A92" s="137"/>
      <c r="B92" s="137"/>
      <c r="C92" s="288"/>
      <c r="D92" s="288"/>
      <c r="E92" s="288"/>
      <c r="F92" s="288"/>
      <c r="G92" s="288"/>
      <c r="H92" s="288"/>
      <c r="I92" s="288"/>
      <c r="J92" s="288"/>
      <c r="K92" s="288"/>
      <c r="L92" s="274"/>
      <c r="M92" s="274"/>
      <c r="N92" s="274"/>
      <c r="O92" s="274"/>
      <c r="P92" s="274"/>
      <c r="Q92" s="274"/>
      <c r="R92" s="274"/>
      <c r="S92" s="274"/>
      <c r="T92" s="274"/>
      <c r="U92" s="274"/>
      <c r="V92" s="274"/>
      <c r="W92" s="274"/>
      <c r="X92" s="274"/>
      <c r="Y92" s="274"/>
      <c r="Z92" s="274"/>
      <c r="AA92" s="1"/>
      <c r="AB92" s="1"/>
      <c r="AC92" s="1"/>
      <c r="AD92" s="1"/>
      <c r="AE92" s="1"/>
      <c r="AF92" s="1"/>
    </row>
    <row r="93" spans="1:32" ht="14.25" customHeight="1">
      <c r="A93" s="137"/>
      <c r="B93" s="137"/>
      <c r="C93" s="288"/>
      <c r="D93" s="288"/>
      <c r="E93" s="288"/>
      <c r="F93" s="288"/>
      <c r="G93" s="288"/>
      <c r="H93" s="288"/>
      <c r="I93" s="288"/>
      <c r="J93" s="288"/>
      <c r="K93" s="288"/>
      <c r="L93" s="274"/>
      <c r="M93" s="274"/>
      <c r="N93" s="274"/>
      <c r="O93" s="274"/>
      <c r="P93" s="274"/>
      <c r="Q93" s="274"/>
      <c r="R93" s="274"/>
      <c r="S93" s="274"/>
      <c r="T93" s="274"/>
      <c r="U93" s="274"/>
      <c r="V93" s="274"/>
      <c r="W93" s="274"/>
      <c r="X93" s="274"/>
      <c r="Y93" s="274"/>
      <c r="Z93" s="274"/>
      <c r="AA93" s="1"/>
      <c r="AB93" s="1"/>
      <c r="AC93" s="1"/>
      <c r="AD93" s="1"/>
      <c r="AE93" s="1"/>
      <c r="AF93" s="1"/>
    </row>
    <row r="94" spans="1:32" ht="14.25" customHeight="1">
      <c r="A94" s="137"/>
      <c r="B94" s="137"/>
      <c r="C94" s="288"/>
      <c r="D94" s="288"/>
      <c r="E94" s="288"/>
      <c r="F94" s="288"/>
      <c r="G94" s="288"/>
      <c r="H94" s="288"/>
      <c r="I94" s="288"/>
      <c r="J94" s="288"/>
      <c r="K94" s="288"/>
      <c r="L94" s="274"/>
      <c r="M94" s="274"/>
      <c r="N94" s="274"/>
      <c r="O94" s="274"/>
      <c r="P94" s="274"/>
      <c r="Q94" s="274"/>
      <c r="R94" s="274"/>
      <c r="S94" s="274"/>
      <c r="T94" s="274"/>
      <c r="U94" s="274"/>
      <c r="V94" s="274"/>
      <c r="W94" s="274"/>
      <c r="X94" s="274"/>
      <c r="Y94" s="274"/>
      <c r="Z94" s="274"/>
      <c r="AA94" s="1"/>
      <c r="AB94" s="1"/>
      <c r="AC94" s="1"/>
      <c r="AD94" s="1"/>
      <c r="AE94" s="1"/>
      <c r="AF94" s="1"/>
    </row>
    <row r="95" spans="1:32" ht="14.25" customHeight="1">
      <c r="A95" s="137"/>
      <c r="B95" s="137"/>
      <c r="C95" s="288"/>
      <c r="D95" s="288"/>
      <c r="E95" s="288"/>
      <c r="F95" s="288"/>
      <c r="G95" s="288"/>
      <c r="H95" s="288"/>
      <c r="I95" s="288"/>
      <c r="J95" s="288"/>
      <c r="K95" s="288"/>
      <c r="L95" s="274"/>
      <c r="M95" s="274"/>
      <c r="N95" s="274"/>
      <c r="O95" s="274"/>
      <c r="P95" s="274"/>
      <c r="Q95" s="274"/>
      <c r="R95" s="274"/>
      <c r="S95" s="274"/>
      <c r="T95" s="274"/>
      <c r="U95" s="274"/>
      <c r="V95" s="274"/>
      <c r="W95" s="274"/>
      <c r="X95" s="274"/>
      <c r="Y95" s="274"/>
      <c r="Z95" s="274"/>
      <c r="AA95" s="1"/>
      <c r="AB95" s="1"/>
      <c r="AC95" s="1"/>
      <c r="AD95" s="1"/>
      <c r="AE95" s="1"/>
      <c r="AF95" s="1"/>
    </row>
    <row r="96" spans="1:32" ht="14.25" customHeight="1">
      <c r="A96" s="137"/>
      <c r="B96" s="137"/>
      <c r="C96" s="288"/>
      <c r="D96" s="288"/>
      <c r="E96" s="288"/>
      <c r="F96" s="288"/>
      <c r="G96" s="288"/>
      <c r="H96" s="288"/>
      <c r="I96" s="288"/>
      <c r="J96" s="288"/>
      <c r="K96" s="288"/>
      <c r="L96" s="274"/>
      <c r="M96" s="274"/>
      <c r="N96" s="274"/>
      <c r="O96" s="274"/>
      <c r="P96" s="274"/>
      <c r="Q96" s="274"/>
      <c r="R96" s="274"/>
      <c r="S96" s="274"/>
      <c r="T96" s="274"/>
      <c r="U96" s="274"/>
      <c r="V96" s="274"/>
      <c r="W96" s="274"/>
      <c r="X96" s="274"/>
      <c r="Y96" s="274"/>
      <c r="Z96" s="274"/>
      <c r="AA96" s="1"/>
      <c r="AB96" s="1"/>
      <c r="AC96" s="1"/>
      <c r="AD96" s="1"/>
      <c r="AE96" s="1"/>
      <c r="AF96" s="1"/>
    </row>
    <row r="97" spans="1:32" ht="14.25" customHeight="1">
      <c r="A97" s="137"/>
      <c r="B97" s="137"/>
      <c r="C97" s="288"/>
      <c r="D97" s="288"/>
      <c r="E97" s="288"/>
      <c r="F97" s="288"/>
      <c r="G97" s="288"/>
      <c r="H97" s="288"/>
      <c r="I97" s="288"/>
      <c r="J97" s="288"/>
      <c r="K97" s="288"/>
      <c r="L97" s="274"/>
      <c r="M97" s="274"/>
      <c r="N97" s="274"/>
      <c r="O97" s="274"/>
      <c r="P97" s="274"/>
      <c r="Q97" s="274"/>
      <c r="R97" s="274"/>
      <c r="S97" s="274"/>
      <c r="T97" s="274"/>
      <c r="U97" s="274"/>
      <c r="V97" s="274"/>
      <c r="W97" s="274"/>
      <c r="X97" s="274"/>
      <c r="Y97" s="274"/>
      <c r="Z97" s="274"/>
      <c r="AA97" s="1"/>
      <c r="AB97" s="1"/>
      <c r="AC97" s="1"/>
      <c r="AD97" s="1"/>
      <c r="AE97" s="1"/>
      <c r="AF97" s="1"/>
    </row>
    <row r="98" spans="1:32" ht="14.25" customHeight="1">
      <c r="A98" s="137"/>
      <c r="B98" s="137"/>
      <c r="C98" s="288"/>
      <c r="D98" s="288"/>
      <c r="E98" s="288"/>
      <c r="F98" s="288"/>
      <c r="G98" s="288"/>
      <c r="H98" s="288"/>
      <c r="I98" s="288"/>
      <c r="J98" s="288"/>
      <c r="K98" s="288"/>
      <c r="L98" s="274"/>
      <c r="M98" s="274"/>
      <c r="N98" s="274"/>
      <c r="O98" s="274"/>
      <c r="P98" s="274"/>
      <c r="Q98" s="274"/>
      <c r="R98" s="274"/>
      <c r="S98" s="274"/>
      <c r="T98" s="274"/>
      <c r="U98" s="274"/>
      <c r="V98" s="274"/>
      <c r="W98" s="274"/>
      <c r="X98" s="274"/>
      <c r="Y98" s="274"/>
      <c r="Z98" s="274"/>
      <c r="AA98" s="1"/>
      <c r="AB98" s="1"/>
      <c r="AC98" s="1"/>
      <c r="AD98" s="1"/>
      <c r="AE98" s="1"/>
      <c r="AF98" s="1"/>
    </row>
    <row r="99" spans="1:32" ht="14.25" customHeight="1">
      <c r="A99" s="137"/>
      <c r="B99" s="137"/>
      <c r="C99" s="288"/>
      <c r="D99" s="288"/>
      <c r="E99" s="288"/>
      <c r="F99" s="288"/>
      <c r="G99" s="288"/>
      <c r="H99" s="288"/>
      <c r="I99" s="288"/>
      <c r="J99" s="288"/>
      <c r="K99" s="288"/>
      <c r="L99" s="274"/>
      <c r="M99" s="274"/>
      <c r="N99" s="274"/>
      <c r="O99" s="274"/>
      <c r="P99" s="274"/>
      <c r="Q99" s="274"/>
      <c r="R99" s="274"/>
      <c r="S99" s="274"/>
      <c r="T99" s="274"/>
      <c r="U99" s="274"/>
      <c r="V99" s="274"/>
      <c r="W99" s="274"/>
      <c r="X99" s="274"/>
      <c r="Y99" s="274"/>
      <c r="Z99" s="274"/>
      <c r="AA99" s="1"/>
      <c r="AB99" s="1"/>
      <c r="AC99" s="1"/>
      <c r="AD99" s="1"/>
      <c r="AE99" s="1"/>
      <c r="AF99" s="1"/>
    </row>
    <row r="100" spans="1:32" ht="14.25" customHeight="1">
      <c r="A100" s="137"/>
      <c r="B100" s="137"/>
      <c r="C100" s="288"/>
      <c r="D100" s="288"/>
      <c r="E100" s="288"/>
      <c r="F100" s="288"/>
      <c r="G100" s="288"/>
      <c r="H100" s="288"/>
      <c r="I100" s="288"/>
      <c r="J100" s="288"/>
      <c r="K100" s="288"/>
      <c r="L100" s="274"/>
      <c r="M100" s="274"/>
      <c r="N100" s="274"/>
      <c r="O100" s="274"/>
      <c r="P100" s="274"/>
      <c r="Q100" s="274"/>
      <c r="R100" s="274"/>
      <c r="S100" s="274"/>
      <c r="T100" s="274"/>
      <c r="U100" s="274"/>
      <c r="V100" s="274"/>
      <c r="W100" s="274"/>
      <c r="X100" s="274"/>
      <c r="Y100" s="274"/>
      <c r="Z100" s="274"/>
      <c r="AA100" s="1"/>
      <c r="AB100" s="1"/>
      <c r="AC100" s="1"/>
      <c r="AD100" s="1"/>
      <c r="AE100" s="1"/>
      <c r="AF100" s="1"/>
    </row>
    <row r="101" spans="1:32" ht="14.25" customHeight="1">
      <c r="A101" s="137"/>
      <c r="B101" s="137"/>
      <c r="C101" s="288"/>
      <c r="D101" s="288"/>
      <c r="E101" s="288"/>
      <c r="F101" s="288"/>
      <c r="G101" s="288"/>
      <c r="H101" s="288"/>
      <c r="I101" s="288"/>
      <c r="J101" s="288"/>
      <c r="K101" s="288"/>
      <c r="L101" s="274"/>
      <c r="M101" s="274"/>
      <c r="N101" s="274"/>
      <c r="O101" s="274"/>
      <c r="P101" s="274"/>
      <c r="Q101" s="274"/>
      <c r="R101" s="274"/>
      <c r="S101" s="274"/>
      <c r="T101" s="274"/>
      <c r="U101" s="274"/>
      <c r="V101" s="274"/>
      <c r="W101" s="274"/>
      <c r="X101" s="274"/>
      <c r="Y101" s="274"/>
      <c r="Z101" s="274"/>
      <c r="AA101" s="1"/>
      <c r="AB101" s="1"/>
      <c r="AC101" s="1"/>
      <c r="AD101" s="1"/>
      <c r="AE101" s="1"/>
      <c r="AF101" s="1"/>
    </row>
    <row r="102" spans="1:32" ht="14.25" customHeight="1">
      <c r="A102" s="137"/>
      <c r="B102" s="137"/>
      <c r="C102" s="288"/>
      <c r="D102" s="288"/>
      <c r="E102" s="288"/>
      <c r="F102" s="288"/>
      <c r="G102" s="288"/>
      <c r="H102" s="288"/>
      <c r="I102" s="288"/>
      <c r="J102" s="288"/>
      <c r="K102" s="288"/>
      <c r="L102" s="274"/>
      <c r="M102" s="274"/>
      <c r="N102" s="274"/>
      <c r="O102" s="274"/>
      <c r="P102" s="274"/>
      <c r="Q102" s="274"/>
      <c r="R102" s="274"/>
      <c r="S102" s="274"/>
      <c r="T102" s="274"/>
      <c r="U102" s="274"/>
      <c r="V102" s="274"/>
      <c r="W102" s="274"/>
      <c r="X102" s="274"/>
      <c r="Y102" s="274"/>
      <c r="Z102" s="274"/>
      <c r="AA102" s="1"/>
      <c r="AB102" s="1"/>
      <c r="AC102" s="1"/>
      <c r="AD102" s="1"/>
      <c r="AE102" s="1"/>
      <c r="AF102" s="1"/>
    </row>
    <row r="103" spans="1:32" ht="14.25" customHeight="1">
      <c r="A103" s="137"/>
      <c r="B103" s="137"/>
      <c r="C103" s="288"/>
      <c r="D103" s="288"/>
      <c r="E103" s="288"/>
      <c r="F103" s="288"/>
      <c r="G103" s="288"/>
      <c r="H103" s="288"/>
      <c r="I103" s="288"/>
      <c r="J103" s="288"/>
      <c r="K103" s="288"/>
      <c r="L103" s="274"/>
      <c r="M103" s="274"/>
      <c r="N103" s="274"/>
      <c r="O103" s="274"/>
      <c r="P103" s="274"/>
      <c r="Q103" s="274"/>
      <c r="R103" s="274"/>
      <c r="S103" s="274"/>
      <c r="T103" s="274"/>
      <c r="U103" s="274"/>
      <c r="V103" s="274"/>
      <c r="W103" s="274"/>
      <c r="X103" s="274"/>
      <c r="Y103" s="274"/>
      <c r="Z103" s="274"/>
      <c r="AA103" s="1"/>
      <c r="AB103" s="1"/>
      <c r="AC103" s="1"/>
      <c r="AD103" s="1"/>
      <c r="AE103" s="1"/>
      <c r="AF103" s="1"/>
    </row>
    <row r="104" spans="1:32" ht="14.25" customHeight="1">
      <c r="A104" s="137"/>
      <c r="B104" s="137"/>
      <c r="C104" s="288"/>
      <c r="D104" s="288"/>
      <c r="E104" s="288"/>
      <c r="F104" s="288"/>
      <c r="G104" s="288"/>
      <c r="H104" s="288"/>
      <c r="I104" s="288"/>
      <c r="J104" s="288"/>
      <c r="K104" s="288"/>
      <c r="L104" s="274"/>
      <c r="M104" s="274"/>
      <c r="N104" s="274"/>
      <c r="O104" s="274"/>
      <c r="P104" s="274"/>
      <c r="Q104" s="274"/>
      <c r="R104" s="274"/>
      <c r="S104" s="274"/>
      <c r="T104" s="274"/>
      <c r="U104" s="274"/>
      <c r="V104" s="274"/>
      <c r="W104" s="274"/>
      <c r="X104" s="274"/>
      <c r="Y104" s="274"/>
      <c r="Z104" s="274"/>
      <c r="AA104" s="1"/>
      <c r="AB104" s="1"/>
      <c r="AC104" s="1"/>
      <c r="AD104" s="1"/>
      <c r="AE104" s="1"/>
      <c r="AF104" s="1"/>
    </row>
    <row r="105" spans="1:32" ht="14.25" customHeight="1">
      <c r="A105" s="137"/>
      <c r="B105" s="137"/>
      <c r="C105" s="288"/>
      <c r="D105" s="288"/>
      <c r="E105" s="288"/>
      <c r="F105" s="288"/>
      <c r="G105" s="288"/>
      <c r="H105" s="288"/>
      <c r="I105" s="288"/>
      <c r="J105" s="288"/>
      <c r="K105" s="288"/>
      <c r="L105" s="274"/>
      <c r="M105" s="274"/>
      <c r="N105" s="274"/>
      <c r="O105" s="274"/>
      <c r="P105" s="274"/>
      <c r="Q105" s="274"/>
      <c r="R105" s="274"/>
      <c r="S105" s="274"/>
      <c r="T105" s="274"/>
      <c r="U105" s="274"/>
      <c r="V105" s="274"/>
      <c r="W105" s="274"/>
      <c r="X105" s="274"/>
      <c r="Y105" s="274"/>
      <c r="Z105" s="274"/>
      <c r="AA105" s="1"/>
      <c r="AB105" s="1"/>
      <c r="AC105" s="1"/>
      <c r="AD105" s="1"/>
      <c r="AE105" s="1"/>
      <c r="AF105" s="1"/>
    </row>
    <row r="106" spans="1:32" ht="14.25" customHeight="1">
      <c r="A106" s="137"/>
      <c r="B106" s="137"/>
      <c r="C106" s="288"/>
      <c r="D106" s="288"/>
      <c r="E106" s="288"/>
      <c r="F106" s="288"/>
      <c r="G106" s="288"/>
      <c r="H106" s="288"/>
      <c r="I106" s="288"/>
      <c r="J106" s="288"/>
      <c r="K106" s="288"/>
      <c r="L106" s="274"/>
      <c r="M106" s="274"/>
      <c r="N106" s="274"/>
      <c r="O106" s="274"/>
      <c r="P106" s="274"/>
      <c r="Q106" s="274"/>
      <c r="R106" s="274"/>
      <c r="S106" s="274"/>
      <c r="T106" s="274"/>
      <c r="U106" s="274"/>
      <c r="V106" s="274"/>
      <c r="W106" s="274"/>
      <c r="X106" s="274"/>
      <c r="Y106" s="274"/>
      <c r="Z106" s="274"/>
      <c r="AA106" s="1"/>
      <c r="AB106" s="1"/>
      <c r="AC106" s="1"/>
      <c r="AD106" s="1"/>
      <c r="AE106" s="1"/>
      <c r="AF106" s="1"/>
    </row>
    <row r="107" spans="1:32" ht="14.25" customHeight="1">
      <c r="A107" s="137"/>
      <c r="B107" s="137"/>
      <c r="C107" s="288"/>
      <c r="D107" s="288"/>
      <c r="E107" s="288"/>
      <c r="F107" s="288"/>
      <c r="G107" s="288"/>
      <c r="H107" s="288"/>
      <c r="I107" s="288"/>
      <c r="J107" s="288"/>
      <c r="K107" s="288"/>
      <c r="L107" s="274"/>
      <c r="M107" s="274"/>
      <c r="N107" s="274"/>
      <c r="O107" s="274"/>
      <c r="P107" s="274"/>
      <c r="Q107" s="274"/>
      <c r="R107" s="274"/>
      <c r="S107" s="274"/>
      <c r="T107" s="274"/>
      <c r="U107" s="274"/>
      <c r="V107" s="274"/>
      <c r="W107" s="274"/>
      <c r="X107" s="274"/>
      <c r="Y107" s="274"/>
      <c r="Z107" s="274"/>
      <c r="AA107" s="1"/>
      <c r="AB107" s="1"/>
      <c r="AC107" s="1"/>
      <c r="AD107" s="1"/>
      <c r="AE107" s="1"/>
      <c r="AF107" s="1"/>
    </row>
    <row r="108" spans="1:32" ht="14.25" customHeight="1">
      <c r="A108" s="137"/>
      <c r="B108" s="137"/>
      <c r="C108" s="288"/>
      <c r="D108" s="288"/>
      <c r="E108" s="288"/>
      <c r="F108" s="288"/>
      <c r="G108" s="288"/>
      <c r="H108" s="288"/>
      <c r="I108" s="288"/>
      <c r="J108" s="288"/>
      <c r="K108" s="288"/>
      <c r="L108" s="274"/>
      <c r="M108" s="274"/>
      <c r="N108" s="274"/>
      <c r="O108" s="274"/>
      <c r="P108" s="274"/>
      <c r="Q108" s="274"/>
      <c r="R108" s="274"/>
      <c r="S108" s="274"/>
      <c r="T108" s="274"/>
      <c r="U108" s="274"/>
      <c r="V108" s="274"/>
      <c r="W108" s="274"/>
      <c r="X108" s="274"/>
      <c r="Y108" s="274"/>
      <c r="Z108" s="274"/>
      <c r="AA108" s="1"/>
      <c r="AB108" s="1"/>
      <c r="AC108" s="1"/>
      <c r="AD108" s="1"/>
      <c r="AE108" s="1"/>
      <c r="AF108" s="1"/>
    </row>
    <row r="109" spans="1:32" ht="14.25" customHeight="1">
      <c r="A109" s="137"/>
      <c r="B109" s="137"/>
      <c r="C109" s="288"/>
      <c r="D109" s="288"/>
      <c r="E109" s="288"/>
      <c r="F109" s="288"/>
      <c r="G109" s="288"/>
      <c r="H109" s="288"/>
      <c r="I109" s="288"/>
      <c r="J109" s="288"/>
      <c r="K109" s="288"/>
      <c r="L109" s="274"/>
      <c r="M109" s="274"/>
      <c r="N109" s="274"/>
      <c r="O109" s="274"/>
      <c r="P109" s="274"/>
      <c r="Q109" s="274"/>
      <c r="R109" s="274"/>
      <c r="S109" s="274"/>
      <c r="T109" s="274"/>
      <c r="U109" s="274"/>
      <c r="V109" s="274"/>
      <c r="W109" s="274"/>
      <c r="X109" s="274"/>
      <c r="Y109" s="274"/>
      <c r="Z109" s="274"/>
      <c r="AA109" s="1"/>
      <c r="AB109" s="1"/>
      <c r="AC109" s="1"/>
      <c r="AD109" s="1"/>
      <c r="AE109" s="1"/>
      <c r="AF109" s="1"/>
    </row>
    <row r="110" spans="1:32" ht="14.25" customHeight="1">
      <c r="A110" s="137"/>
      <c r="B110" s="137"/>
      <c r="C110" s="288"/>
      <c r="D110" s="288"/>
      <c r="E110" s="288"/>
      <c r="F110" s="288"/>
      <c r="G110" s="288"/>
      <c r="H110" s="288"/>
      <c r="I110" s="288"/>
      <c r="J110" s="288"/>
      <c r="K110" s="288"/>
      <c r="L110" s="274"/>
      <c r="M110" s="274"/>
      <c r="N110" s="274"/>
      <c r="O110" s="274"/>
      <c r="P110" s="274"/>
      <c r="Q110" s="274"/>
      <c r="R110" s="274"/>
      <c r="S110" s="274"/>
      <c r="T110" s="274"/>
      <c r="U110" s="274"/>
      <c r="V110" s="274"/>
      <c r="W110" s="274"/>
      <c r="X110" s="274"/>
      <c r="Y110" s="274"/>
      <c r="Z110" s="274"/>
      <c r="AA110" s="1"/>
      <c r="AB110" s="1"/>
      <c r="AC110" s="1"/>
      <c r="AD110" s="1"/>
      <c r="AE110" s="1"/>
      <c r="AF110" s="1"/>
    </row>
    <row r="111" spans="1:32" ht="14.25" customHeight="1">
      <c r="A111" s="137"/>
      <c r="B111" s="137"/>
      <c r="C111" s="288"/>
      <c r="D111" s="288"/>
      <c r="E111" s="288"/>
      <c r="F111" s="288"/>
      <c r="G111" s="288"/>
      <c r="H111" s="288"/>
      <c r="I111" s="288"/>
      <c r="J111" s="288"/>
      <c r="K111" s="288"/>
      <c r="L111" s="274"/>
      <c r="M111" s="274"/>
      <c r="N111" s="274"/>
      <c r="O111" s="274"/>
      <c r="P111" s="274"/>
      <c r="Q111" s="274"/>
      <c r="R111" s="274"/>
      <c r="S111" s="274"/>
      <c r="T111" s="274"/>
      <c r="U111" s="274"/>
      <c r="V111" s="274"/>
      <c r="W111" s="274"/>
      <c r="X111" s="274"/>
      <c r="Y111" s="274"/>
      <c r="Z111" s="274"/>
      <c r="AA111" s="1"/>
      <c r="AB111" s="1"/>
      <c r="AC111" s="1"/>
      <c r="AD111" s="1"/>
      <c r="AE111" s="1"/>
      <c r="AF111" s="1"/>
    </row>
    <row r="112" spans="1:32" ht="14.25" customHeight="1">
      <c r="A112" s="137"/>
      <c r="B112" s="137"/>
      <c r="C112" s="288"/>
      <c r="D112" s="288"/>
      <c r="E112" s="288"/>
      <c r="F112" s="288"/>
      <c r="G112" s="288"/>
      <c r="H112" s="288"/>
      <c r="I112" s="288"/>
      <c r="J112" s="288"/>
      <c r="K112" s="288"/>
      <c r="L112" s="274"/>
      <c r="M112" s="274"/>
      <c r="N112" s="274"/>
      <c r="O112" s="274"/>
      <c r="P112" s="274"/>
      <c r="Q112" s="274"/>
      <c r="R112" s="274"/>
      <c r="S112" s="274"/>
      <c r="T112" s="274"/>
      <c r="U112" s="274"/>
      <c r="V112" s="274"/>
      <c r="W112" s="274"/>
      <c r="X112" s="274"/>
      <c r="Y112" s="274"/>
      <c r="Z112" s="274"/>
      <c r="AA112" s="1"/>
      <c r="AB112" s="1"/>
      <c r="AC112" s="1"/>
      <c r="AD112" s="1"/>
      <c r="AE112" s="1"/>
      <c r="AF112" s="1"/>
    </row>
    <row r="113" spans="1:32" ht="14.25" customHeight="1">
      <c r="A113" s="137"/>
      <c r="B113" s="137"/>
      <c r="C113" s="288"/>
      <c r="D113" s="288"/>
      <c r="E113" s="288"/>
      <c r="F113" s="288"/>
      <c r="G113" s="288"/>
      <c r="H113" s="288"/>
      <c r="I113" s="288"/>
      <c r="J113" s="288"/>
      <c r="K113" s="288"/>
      <c r="L113" s="274"/>
      <c r="M113" s="274"/>
      <c r="N113" s="274"/>
      <c r="O113" s="274"/>
      <c r="P113" s="274"/>
      <c r="Q113" s="274"/>
      <c r="R113" s="274"/>
      <c r="S113" s="274"/>
      <c r="T113" s="274"/>
      <c r="U113" s="274"/>
      <c r="V113" s="274"/>
      <c r="W113" s="274"/>
      <c r="X113" s="274"/>
      <c r="Y113" s="274"/>
      <c r="Z113" s="274"/>
      <c r="AA113" s="1"/>
      <c r="AB113" s="1"/>
      <c r="AC113" s="1"/>
      <c r="AD113" s="1"/>
      <c r="AE113" s="1"/>
      <c r="AF113" s="1"/>
    </row>
    <row r="114" spans="1:32" ht="14.25" customHeight="1">
      <c r="A114" s="137"/>
      <c r="B114" s="137"/>
      <c r="C114" s="288"/>
      <c r="D114" s="288"/>
      <c r="E114" s="288"/>
      <c r="F114" s="288"/>
      <c r="G114" s="288"/>
      <c r="H114" s="288"/>
      <c r="I114" s="288"/>
      <c r="J114" s="288"/>
      <c r="K114" s="288"/>
      <c r="L114" s="274"/>
      <c r="M114" s="274"/>
      <c r="N114" s="274"/>
      <c r="O114" s="274"/>
      <c r="P114" s="274"/>
      <c r="Q114" s="274"/>
      <c r="R114" s="274"/>
      <c r="S114" s="274"/>
      <c r="T114" s="274"/>
      <c r="U114" s="274"/>
      <c r="V114" s="274"/>
      <c r="W114" s="274"/>
      <c r="X114" s="274"/>
      <c r="Y114" s="274"/>
      <c r="Z114" s="274"/>
      <c r="AA114" s="1"/>
      <c r="AB114" s="1"/>
      <c r="AC114" s="1"/>
      <c r="AD114" s="1"/>
      <c r="AE114" s="1"/>
      <c r="AF114" s="1"/>
    </row>
    <row r="115" spans="1:32" ht="14.25" customHeight="1">
      <c r="A115" s="137"/>
      <c r="B115" s="137"/>
      <c r="C115" s="288"/>
      <c r="D115" s="288"/>
      <c r="E115" s="288"/>
      <c r="F115" s="288"/>
      <c r="G115" s="288"/>
      <c r="H115" s="288"/>
      <c r="I115" s="288"/>
      <c r="J115" s="288"/>
      <c r="K115" s="288"/>
      <c r="L115" s="274"/>
      <c r="M115" s="274"/>
      <c r="N115" s="274"/>
      <c r="O115" s="274"/>
      <c r="P115" s="274"/>
      <c r="Q115" s="274"/>
      <c r="R115" s="274"/>
      <c r="S115" s="274"/>
      <c r="T115" s="274"/>
      <c r="U115" s="274"/>
      <c r="V115" s="274"/>
      <c r="W115" s="274"/>
      <c r="X115" s="274"/>
      <c r="Y115" s="274"/>
      <c r="Z115" s="274"/>
      <c r="AA115" s="1"/>
      <c r="AB115" s="1"/>
      <c r="AC115" s="1"/>
      <c r="AD115" s="1"/>
      <c r="AE115" s="1"/>
      <c r="AF115" s="1"/>
    </row>
    <row r="116" spans="1:32" ht="14.25" customHeight="1">
      <c r="A116" s="137"/>
      <c r="B116" s="137"/>
      <c r="C116" s="288"/>
      <c r="D116" s="288"/>
      <c r="E116" s="288"/>
      <c r="F116" s="288"/>
      <c r="G116" s="288"/>
      <c r="H116" s="288"/>
      <c r="I116" s="288"/>
      <c r="J116" s="288"/>
      <c r="K116" s="288"/>
      <c r="L116" s="274"/>
      <c r="M116" s="274"/>
      <c r="N116" s="274"/>
      <c r="O116" s="274"/>
      <c r="P116" s="274"/>
      <c r="Q116" s="274"/>
      <c r="R116" s="274"/>
      <c r="S116" s="274"/>
      <c r="T116" s="274"/>
      <c r="U116" s="274"/>
      <c r="V116" s="274"/>
      <c r="W116" s="274"/>
      <c r="X116" s="274"/>
      <c r="Y116" s="274"/>
      <c r="Z116" s="274"/>
      <c r="AA116" s="1"/>
      <c r="AB116" s="1"/>
      <c r="AC116" s="1"/>
      <c r="AD116" s="1"/>
      <c r="AE116" s="1"/>
      <c r="AF116" s="1"/>
    </row>
    <row r="117" spans="1:32" ht="14.25" customHeight="1">
      <c r="A117" s="137"/>
      <c r="B117" s="137"/>
      <c r="C117" s="288"/>
      <c r="D117" s="288"/>
      <c r="E117" s="288"/>
      <c r="F117" s="288"/>
      <c r="G117" s="288"/>
      <c r="H117" s="288"/>
      <c r="I117" s="288"/>
      <c r="J117" s="288"/>
      <c r="K117" s="288"/>
      <c r="L117" s="274"/>
      <c r="M117" s="274"/>
      <c r="N117" s="274"/>
      <c r="O117" s="274"/>
      <c r="P117" s="274"/>
      <c r="Q117" s="274"/>
      <c r="R117" s="274"/>
      <c r="S117" s="274"/>
      <c r="T117" s="274"/>
      <c r="U117" s="274"/>
      <c r="V117" s="274"/>
      <c r="W117" s="274"/>
      <c r="X117" s="274"/>
      <c r="Y117" s="274"/>
      <c r="Z117" s="274"/>
      <c r="AA117" s="1"/>
      <c r="AB117" s="1"/>
      <c r="AC117" s="1"/>
      <c r="AD117" s="1"/>
      <c r="AE117" s="1"/>
      <c r="AF117" s="1"/>
    </row>
    <row r="118" spans="1:32" ht="14.25" customHeight="1">
      <c r="A118" s="137"/>
      <c r="B118" s="137"/>
      <c r="C118" s="288"/>
      <c r="D118" s="288"/>
      <c r="E118" s="288"/>
      <c r="F118" s="288"/>
      <c r="G118" s="288"/>
      <c r="H118" s="288"/>
      <c r="I118" s="288"/>
      <c r="J118" s="288"/>
      <c r="K118" s="288"/>
      <c r="L118" s="274"/>
      <c r="M118" s="274"/>
      <c r="N118" s="274"/>
      <c r="O118" s="274"/>
      <c r="P118" s="274"/>
      <c r="Q118" s="274"/>
      <c r="R118" s="274"/>
      <c r="S118" s="274"/>
      <c r="T118" s="274"/>
      <c r="U118" s="274"/>
      <c r="V118" s="274"/>
      <c r="W118" s="274"/>
      <c r="X118" s="274"/>
      <c r="Y118" s="274"/>
      <c r="Z118" s="274"/>
      <c r="AA118" s="1"/>
      <c r="AB118" s="1"/>
      <c r="AC118" s="1"/>
      <c r="AD118" s="1"/>
      <c r="AE118" s="1"/>
      <c r="AF118" s="1"/>
    </row>
    <row r="119" spans="1:32" ht="14.25" customHeight="1">
      <c r="A119" s="137"/>
      <c r="B119" s="137"/>
      <c r="C119" s="288"/>
      <c r="D119" s="288"/>
      <c r="E119" s="288"/>
      <c r="F119" s="288"/>
      <c r="G119" s="288"/>
      <c r="H119" s="288"/>
      <c r="I119" s="288"/>
      <c r="J119" s="288"/>
      <c r="K119" s="288"/>
      <c r="L119" s="274"/>
      <c r="M119" s="274"/>
      <c r="N119" s="274"/>
      <c r="O119" s="274"/>
      <c r="P119" s="274"/>
      <c r="Q119" s="274"/>
      <c r="R119" s="274"/>
      <c r="S119" s="274"/>
      <c r="T119" s="274"/>
      <c r="U119" s="274"/>
      <c r="V119" s="274"/>
      <c r="W119" s="274"/>
      <c r="X119" s="274"/>
      <c r="Y119" s="274"/>
      <c r="Z119" s="274"/>
      <c r="AA119" s="1"/>
      <c r="AB119" s="1"/>
      <c r="AC119" s="1"/>
      <c r="AD119" s="1"/>
      <c r="AE119" s="1"/>
      <c r="AF119" s="1"/>
    </row>
    <row r="120" spans="1:32" ht="14.25" customHeight="1">
      <c r="A120" s="137"/>
      <c r="B120" s="137"/>
      <c r="C120" s="288"/>
      <c r="D120" s="288"/>
      <c r="E120" s="288"/>
      <c r="F120" s="288"/>
      <c r="G120" s="288"/>
      <c r="H120" s="288"/>
      <c r="I120" s="288"/>
      <c r="J120" s="288"/>
      <c r="K120" s="288"/>
      <c r="L120" s="274"/>
      <c r="M120" s="274"/>
      <c r="N120" s="274"/>
      <c r="O120" s="274"/>
      <c r="P120" s="274"/>
      <c r="Q120" s="274"/>
      <c r="R120" s="274"/>
      <c r="S120" s="274"/>
      <c r="T120" s="274"/>
      <c r="U120" s="274"/>
      <c r="V120" s="274"/>
      <c r="W120" s="274"/>
      <c r="X120" s="274"/>
      <c r="Y120" s="274"/>
      <c r="Z120" s="274"/>
      <c r="AA120" s="1"/>
      <c r="AB120" s="1"/>
      <c r="AC120" s="1"/>
      <c r="AD120" s="1"/>
      <c r="AE120" s="1"/>
      <c r="AF120" s="1"/>
    </row>
    <row r="121" spans="1:32" ht="14.25" customHeight="1">
      <c r="A121" s="137"/>
      <c r="B121" s="137"/>
      <c r="C121" s="288"/>
      <c r="D121" s="288"/>
      <c r="E121" s="288"/>
      <c r="F121" s="288"/>
      <c r="G121" s="288"/>
      <c r="H121" s="288"/>
      <c r="I121" s="288"/>
      <c r="J121" s="288"/>
      <c r="K121" s="288"/>
      <c r="L121" s="274"/>
      <c r="M121" s="274"/>
      <c r="N121" s="274"/>
      <c r="O121" s="274"/>
      <c r="P121" s="274"/>
      <c r="Q121" s="274"/>
      <c r="R121" s="274"/>
      <c r="S121" s="274"/>
      <c r="T121" s="274"/>
      <c r="U121" s="274"/>
      <c r="V121" s="274"/>
      <c r="W121" s="274"/>
      <c r="X121" s="274"/>
      <c r="Y121" s="274"/>
      <c r="Z121" s="274"/>
      <c r="AA121" s="1"/>
      <c r="AB121" s="1"/>
      <c r="AC121" s="1"/>
      <c r="AD121" s="1"/>
      <c r="AE121" s="1"/>
      <c r="AF121" s="1"/>
    </row>
    <row r="122" spans="1:32" ht="14.25" customHeight="1">
      <c r="A122" s="137"/>
      <c r="B122" s="137"/>
      <c r="C122" s="288"/>
      <c r="D122" s="288"/>
      <c r="E122" s="288"/>
      <c r="F122" s="288"/>
      <c r="G122" s="288"/>
      <c r="H122" s="288"/>
      <c r="I122" s="288"/>
      <c r="J122" s="288"/>
      <c r="K122" s="288"/>
      <c r="L122" s="274"/>
      <c r="M122" s="274"/>
      <c r="N122" s="274"/>
      <c r="O122" s="274"/>
      <c r="P122" s="274"/>
      <c r="Q122" s="274"/>
      <c r="R122" s="274"/>
      <c r="S122" s="274"/>
      <c r="T122" s="274"/>
      <c r="U122" s="274"/>
      <c r="V122" s="274"/>
      <c r="W122" s="274"/>
      <c r="X122" s="274"/>
      <c r="Y122" s="274"/>
      <c r="Z122" s="274"/>
      <c r="AA122" s="1"/>
      <c r="AB122" s="1"/>
      <c r="AC122" s="1"/>
      <c r="AD122" s="1"/>
      <c r="AE122" s="1"/>
      <c r="AF122" s="1"/>
    </row>
    <row r="123" spans="1:32" ht="14.25" customHeight="1">
      <c r="A123" s="137"/>
      <c r="B123" s="137"/>
      <c r="C123" s="288"/>
      <c r="D123" s="288"/>
      <c r="E123" s="288"/>
      <c r="F123" s="288"/>
      <c r="G123" s="288"/>
      <c r="H123" s="288"/>
      <c r="I123" s="288"/>
      <c r="J123" s="288"/>
      <c r="K123" s="288"/>
      <c r="L123" s="274"/>
      <c r="M123" s="274"/>
      <c r="N123" s="274"/>
      <c r="O123" s="274"/>
      <c r="P123" s="274"/>
      <c r="Q123" s="274"/>
      <c r="R123" s="274"/>
      <c r="S123" s="274"/>
      <c r="T123" s="274"/>
      <c r="U123" s="274"/>
      <c r="V123" s="274"/>
      <c r="W123" s="274"/>
      <c r="X123" s="274"/>
      <c r="Y123" s="274"/>
      <c r="Z123" s="274"/>
      <c r="AA123" s="1"/>
      <c r="AB123" s="1"/>
      <c r="AC123" s="1"/>
      <c r="AD123" s="1"/>
      <c r="AE123" s="1"/>
      <c r="AF123" s="1"/>
    </row>
    <row r="124" spans="1:32" ht="14.25" customHeight="1">
      <c r="A124" s="137"/>
      <c r="B124" s="137"/>
      <c r="C124" s="288"/>
      <c r="D124" s="288"/>
      <c r="E124" s="288"/>
      <c r="F124" s="288"/>
      <c r="G124" s="288"/>
      <c r="H124" s="288"/>
      <c r="I124" s="288"/>
      <c r="J124" s="288"/>
      <c r="K124" s="288"/>
      <c r="L124" s="274"/>
      <c r="M124" s="274"/>
      <c r="N124" s="274"/>
      <c r="O124" s="274"/>
      <c r="P124" s="274"/>
      <c r="Q124" s="274"/>
      <c r="R124" s="274"/>
      <c r="S124" s="274"/>
      <c r="T124" s="274"/>
      <c r="U124" s="274"/>
      <c r="V124" s="274"/>
      <c r="W124" s="274"/>
      <c r="X124" s="274"/>
      <c r="Y124" s="274"/>
      <c r="Z124" s="274"/>
      <c r="AA124" s="1"/>
      <c r="AB124" s="1"/>
      <c r="AC124" s="1"/>
      <c r="AD124" s="1"/>
      <c r="AE124" s="1"/>
      <c r="AF124" s="1"/>
    </row>
    <row r="125" spans="1:32" ht="14.25" customHeight="1">
      <c r="A125" s="137"/>
      <c r="B125" s="137"/>
      <c r="C125" s="288"/>
      <c r="D125" s="288"/>
      <c r="E125" s="288"/>
      <c r="F125" s="288"/>
      <c r="G125" s="288"/>
      <c r="H125" s="288"/>
      <c r="I125" s="288"/>
      <c r="J125" s="288"/>
      <c r="K125" s="288"/>
      <c r="L125" s="274"/>
      <c r="M125" s="274"/>
      <c r="N125" s="274"/>
      <c r="O125" s="274"/>
      <c r="P125" s="274"/>
      <c r="Q125" s="274"/>
      <c r="R125" s="274"/>
      <c r="S125" s="274"/>
      <c r="T125" s="274"/>
      <c r="U125" s="274"/>
      <c r="V125" s="274"/>
      <c r="W125" s="274"/>
      <c r="X125" s="274"/>
      <c r="Y125" s="274"/>
      <c r="Z125" s="274"/>
      <c r="AA125" s="1"/>
      <c r="AB125" s="1"/>
      <c r="AC125" s="1"/>
      <c r="AD125" s="1"/>
      <c r="AE125" s="1"/>
      <c r="AF125" s="1"/>
    </row>
    <row r="126" spans="1:32" ht="14.25" customHeight="1">
      <c r="A126" s="137"/>
      <c r="B126" s="137"/>
      <c r="C126" s="288"/>
      <c r="D126" s="288"/>
      <c r="E126" s="288"/>
      <c r="F126" s="288"/>
      <c r="G126" s="288"/>
      <c r="H126" s="288"/>
      <c r="I126" s="288"/>
      <c r="J126" s="288"/>
      <c r="K126" s="288"/>
      <c r="L126" s="274"/>
      <c r="M126" s="274"/>
      <c r="N126" s="274"/>
      <c r="O126" s="274"/>
      <c r="P126" s="274"/>
      <c r="Q126" s="274"/>
      <c r="R126" s="274"/>
      <c r="S126" s="274"/>
      <c r="T126" s="274"/>
      <c r="U126" s="274"/>
      <c r="V126" s="274"/>
      <c r="W126" s="274"/>
      <c r="X126" s="274"/>
      <c r="Y126" s="274"/>
      <c r="Z126" s="274"/>
      <c r="AA126" s="1"/>
      <c r="AB126" s="1"/>
      <c r="AC126" s="1"/>
      <c r="AD126" s="1"/>
      <c r="AE126" s="1"/>
      <c r="AF126" s="1"/>
    </row>
    <row r="127" spans="1:32" ht="14.25" customHeight="1">
      <c r="A127" s="137"/>
      <c r="B127" s="137"/>
      <c r="C127" s="288"/>
      <c r="D127" s="288"/>
      <c r="E127" s="288"/>
      <c r="F127" s="288"/>
      <c r="G127" s="288"/>
      <c r="H127" s="288"/>
      <c r="I127" s="288"/>
      <c r="J127" s="288"/>
      <c r="K127" s="288"/>
      <c r="L127" s="274"/>
      <c r="M127" s="274"/>
      <c r="N127" s="274"/>
      <c r="O127" s="274"/>
      <c r="P127" s="274"/>
      <c r="Q127" s="274"/>
      <c r="R127" s="274"/>
      <c r="S127" s="274"/>
      <c r="T127" s="274"/>
      <c r="U127" s="274"/>
      <c r="V127" s="274"/>
      <c r="W127" s="274"/>
      <c r="X127" s="274"/>
      <c r="Y127" s="274"/>
      <c r="Z127" s="274"/>
      <c r="AA127" s="1"/>
      <c r="AB127" s="1"/>
      <c r="AC127" s="1"/>
      <c r="AD127" s="1"/>
      <c r="AE127" s="1"/>
      <c r="AF127" s="1"/>
    </row>
    <row r="128" spans="1:32" ht="14.25" customHeight="1">
      <c r="A128" s="137"/>
      <c r="B128" s="137"/>
      <c r="C128" s="288"/>
      <c r="D128" s="288"/>
      <c r="E128" s="288"/>
      <c r="F128" s="288"/>
      <c r="G128" s="288"/>
      <c r="H128" s="288"/>
      <c r="I128" s="288"/>
      <c r="J128" s="288"/>
      <c r="K128" s="288"/>
      <c r="L128" s="274"/>
      <c r="M128" s="274"/>
      <c r="N128" s="274"/>
      <c r="O128" s="274"/>
      <c r="P128" s="274"/>
      <c r="Q128" s="274"/>
      <c r="R128" s="274"/>
      <c r="S128" s="274"/>
      <c r="T128" s="274"/>
      <c r="U128" s="274"/>
      <c r="V128" s="274"/>
      <c r="W128" s="274"/>
      <c r="X128" s="274"/>
      <c r="Y128" s="274"/>
      <c r="Z128" s="274"/>
      <c r="AA128" s="1"/>
      <c r="AB128" s="1"/>
      <c r="AC128" s="1"/>
      <c r="AD128" s="1"/>
      <c r="AE128" s="1"/>
      <c r="AF128" s="1"/>
    </row>
    <row r="129" spans="1:32" ht="14.25" customHeight="1">
      <c r="A129" s="137"/>
      <c r="B129" s="137"/>
      <c r="C129" s="288"/>
      <c r="D129" s="288"/>
      <c r="E129" s="288"/>
      <c r="F129" s="288"/>
      <c r="G129" s="288"/>
      <c r="H129" s="288"/>
      <c r="I129" s="288"/>
      <c r="J129" s="288"/>
      <c r="K129" s="288"/>
      <c r="L129" s="274"/>
      <c r="M129" s="274"/>
      <c r="N129" s="274"/>
      <c r="O129" s="274"/>
      <c r="P129" s="274"/>
      <c r="Q129" s="274"/>
      <c r="R129" s="274"/>
      <c r="S129" s="274"/>
      <c r="T129" s="274"/>
      <c r="U129" s="274"/>
      <c r="V129" s="274"/>
      <c r="W129" s="274"/>
      <c r="X129" s="274"/>
      <c r="Y129" s="274"/>
      <c r="Z129" s="274"/>
      <c r="AA129" s="1"/>
      <c r="AB129" s="1"/>
      <c r="AC129" s="1"/>
      <c r="AD129" s="1"/>
      <c r="AE129" s="1"/>
      <c r="AF129" s="1"/>
    </row>
    <row r="130" spans="1:32" ht="14.25" customHeight="1">
      <c r="A130" s="137"/>
      <c r="B130" s="137"/>
      <c r="C130" s="288"/>
      <c r="D130" s="288"/>
      <c r="E130" s="288"/>
      <c r="F130" s="288"/>
      <c r="G130" s="288"/>
      <c r="H130" s="288"/>
      <c r="I130" s="288"/>
      <c r="J130" s="288"/>
      <c r="K130" s="288"/>
      <c r="L130" s="274"/>
      <c r="M130" s="274"/>
      <c r="N130" s="274"/>
      <c r="O130" s="274"/>
      <c r="P130" s="274"/>
      <c r="Q130" s="274"/>
      <c r="R130" s="274"/>
      <c r="S130" s="274"/>
      <c r="T130" s="274"/>
      <c r="U130" s="274"/>
      <c r="V130" s="274"/>
      <c r="W130" s="274"/>
      <c r="X130" s="274"/>
      <c r="Y130" s="274"/>
      <c r="Z130" s="274"/>
      <c r="AA130" s="1"/>
      <c r="AB130" s="1"/>
      <c r="AC130" s="1"/>
      <c r="AD130" s="1"/>
      <c r="AE130" s="1"/>
      <c r="AF130" s="1"/>
    </row>
    <row r="131" spans="1:32" ht="14.25" customHeight="1">
      <c r="A131" s="137"/>
      <c r="B131" s="137"/>
      <c r="C131" s="288"/>
      <c r="D131" s="288"/>
      <c r="E131" s="288"/>
      <c r="F131" s="288"/>
      <c r="G131" s="288"/>
      <c r="H131" s="288"/>
      <c r="I131" s="288"/>
      <c r="J131" s="288"/>
      <c r="K131" s="288"/>
      <c r="L131" s="274"/>
      <c r="M131" s="274"/>
      <c r="N131" s="274"/>
      <c r="O131" s="274"/>
      <c r="P131" s="274"/>
      <c r="Q131" s="274"/>
      <c r="R131" s="274"/>
      <c r="S131" s="274"/>
      <c r="T131" s="274"/>
      <c r="U131" s="274"/>
      <c r="V131" s="274"/>
      <c r="W131" s="274"/>
      <c r="X131" s="274"/>
      <c r="Y131" s="274"/>
      <c r="Z131" s="274"/>
      <c r="AA131" s="1"/>
      <c r="AB131" s="1"/>
      <c r="AC131" s="1"/>
      <c r="AD131" s="1"/>
      <c r="AE131" s="1"/>
      <c r="AF131" s="1"/>
    </row>
    <row r="132" spans="1:32" ht="14.25" customHeight="1">
      <c r="A132" s="137"/>
      <c r="B132" s="137"/>
      <c r="C132" s="288"/>
      <c r="D132" s="288"/>
      <c r="E132" s="288"/>
      <c r="F132" s="288"/>
      <c r="G132" s="288"/>
      <c r="H132" s="288"/>
      <c r="I132" s="288"/>
      <c r="J132" s="288"/>
      <c r="K132" s="288"/>
      <c r="L132" s="274"/>
      <c r="M132" s="274"/>
      <c r="N132" s="274"/>
      <c r="O132" s="274"/>
      <c r="P132" s="274"/>
      <c r="Q132" s="274"/>
      <c r="R132" s="274"/>
      <c r="S132" s="274"/>
      <c r="T132" s="274"/>
      <c r="U132" s="274"/>
      <c r="V132" s="274"/>
      <c r="W132" s="274"/>
      <c r="X132" s="274"/>
      <c r="Y132" s="274"/>
      <c r="Z132" s="274"/>
      <c r="AA132" s="1"/>
      <c r="AB132" s="1"/>
      <c r="AC132" s="1"/>
      <c r="AD132" s="1"/>
      <c r="AE132" s="1"/>
      <c r="AF132" s="1"/>
    </row>
    <row r="133" spans="1:32" ht="14.25" customHeight="1">
      <c r="A133" s="137"/>
      <c r="B133" s="137"/>
      <c r="C133" s="288"/>
      <c r="D133" s="288"/>
      <c r="E133" s="288"/>
      <c r="F133" s="288"/>
      <c r="G133" s="288"/>
      <c r="H133" s="288"/>
      <c r="I133" s="288"/>
      <c r="J133" s="288"/>
      <c r="K133" s="288"/>
      <c r="L133" s="274"/>
      <c r="M133" s="274"/>
      <c r="N133" s="274"/>
      <c r="O133" s="274"/>
      <c r="P133" s="274"/>
      <c r="Q133" s="274"/>
      <c r="R133" s="274"/>
      <c r="S133" s="274"/>
      <c r="T133" s="274"/>
      <c r="U133" s="274"/>
      <c r="V133" s="274"/>
      <c r="W133" s="274"/>
      <c r="X133" s="274"/>
      <c r="Y133" s="274"/>
      <c r="Z133" s="274"/>
      <c r="AA133" s="1"/>
      <c r="AB133" s="1"/>
      <c r="AC133" s="1"/>
      <c r="AD133" s="1"/>
      <c r="AE133" s="1"/>
      <c r="AF133" s="1"/>
    </row>
    <row r="134" spans="1:32" ht="14.25" customHeight="1">
      <c r="A134" s="137"/>
      <c r="B134" s="137"/>
      <c r="C134" s="288"/>
      <c r="D134" s="288"/>
      <c r="E134" s="288"/>
      <c r="F134" s="288"/>
      <c r="G134" s="288"/>
      <c r="H134" s="288"/>
      <c r="I134" s="288"/>
      <c r="J134" s="288"/>
      <c r="K134" s="288"/>
      <c r="L134" s="274"/>
      <c r="M134" s="274"/>
      <c r="N134" s="274"/>
      <c r="O134" s="274"/>
      <c r="P134" s="274"/>
      <c r="Q134" s="274"/>
      <c r="R134" s="274"/>
      <c r="S134" s="274"/>
      <c r="T134" s="274"/>
      <c r="U134" s="274"/>
      <c r="V134" s="274"/>
      <c r="W134" s="274"/>
      <c r="X134" s="274"/>
      <c r="Y134" s="274"/>
      <c r="Z134" s="274"/>
      <c r="AA134" s="1"/>
      <c r="AB134" s="1"/>
      <c r="AC134" s="1"/>
      <c r="AD134" s="1"/>
      <c r="AE134" s="1"/>
      <c r="AF134" s="1"/>
    </row>
    <row r="135" spans="1:32" ht="14.25" customHeight="1">
      <c r="A135" s="137"/>
      <c r="B135" s="137"/>
      <c r="C135" s="288"/>
      <c r="D135" s="288"/>
      <c r="E135" s="288"/>
      <c r="F135" s="288"/>
      <c r="G135" s="288"/>
      <c r="H135" s="288"/>
      <c r="I135" s="288"/>
      <c r="J135" s="288"/>
      <c r="K135" s="288"/>
      <c r="L135" s="274"/>
      <c r="M135" s="274"/>
      <c r="N135" s="274"/>
      <c r="O135" s="274"/>
      <c r="P135" s="274"/>
      <c r="Q135" s="274"/>
      <c r="R135" s="274"/>
      <c r="S135" s="274"/>
      <c r="T135" s="274"/>
      <c r="U135" s="274"/>
      <c r="V135" s="274"/>
      <c r="W135" s="274"/>
      <c r="X135" s="274"/>
      <c r="Y135" s="274"/>
      <c r="Z135" s="274"/>
      <c r="AA135" s="1"/>
      <c r="AB135" s="1"/>
      <c r="AC135" s="1"/>
      <c r="AD135" s="1"/>
      <c r="AE135" s="1"/>
      <c r="AF135" s="1"/>
    </row>
    <row r="136" spans="1:32" ht="14.25" customHeight="1">
      <c r="A136" s="137"/>
      <c r="B136" s="137"/>
      <c r="C136" s="288"/>
      <c r="D136" s="288"/>
      <c r="E136" s="288"/>
      <c r="F136" s="288"/>
      <c r="G136" s="288"/>
      <c r="H136" s="288"/>
      <c r="I136" s="288"/>
      <c r="J136" s="288"/>
      <c r="K136" s="288"/>
      <c r="L136" s="274"/>
      <c r="M136" s="274"/>
      <c r="N136" s="274"/>
      <c r="O136" s="274"/>
      <c r="P136" s="274"/>
      <c r="Q136" s="274"/>
      <c r="R136" s="274"/>
      <c r="S136" s="274"/>
      <c r="T136" s="274"/>
      <c r="U136" s="274"/>
      <c r="V136" s="274"/>
      <c r="W136" s="274"/>
      <c r="X136" s="274"/>
      <c r="Y136" s="274"/>
      <c r="Z136" s="274"/>
      <c r="AA136" s="1"/>
      <c r="AB136" s="1"/>
      <c r="AC136" s="1"/>
      <c r="AD136" s="1"/>
      <c r="AE136" s="1"/>
      <c r="AF136" s="1"/>
    </row>
    <row r="137" spans="1:32" ht="14.25" customHeight="1">
      <c r="A137" s="137"/>
      <c r="B137" s="137"/>
      <c r="C137" s="288"/>
      <c r="D137" s="288"/>
      <c r="E137" s="288"/>
      <c r="F137" s="288"/>
      <c r="G137" s="288"/>
      <c r="H137" s="288"/>
      <c r="I137" s="288"/>
      <c r="J137" s="288"/>
      <c r="K137" s="288"/>
      <c r="L137" s="274"/>
      <c r="M137" s="274"/>
      <c r="N137" s="274"/>
      <c r="O137" s="274"/>
      <c r="P137" s="274"/>
      <c r="Q137" s="274"/>
      <c r="R137" s="274"/>
      <c r="S137" s="274"/>
      <c r="T137" s="274"/>
      <c r="U137" s="274"/>
      <c r="V137" s="274"/>
      <c r="W137" s="274"/>
      <c r="X137" s="274"/>
      <c r="Y137" s="274"/>
      <c r="Z137" s="274"/>
      <c r="AA137" s="1"/>
      <c r="AB137" s="1"/>
      <c r="AC137" s="1"/>
      <c r="AD137" s="1"/>
      <c r="AE137" s="1"/>
      <c r="AF137" s="1"/>
    </row>
    <row r="138" spans="1:32" ht="14.25" customHeight="1">
      <c r="A138" s="137"/>
      <c r="B138" s="137"/>
      <c r="C138" s="288"/>
      <c r="D138" s="288"/>
      <c r="E138" s="288"/>
      <c r="F138" s="288"/>
      <c r="G138" s="288"/>
      <c r="H138" s="288"/>
      <c r="I138" s="288"/>
      <c r="J138" s="288"/>
      <c r="K138" s="288"/>
      <c r="L138" s="274"/>
      <c r="M138" s="274"/>
      <c r="N138" s="274"/>
      <c r="O138" s="274"/>
      <c r="P138" s="274"/>
      <c r="Q138" s="274"/>
      <c r="R138" s="274"/>
      <c r="S138" s="274"/>
      <c r="T138" s="274"/>
      <c r="U138" s="274"/>
      <c r="V138" s="274"/>
      <c r="W138" s="274"/>
      <c r="X138" s="274"/>
      <c r="Y138" s="274"/>
      <c r="Z138" s="274"/>
      <c r="AA138" s="1"/>
      <c r="AB138" s="1"/>
      <c r="AC138" s="1"/>
      <c r="AD138" s="1"/>
      <c r="AE138" s="1"/>
      <c r="AF138" s="1"/>
    </row>
    <row r="139" spans="1:32" ht="14.25" customHeight="1">
      <c r="A139" s="137"/>
      <c r="B139" s="137"/>
      <c r="C139" s="288"/>
      <c r="D139" s="288"/>
      <c r="E139" s="288"/>
      <c r="F139" s="288"/>
      <c r="G139" s="288"/>
      <c r="H139" s="288"/>
      <c r="I139" s="288"/>
      <c r="J139" s="288"/>
      <c r="K139" s="288"/>
      <c r="L139" s="274"/>
      <c r="M139" s="274"/>
      <c r="N139" s="274"/>
      <c r="O139" s="274"/>
      <c r="P139" s="274"/>
      <c r="Q139" s="274"/>
      <c r="R139" s="274"/>
      <c r="S139" s="274"/>
      <c r="T139" s="274"/>
      <c r="U139" s="274"/>
      <c r="V139" s="274"/>
      <c r="W139" s="274"/>
      <c r="X139" s="274"/>
      <c r="Y139" s="274"/>
      <c r="Z139" s="274"/>
      <c r="AA139" s="1"/>
      <c r="AB139" s="1"/>
      <c r="AC139" s="1"/>
      <c r="AD139" s="1"/>
      <c r="AE139" s="1"/>
      <c r="AF139" s="1"/>
    </row>
    <row r="140" spans="1:32" ht="14.25" customHeight="1">
      <c r="A140" s="137"/>
      <c r="B140" s="137"/>
      <c r="C140" s="288"/>
      <c r="D140" s="288"/>
      <c r="E140" s="288"/>
      <c r="F140" s="288"/>
      <c r="G140" s="288"/>
      <c r="H140" s="288"/>
      <c r="I140" s="288"/>
      <c r="J140" s="288"/>
      <c r="K140" s="288"/>
      <c r="L140" s="274"/>
      <c r="M140" s="274"/>
      <c r="N140" s="274"/>
      <c r="O140" s="274"/>
      <c r="P140" s="274"/>
      <c r="Q140" s="274"/>
      <c r="R140" s="274"/>
      <c r="S140" s="274"/>
      <c r="T140" s="274"/>
      <c r="U140" s="274"/>
      <c r="V140" s="274"/>
      <c r="W140" s="274"/>
      <c r="X140" s="274"/>
      <c r="Y140" s="274"/>
      <c r="Z140" s="274"/>
      <c r="AA140" s="1"/>
      <c r="AB140" s="1"/>
      <c r="AC140" s="1"/>
      <c r="AD140" s="1"/>
      <c r="AE140" s="1"/>
      <c r="AF140" s="1"/>
    </row>
    <row r="141" spans="1:32" ht="14.25" customHeight="1">
      <c r="A141" s="137"/>
      <c r="B141" s="137"/>
      <c r="C141" s="288"/>
      <c r="D141" s="288"/>
      <c r="E141" s="288"/>
      <c r="F141" s="288"/>
      <c r="G141" s="288"/>
      <c r="H141" s="288"/>
      <c r="I141" s="288"/>
      <c r="J141" s="288"/>
      <c r="K141" s="288"/>
      <c r="L141" s="274"/>
      <c r="M141" s="274"/>
      <c r="N141" s="274"/>
      <c r="O141" s="274"/>
      <c r="P141" s="274"/>
      <c r="Q141" s="274"/>
      <c r="R141" s="274"/>
      <c r="S141" s="274"/>
      <c r="T141" s="274"/>
      <c r="U141" s="274"/>
      <c r="V141" s="274"/>
      <c r="W141" s="274"/>
      <c r="X141" s="274"/>
      <c r="Y141" s="274"/>
      <c r="Z141" s="274"/>
      <c r="AA141" s="1"/>
      <c r="AB141" s="1"/>
      <c r="AC141" s="1"/>
      <c r="AD141" s="1"/>
      <c r="AE141" s="1"/>
      <c r="AF141" s="1"/>
    </row>
    <row r="142" spans="1:32" ht="14.25" customHeight="1">
      <c r="A142" s="137"/>
      <c r="B142" s="137"/>
      <c r="C142" s="288"/>
      <c r="D142" s="288"/>
      <c r="E142" s="288"/>
      <c r="F142" s="288"/>
      <c r="G142" s="288"/>
      <c r="H142" s="288"/>
      <c r="I142" s="288"/>
      <c r="J142" s="288"/>
      <c r="K142" s="288"/>
      <c r="L142" s="274"/>
      <c r="M142" s="274"/>
      <c r="N142" s="274"/>
      <c r="O142" s="274"/>
      <c r="P142" s="274"/>
      <c r="Q142" s="274"/>
      <c r="R142" s="274"/>
      <c r="S142" s="274"/>
      <c r="T142" s="274"/>
      <c r="U142" s="274"/>
      <c r="V142" s="274"/>
      <c r="W142" s="274"/>
      <c r="X142" s="274"/>
      <c r="Y142" s="274"/>
      <c r="Z142" s="274"/>
      <c r="AA142" s="1"/>
      <c r="AB142" s="1"/>
      <c r="AC142" s="1"/>
      <c r="AD142" s="1"/>
      <c r="AE142" s="1"/>
      <c r="AF142" s="1"/>
    </row>
    <row r="143" spans="1:32" ht="14.25" customHeight="1">
      <c r="A143" s="137"/>
      <c r="B143" s="137"/>
      <c r="C143" s="288"/>
      <c r="D143" s="288"/>
      <c r="E143" s="288"/>
      <c r="F143" s="288"/>
      <c r="G143" s="288"/>
      <c r="H143" s="288"/>
      <c r="I143" s="288"/>
      <c r="J143" s="288"/>
      <c r="K143" s="288"/>
      <c r="L143" s="274"/>
      <c r="M143" s="274"/>
      <c r="N143" s="274"/>
      <c r="O143" s="274"/>
      <c r="P143" s="274"/>
      <c r="Q143" s="274"/>
      <c r="R143" s="274"/>
      <c r="S143" s="274"/>
      <c r="T143" s="274"/>
      <c r="U143" s="274"/>
      <c r="V143" s="274"/>
      <c r="W143" s="274"/>
      <c r="X143" s="274"/>
      <c r="Y143" s="274"/>
      <c r="Z143" s="274"/>
      <c r="AA143" s="1"/>
      <c r="AB143" s="1"/>
      <c r="AC143" s="1"/>
      <c r="AD143" s="1"/>
      <c r="AE143" s="1"/>
      <c r="AF143" s="1"/>
    </row>
    <row r="144" spans="1:32" ht="14.25" customHeight="1">
      <c r="A144" s="137"/>
      <c r="B144" s="137"/>
      <c r="C144" s="288"/>
      <c r="D144" s="288"/>
      <c r="E144" s="288"/>
      <c r="F144" s="288"/>
      <c r="G144" s="288"/>
      <c r="H144" s="288"/>
      <c r="I144" s="288"/>
      <c r="J144" s="288"/>
      <c r="K144" s="288"/>
      <c r="L144" s="274"/>
      <c r="M144" s="274"/>
      <c r="N144" s="274"/>
      <c r="O144" s="274"/>
      <c r="P144" s="274"/>
      <c r="Q144" s="274"/>
      <c r="R144" s="274"/>
      <c r="S144" s="274"/>
      <c r="T144" s="274"/>
      <c r="U144" s="274"/>
      <c r="V144" s="274"/>
      <c r="W144" s="274"/>
      <c r="X144" s="274"/>
      <c r="Y144" s="274"/>
      <c r="Z144" s="274"/>
      <c r="AA144" s="1"/>
      <c r="AB144" s="1"/>
      <c r="AC144" s="1"/>
      <c r="AD144" s="1"/>
      <c r="AE144" s="1"/>
      <c r="AF144" s="1"/>
    </row>
    <row r="145" spans="1:32" ht="14.25" customHeight="1">
      <c r="A145" s="137"/>
      <c r="B145" s="137"/>
      <c r="C145" s="288"/>
      <c r="D145" s="288"/>
      <c r="E145" s="288"/>
      <c r="F145" s="288"/>
      <c r="G145" s="288"/>
      <c r="H145" s="288"/>
      <c r="I145" s="288"/>
      <c r="J145" s="288"/>
      <c r="K145" s="288"/>
      <c r="L145" s="274"/>
      <c r="M145" s="274"/>
      <c r="N145" s="274"/>
      <c r="O145" s="274"/>
      <c r="P145" s="274"/>
      <c r="Q145" s="274"/>
      <c r="R145" s="274"/>
      <c r="S145" s="274"/>
      <c r="T145" s="274"/>
      <c r="U145" s="274"/>
      <c r="V145" s="274"/>
      <c r="W145" s="274"/>
      <c r="X145" s="274"/>
      <c r="Y145" s="274"/>
      <c r="Z145" s="274"/>
      <c r="AA145" s="1"/>
      <c r="AB145" s="1"/>
      <c r="AC145" s="1"/>
      <c r="AD145" s="1"/>
      <c r="AE145" s="1"/>
      <c r="AF145" s="1"/>
    </row>
    <row r="146" spans="1:32" ht="14.25" customHeight="1">
      <c r="A146" s="137"/>
      <c r="B146" s="137"/>
      <c r="C146" s="288"/>
      <c r="D146" s="288"/>
      <c r="E146" s="288"/>
      <c r="F146" s="288"/>
      <c r="G146" s="288"/>
      <c r="H146" s="288"/>
      <c r="I146" s="288"/>
      <c r="J146" s="288"/>
      <c r="K146" s="288"/>
      <c r="L146" s="274"/>
      <c r="M146" s="274"/>
      <c r="N146" s="274"/>
      <c r="O146" s="274"/>
      <c r="P146" s="274"/>
      <c r="Q146" s="274"/>
      <c r="R146" s="274"/>
      <c r="S146" s="274"/>
      <c r="T146" s="274"/>
      <c r="U146" s="274"/>
      <c r="V146" s="274"/>
      <c r="W146" s="274"/>
      <c r="X146" s="274"/>
      <c r="Y146" s="274"/>
      <c r="Z146" s="274"/>
      <c r="AA146" s="1"/>
      <c r="AB146" s="1"/>
      <c r="AC146" s="1"/>
      <c r="AD146" s="1"/>
      <c r="AE146" s="1"/>
      <c r="AF146" s="1"/>
    </row>
    <row r="147" spans="1:32" ht="14.25" customHeight="1">
      <c r="A147" s="137"/>
      <c r="B147" s="137"/>
      <c r="C147" s="288"/>
      <c r="D147" s="288"/>
      <c r="E147" s="288"/>
      <c r="F147" s="288"/>
      <c r="G147" s="288"/>
      <c r="H147" s="288"/>
      <c r="I147" s="288"/>
      <c r="J147" s="288"/>
      <c r="K147" s="288"/>
      <c r="L147" s="274"/>
      <c r="M147" s="274"/>
      <c r="N147" s="274"/>
      <c r="O147" s="274"/>
      <c r="P147" s="274"/>
      <c r="Q147" s="274"/>
      <c r="R147" s="274"/>
      <c r="S147" s="274"/>
      <c r="T147" s="274"/>
      <c r="U147" s="274"/>
      <c r="V147" s="274"/>
      <c r="W147" s="274"/>
      <c r="X147" s="274"/>
      <c r="Y147" s="274"/>
      <c r="Z147" s="274"/>
      <c r="AA147" s="1"/>
      <c r="AB147" s="1"/>
      <c r="AC147" s="1"/>
      <c r="AD147" s="1"/>
      <c r="AE147" s="1"/>
      <c r="AF147" s="1"/>
    </row>
    <row r="148" spans="1:32" ht="14.25" customHeight="1">
      <c r="A148" s="137"/>
      <c r="B148" s="137"/>
      <c r="C148" s="288"/>
      <c r="D148" s="288"/>
      <c r="E148" s="288"/>
      <c r="F148" s="288"/>
      <c r="G148" s="288"/>
      <c r="H148" s="288"/>
      <c r="I148" s="288"/>
      <c r="J148" s="288"/>
      <c r="K148" s="288"/>
      <c r="L148" s="274"/>
      <c r="M148" s="274"/>
      <c r="N148" s="274"/>
      <c r="O148" s="274"/>
      <c r="P148" s="274"/>
      <c r="Q148" s="274"/>
      <c r="R148" s="274"/>
      <c r="S148" s="274"/>
      <c r="T148" s="274"/>
      <c r="U148" s="274"/>
      <c r="V148" s="274"/>
      <c r="W148" s="274"/>
      <c r="X148" s="274"/>
      <c r="Y148" s="274"/>
      <c r="Z148" s="274"/>
      <c r="AA148" s="1"/>
      <c r="AB148" s="1"/>
      <c r="AC148" s="1"/>
      <c r="AD148" s="1"/>
      <c r="AE148" s="1"/>
      <c r="AF148" s="1"/>
    </row>
    <row r="149" spans="1:32" ht="14.25" customHeight="1">
      <c r="A149" s="137"/>
      <c r="B149" s="137"/>
      <c r="C149" s="288"/>
      <c r="D149" s="288"/>
      <c r="E149" s="288"/>
      <c r="F149" s="288"/>
      <c r="G149" s="288"/>
      <c r="H149" s="288"/>
      <c r="I149" s="288"/>
      <c r="J149" s="288"/>
      <c r="K149" s="288"/>
      <c r="L149" s="274"/>
      <c r="M149" s="274"/>
      <c r="N149" s="274"/>
      <c r="O149" s="274"/>
      <c r="P149" s="274"/>
      <c r="Q149" s="274"/>
      <c r="R149" s="274"/>
      <c r="S149" s="274"/>
      <c r="T149" s="274"/>
      <c r="U149" s="274"/>
      <c r="V149" s="274"/>
      <c r="W149" s="274"/>
      <c r="X149" s="274"/>
      <c r="Y149" s="274"/>
      <c r="Z149" s="274"/>
      <c r="AA149" s="1"/>
      <c r="AB149" s="1"/>
      <c r="AC149" s="1"/>
      <c r="AD149" s="1"/>
      <c r="AE149" s="1"/>
      <c r="AF149" s="1"/>
    </row>
    <row r="150" spans="1:32" ht="14.25" customHeight="1">
      <c r="A150" s="137"/>
      <c r="B150" s="137"/>
      <c r="C150" s="288"/>
      <c r="D150" s="288"/>
      <c r="E150" s="288"/>
      <c r="F150" s="288"/>
      <c r="G150" s="288"/>
      <c r="H150" s="288"/>
      <c r="I150" s="288"/>
      <c r="J150" s="288"/>
      <c r="K150" s="288"/>
      <c r="L150" s="274"/>
      <c r="M150" s="274"/>
      <c r="N150" s="274"/>
      <c r="O150" s="274"/>
      <c r="P150" s="274"/>
      <c r="Q150" s="274"/>
      <c r="R150" s="274"/>
      <c r="S150" s="274"/>
      <c r="T150" s="274"/>
      <c r="U150" s="274"/>
      <c r="V150" s="274"/>
      <c r="W150" s="274"/>
      <c r="X150" s="274"/>
      <c r="Y150" s="274"/>
      <c r="Z150" s="274"/>
      <c r="AA150" s="1"/>
      <c r="AB150" s="1"/>
      <c r="AC150" s="1"/>
      <c r="AD150" s="1"/>
      <c r="AE150" s="1"/>
      <c r="AF150" s="1"/>
    </row>
    <row r="151" spans="1:32" ht="14.25" customHeight="1">
      <c r="A151" s="137"/>
      <c r="B151" s="137"/>
      <c r="C151" s="288"/>
      <c r="D151" s="288"/>
      <c r="E151" s="288"/>
      <c r="F151" s="288"/>
      <c r="G151" s="288"/>
      <c r="H151" s="288"/>
      <c r="I151" s="288"/>
      <c r="J151" s="288"/>
      <c r="K151" s="288"/>
      <c r="L151" s="274"/>
      <c r="M151" s="274"/>
      <c r="N151" s="274"/>
      <c r="O151" s="274"/>
      <c r="P151" s="274"/>
      <c r="Q151" s="274"/>
      <c r="R151" s="274"/>
      <c r="S151" s="274"/>
      <c r="T151" s="274"/>
      <c r="U151" s="274"/>
      <c r="V151" s="274"/>
      <c r="W151" s="274"/>
      <c r="X151" s="274"/>
      <c r="Y151" s="274"/>
      <c r="Z151" s="274"/>
      <c r="AA151" s="1"/>
      <c r="AB151" s="1"/>
      <c r="AC151" s="1"/>
      <c r="AD151" s="1"/>
      <c r="AE151" s="1"/>
      <c r="AF151" s="1"/>
    </row>
    <row r="152" spans="1:32" ht="14.25" customHeight="1">
      <c r="A152" s="137"/>
      <c r="B152" s="137"/>
      <c r="C152" s="288"/>
      <c r="D152" s="288"/>
      <c r="E152" s="288"/>
      <c r="F152" s="288"/>
      <c r="G152" s="288"/>
      <c r="H152" s="288"/>
      <c r="I152" s="288"/>
      <c r="J152" s="288"/>
      <c r="K152" s="288"/>
      <c r="L152" s="274"/>
      <c r="M152" s="274"/>
      <c r="N152" s="274"/>
      <c r="O152" s="274"/>
      <c r="P152" s="274"/>
      <c r="Q152" s="274"/>
      <c r="R152" s="274"/>
      <c r="S152" s="274"/>
      <c r="T152" s="274"/>
      <c r="U152" s="274"/>
      <c r="V152" s="274"/>
      <c r="W152" s="274"/>
      <c r="X152" s="274"/>
      <c r="Y152" s="274"/>
      <c r="Z152" s="274"/>
      <c r="AA152" s="1"/>
      <c r="AB152" s="1"/>
      <c r="AC152" s="1"/>
      <c r="AD152" s="1"/>
      <c r="AE152" s="1"/>
      <c r="AF152" s="1"/>
    </row>
    <row r="153" spans="1:32" ht="14.25" customHeight="1">
      <c r="A153" s="137"/>
      <c r="B153" s="137"/>
      <c r="C153" s="288"/>
      <c r="D153" s="288"/>
      <c r="E153" s="288"/>
      <c r="F153" s="288"/>
      <c r="G153" s="288"/>
      <c r="H153" s="288"/>
      <c r="I153" s="288"/>
      <c r="J153" s="288"/>
      <c r="K153" s="288"/>
      <c r="L153" s="274"/>
      <c r="M153" s="274"/>
      <c r="N153" s="274"/>
      <c r="O153" s="274"/>
      <c r="P153" s="274"/>
      <c r="Q153" s="274"/>
      <c r="R153" s="274"/>
      <c r="S153" s="274"/>
      <c r="T153" s="274"/>
      <c r="U153" s="274"/>
      <c r="V153" s="274"/>
      <c r="W153" s="274"/>
      <c r="X153" s="274"/>
      <c r="Y153" s="274"/>
      <c r="Z153" s="274"/>
      <c r="AA153" s="1"/>
      <c r="AB153" s="1"/>
      <c r="AC153" s="1"/>
      <c r="AD153" s="1"/>
      <c r="AE153" s="1"/>
      <c r="AF153" s="1"/>
    </row>
    <row r="154" spans="1:32" ht="14.25" customHeight="1">
      <c r="A154" s="137"/>
      <c r="B154" s="137"/>
      <c r="C154" s="288"/>
      <c r="D154" s="288"/>
      <c r="E154" s="288"/>
      <c r="F154" s="288"/>
      <c r="G154" s="288"/>
      <c r="H154" s="288"/>
      <c r="I154" s="288"/>
      <c r="J154" s="288"/>
      <c r="K154" s="288"/>
      <c r="L154" s="274"/>
      <c r="M154" s="274"/>
      <c r="N154" s="274"/>
      <c r="O154" s="274"/>
      <c r="P154" s="274"/>
      <c r="Q154" s="274"/>
      <c r="R154" s="274"/>
      <c r="S154" s="274"/>
      <c r="T154" s="274"/>
      <c r="U154" s="274"/>
      <c r="V154" s="274"/>
      <c r="W154" s="274"/>
      <c r="X154" s="274"/>
      <c r="Y154" s="274"/>
      <c r="Z154" s="274"/>
      <c r="AA154" s="1"/>
      <c r="AB154" s="1"/>
      <c r="AC154" s="1"/>
      <c r="AD154" s="1"/>
      <c r="AE154" s="1"/>
      <c r="AF154" s="1"/>
    </row>
    <row r="155" spans="1:32" ht="14.25" customHeight="1">
      <c r="A155" s="137"/>
      <c r="B155" s="137"/>
      <c r="C155" s="288"/>
      <c r="D155" s="288"/>
      <c r="E155" s="288"/>
      <c r="F155" s="288"/>
      <c r="G155" s="288"/>
      <c r="H155" s="288"/>
      <c r="I155" s="288"/>
      <c r="J155" s="288"/>
      <c r="K155" s="288"/>
      <c r="L155" s="274"/>
      <c r="M155" s="274"/>
      <c r="N155" s="274"/>
      <c r="O155" s="274"/>
      <c r="P155" s="274"/>
      <c r="Q155" s="274"/>
      <c r="R155" s="274"/>
      <c r="S155" s="274"/>
      <c r="T155" s="274"/>
      <c r="U155" s="274"/>
      <c r="V155" s="274"/>
      <c r="W155" s="274"/>
      <c r="X155" s="274"/>
      <c r="Y155" s="274"/>
      <c r="Z155" s="274"/>
      <c r="AA155" s="1"/>
      <c r="AB155" s="1"/>
      <c r="AC155" s="1"/>
      <c r="AD155" s="1"/>
      <c r="AE155" s="1"/>
      <c r="AF155" s="1"/>
    </row>
    <row r="156" spans="1:32" ht="14.25" customHeight="1">
      <c r="A156" s="137"/>
      <c r="B156" s="137"/>
      <c r="C156" s="288"/>
      <c r="D156" s="288"/>
      <c r="E156" s="288"/>
      <c r="F156" s="288"/>
      <c r="G156" s="288"/>
      <c r="H156" s="288"/>
      <c r="I156" s="288"/>
      <c r="J156" s="288"/>
      <c r="K156" s="288"/>
      <c r="L156" s="274"/>
      <c r="M156" s="274"/>
      <c r="N156" s="274"/>
      <c r="O156" s="274"/>
      <c r="P156" s="274"/>
      <c r="Q156" s="274"/>
      <c r="R156" s="274"/>
      <c r="S156" s="274"/>
      <c r="T156" s="274"/>
      <c r="U156" s="274"/>
      <c r="V156" s="274"/>
      <c r="W156" s="274"/>
      <c r="X156" s="274"/>
      <c r="Y156" s="274"/>
      <c r="Z156" s="274"/>
      <c r="AA156" s="1"/>
      <c r="AB156" s="1"/>
      <c r="AC156" s="1"/>
      <c r="AD156" s="1"/>
      <c r="AE156" s="1"/>
      <c r="AF156" s="1"/>
    </row>
    <row r="157" spans="1:32" ht="14.25" customHeight="1">
      <c r="A157" s="137"/>
      <c r="B157" s="137"/>
      <c r="C157" s="288"/>
      <c r="D157" s="288"/>
      <c r="E157" s="288"/>
      <c r="F157" s="288"/>
      <c r="G157" s="288"/>
      <c r="H157" s="288"/>
      <c r="I157" s="288"/>
      <c r="J157" s="288"/>
      <c r="K157" s="288"/>
      <c r="L157" s="274"/>
      <c r="M157" s="274"/>
      <c r="N157" s="274"/>
      <c r="O157" s="274"/>
      <c r="P157" s="274"/>
      <c r="Q157" s="274"/>
      <c r="R157" s="274"/>
      <c r="S157" s="274"/>
      <c r="T157" s="274"/>
      <c r="U157" s="274"/>
      <c r="V157" s="274"/>
      <c r="W157" s="274"/>
      <c r="X157" s="274"/>
      <c r="Y157" s="274"/>
      <c r="Z157" s="274"/>
      <c r="AA157" s="1"/>
      <c r="AB157" s="1"/>
      <c r="AC157" s="1"/>
      <c r="AD157" s="1"/>
      <c r="AE157" s="1"/>
      <c r="AF157" s="1"/>
    </row>
    <row r="158" spans="1:32" ht="14.25" customHeight="1">
      <c r="A158" s="137"/>
      <c r="B158" s="137"/>
      <c r="C158" s="288"/>
      <c r="D158" s="288"/>
      <c r="E158" s="288"/>
      <c r="F158" s="288"/>
      <c r="G158" s="288"/>
      <c r="H158" s="288"/>
      <c r="I158" s="288"/>
      <c r="J158" s="288"/>
      <c r="K158" s="288"/>
      <c r="L158" s="274"/>
      <c r="M158" s="274"/>
      <c r="N158" s="274"/>
      <c r="O158" s="274"/>
      <c r="P158" s="274"/>
      <c r="Q158" s="274"/>
      <c r="R158" s="274"/>
      <c r="S158" s="274"/>
      <c r="T158" s="274"/>
      <c r="U158" s="274"/>
      <c r="V158" s="274"/>
      <c r="W158" s="274"/>
      <c r="X158" s="274"/>
      <c r="Y158" s="274"/>
      <c r="Z158" s="274"/>
      <c r="AA158" s="1"/>
      <c r="AB158" s="1"/>
      <c r="AC158" s="1"/>
      <c r="AD158" s="1"/>
      <c r="AE158" s="1"/>
      <c r="AF158" s="1"/>
    </row>
    <row r="159" spans="1:32" ht="14.25" customHeight="1">
      <c r="A159" s="137"/>
      <c r="B159" s="137"/>
      <c r="C159" s="288"/>
      <c r="D159" s="288"/>
      <c r="E159" s="288"/>
      <c r="F159" s="288"/>
      <c r="G159" s="288"/>
      <c r="H159" s="288"/>
      <c r="I159" s="288"/>
      <c r="J159" s="288"/>
      <c r="K159" s="288"/>
      <c r="L159" s="274"/>
      <c r="M159" s="274"/>
      <c r="N159" s="274"/>
      <c r="O159" s="274"/>
      <c r="P159" s="274"/>
      <c r="Q159" s="274"/>
      <c r="R159" s="274"/>
      <c r="S159" s="274"/>
      <c r="T159" s="274"/>
      <c r="U159" s="274"/>
      <c r="V159" s="274"/>
      <c r="W159" s="274"/>
      <c r="X159" s="274"/>
      <c r="Y159" s="274"/>
      <c r="Z159" s="274"/>
      <c r="AA159" s="1"/>
      <c r="AB159" s="1"/>
      <c r="AC159" s="1"/>
      <c r="AD159" s="1"/>
      <c r="AE159" s="1"/>
      <c r="AF159" s="1"/>
    </row>
    <row r="160" spans="1:32" ht="14.25" customHeight="1">
      <c r="A160" s="137"/>
      <c r="B160" s="137"/>
      <c r="C160" s="288"/>
      <c r="D160" s="288"/>
      <c r="E160" s="288"/>
      <c r="F160" s="288"/>
      <c r="G160" s="288"/>
      <c r="H160" s="288"/>
      <c r="I160" s="288"/>
      <c r="J160" s="288"/>
      <c r="K160" s="288"/>
      <c r="L160" s="274"/>
      <c r="M160" s="274"/>
      <c r="N160" s="274"/>
      <c r="O160" s="274"/>
      <c r="P160" s="274"/>
      <c r="Q160" s="274"/>
      <c r="R160" s="274"/>
      <c r="S160" s="274"/>
      <c r="T160" s="274"/>
      <c r="U160" s="274"/>
      <c r="V160" s="274"/>
      <c r="W160" s="274"/>
      <c r="X160" s="274"/>
      <c r="Y160" s="274"/>
      <c r="Z160" s="274"/>
      <c r="AA160" s="1"/>
      <c r="AB160" s="1"/>
      <c r="AC160" s="1"/>
      <c r="AD160" s="1"/>
      <c r="AE160" s="1"/>
      <c r="AF160" s="1"/>
    </row>
    <row r="161" spans="1:32" ht="14.25" customHeight="1">
      <c r="A161" s="137"/>
      <c r="B161" s="137"/>
      <c r="C161" s="288"/>
      <c r="D161" s="288"/>
      <c r="E161" s="288"/>
      <c r="F161" s="288"/>
      <c r="G161" s="288"/>
      <c r="H161" s="288"/>
      <c r="I161" s="288"/>
      <c r="J161" s="288"/>
      <c r="K161" s="288"/>
      <c r="L161" s="274"/>
      <c r="M161" s="274"/>
      <c r="N161" s="274"/>
      <c r="O161" s="274"/>
      <c r="P161" s="274"/>
      <c r="Q161" s="274"/>
      <c r="R161" s="274"/>
      <c r="S161" s="274"/>
      <c r="T161" s="274"/>
      <c r="U161" s="274"/>
      <c r="V161" s="274"/>
      <c r="W161" s="274"/>
      <c r="X161" s="274"/>
      <c r="Y161" s="274"/>
      <c r="Z161" s="274"/>
      <c r="AA161" s="1"/>
      <c r="AB161" s="1"/>
      <c r="AC161" s="1"/>
      <c r="AD161" s="1"/>
      <c r="AE161" s="1"/>
      <c r="AF161" s="1"/>
    </row>
    <row r="162" spans="1:32" ht="14.25" customHeight="1">
      <c r="A162" s="137"/>
      <c r="B162" s="137"/>
      <c r="C162" s="288"/>
      <c r="D162" s="288"/>
      <c r="E162" s="288"/>
      <c r="F162" s="288"/>
      <c r="G162" s="288"/>
      <c r="H162" s="288"/>
      <c r="I162" s="288"/>
      <c r="J162" s="288"/>
      <c r="K162" s="288"/>
      <c r="L162" s="274"/>
      <c r="M162" s="274"/>
      <c r="N162" s="274"/>
      <c r="O162" s="274"/>
      <c r="P162" s="274"/>
      <c r="Q162" s="274"/>
      <c r="R162" s="274"/>
      <c r="S162" s="274"/>
      <c r="T162" s="274"/>
      <c r="U162" s="274"/>
      <c r="V162" s="274"/>
      <c r="W162" s="274"/>
      <c r="X162" s="274"/>
      <c r="Y162" s="274"/>
      <c r="Z162" s="274"/>
      <c r="AA162" s="1"/>
      <c r="AB162" s="1"/>
      <c r="AC162" s="1"/>
      <c r="AD162" s="1"/>
      <c r="AE162" s="1"/>
      <c r="AF162" s="1"/>
    </row>
    <row r="163" spans="1:32" ht="14.25" customHeight="1">
      <c r="A163" s="137"/>
      <c r="B163" s="137"/>
      <c r="C163" s="288"/>
      <c r="D163" s="288"/>
      <c r="E163" s="288"/>
      <c r="F163" s="288"/>
      <c r="G163" s="288"/>
      <c r="H163" s="288"/>
      <c r="I163" s="288"/>
      <c r="J163" s="288"/>
      <c r="K163" s="288"/>
      <c r="L163" s="274"/>
      <c r="M163" s="274"/>
      <c r="N163" s="274"/>
      <c r="O163" s="274"/>
      <c r="P163" s="274"/>
      <c r="Q163" s="274"/>
      <c r="R163" s="274"/>
      <c r="S163" s="274"/>
      <c r="T163" s="274"/>
      <c r="U163" s="274"/>
      <c r="V163" s="274"/>
      <c r="W163" s="274"/>
      <c r="X163" s="274"/>
      <c r="Y163" s="274"/>
      <c r="Z163" s="274"/>
      <c r="AA163" s="1"/>
      <c r="AB163" s="1"/>
      <c r="AC163" s="1"/>
      <c r="AD163" s="1"/>
      <c r="AE163" s="1"/>
      <c r="AF163" s="1"/>
    </row>
    <row r="164" spans="1:32" ht="14.25" customHeight="1">
      <c r="A164" s="137"/>
      <c r="B164" s="137"/>
      <c r="C164" s="288"/>
      <c r="D164" s="288"/>
      <c r="E164" s="288"/>
      <c r="F164" s="288"/>
      <c r="G164" s="288"/>
      <c r="H164" s="288"/>
      <c r="I164" s="288"/>
      <c r="J164" s="288"/>
      <c r="K164" s="288"/>
      <c r="L164" s="274"/>
      <c r="M164" s="274"/>
      <c r="N164" s="274"/>
      <c r="O164" s="274"/>
      <c r="P164" s="274"/>
      <c r="Q164" s="274"/>
      <c r="R164" s="274"/>
      <c r="S164" s="274"/>
      <c r="T164" s="274"/>
      <c r="U164" s="274"/>
      <c r="V164" s="274"/>
      <c r="W164" s="274"/>
      <c r="X164" s="274"/>
      <c r="Y164" s="274"/>
      <c r="Z164" s="274"/>
      <c r="AA164" s="1"/>
      <c r="AB164" s="1"/>
      <c r="AC164" s="1"/>
      <c r="AD164" s="1"/>
      <c r="AE164" s="1"/>
      <c r="AF164" s="1"/>
    </row>
    <row r="165" spans="1:32" ht="14.25" customHeight="1">
      <c r="A165" s="137"/>
      <c r="B165" s="137"/>
      <c r="C165" s="288"/>
      <c r="D165" s="288"/>
      <c r="E165" s="288"/>
      <c r="F165" s="288"/>
      <c r="G165" s="288"/>
      <c r="H165" s="288"/>
      <c r="I165" s="288"/>
      <c r="J165" s="288"/>
      <c r="K165" s="288"/>
      <c r="L165" s="274"/>
      <c r="M165" s="274"/>
      <c r="N165" s="274"/>
      <c r="O165" s="274"/>
      <c r="P165" s="274"/>
      <c r="Q165" s="274"/>
      <c r="R165" s="274"/>
      <c r="S165" s="274"/>
      <c r="T165" s="274"/>
      <c r="U165" s="274"/>
      <c r="V165" s="274"/>
      <c r="W165" s="274"/>
      <c r="X165" s="274"/>
      <c r="Y165" s="274"/>
      <c r="Z165" s="274"/>
      <c r="AA165" s="1"/>
      <c r="AB165" s="1"/>
      <c r="AC165" s="1"/>
      <c r="AD165" s="1"/>
      <c r="AE165" s="1"/>
      <c r="AF165" s="1"/>
    </row>
    <row r="166" spans="1:32" ht="14.25" customHeight="1">
      <c r="A166" s="137"/>
      <c r="B166" s="137"/>
      <c r="C166" s="288"/>
      <c r="D166" s="288"/>
      <c r="E166" s="288"/>
      <c r="F166" s="288"/>
      <c r="G166" s="288"/>
      <c r="H166" s="288"/>
      <c r="I166" s="288"/>
      <c r="J166" s="288"/>
      <c r="K166" s="288"/>
      <c r="L166" s="274"/>
      <c r="M166" s="274"/>
      <c r="N166" s="274"/>
      <c r="O166" s="274"/>
      <c r="P166" s="274"/>
      <c r="Q166" s="274"/>
      <c r="R166" s="274"/>
      <c r="S166" s="274"/>
      <c r="T166" s="274"/>
      <c r="U166" s="274"/>
      <c r="V166" s="274"/>
      <c r="W166" s="274"/>
      <c r="X166" s="274"/>
      <c r="Y166" s="274"/>
      <c r="Z166" s="274"/>
      <c r="AA166" s="1"/>
      <c r="AB166" s="1"/>
      <c r="AC166" s="1"/>
      <c r="AD166" s="1"/>
      <c r="AE166" s="1"/>
      <c r="AF166" s="1"/>
    </row>
    <row r="167" spans="1:32" ht="14.25" customHeight="1">
      <c r="A167" s="137"/>
      <c r="B167" s="137"/>
      <c r="C167" s="288"/>
      <c r="D167" s="288"/>
      <c r="E167" s="288"/>
      <c r="F167" s="288"/>
      <c r="G167" s="288"/>
      <c r="H167" s="288"/>
      <c r="I167" s="288"/>
      <c r="J167" s="288"/>
      <c r="K167" s="288"/>
      <c r="L167" s="274"/>
      <c r="M167" s="274"/>
      <c r="N167" s="274"/>
      <c r="O167" s="274"/>
      <c r="P167" s="274"/>
      <c r="Q167" s="274"/>
      <c r="R167" s="274"/>
      <c r="S167" s="274"/>
      <c r="T167" s="274"/>
      <c r="U167" s="274"/>
      <c r="V167" s="274"/>
      <c r="W167" s="274"/>
      <c r="X167" s="274"/>
      <c r="Y167" s="274"/>
      <c r="Z167" s="274"/>
      <c r="AA167" s="1"/>
      <c r="AB167" s="1"/>
      <c r="AC167" s="1"/>
      <c r="AD167" s="1"/>
      <c r="AE167" s="1"/>
      <c r="AF167" s="1"/>
    </row>
    <row r="168" spans="1:32" ht="14.25" customHeight="1">
      <c r="A168" s="137"/>
      <c r="B168" s="137"/>
      <c r="C168" s="288"/>
      <c r="D168" s="288"/>
      <c r="E168" s="288"/>
      <c r="F168" s="288"/>
      <c r="G168" s="288"/>
      <c r="H168" s="288"/>
      <c r="I168" s="288"/>
      <c r="J168" s="288"/>
      <c r="K168" s="288"/>
      <c r="L168" s="274"/>
      <c r="M168" s="274"/>
      <c r="N168" s="274"/>
      <c r="O168" s="274"/>
      <c r="P168" s="274"/>
      <c r="Q168" s="274"/>
      <c r="R168" s="274"/>
      <c r="S168" s="274"/>
      <c r="T168" s="274"/>
      <c r="U168" s="274"/>
      <c r="V168" s="274"/>
      <c r="W168" s="274"/>
      <c r="X168" s="274"/>
      <c r="Y168" s="274"/>
      <c r="Z168" s="274"/>
      <c r="AA168" s="1"/>
      <c r="AB168" s="1"/>
      <c r="AC168" s="1"/>
      <c r="AD168" s="1"/>
      <c r="AE168" s="1"/>
      <c r="AF168" s="1"/>
    </row>
    <row r="169" spans="1:32" ht="14.25" customHeight="1">
      <c r="A169" s="137"/>
      <c r="B169" s="137"/>
      <c r="C169" s="288"/>
      <c r="D169" s="288"/>
      <c r="E169" s="288"/>
      <c r="F169" s="288"/>
      <c r="G169" s="288"/>
      <c r="H169" s="288"/>
      <c r="I169" s="288"/>
      <c r="J169" s="288"/>
      <c r="K169" s="288"/>
      <c r="L169" s="274"/>
      <c r="M169" s="274"/>
      <c r="N169" s="274"/>
      <c r="O169" s="274"/>
      <c r="P169" s="274"/>
      <c r="Q169" s="274"/>
      <c r="R169" s="274"/>
      <c r="S169" s="274"/>
      <c r="T169" s="274"/>
      <c r="U169" s="274"/>
      <c r="V169" s="274"/>
      <c r="W169" s="274"/>
      <c r="X169" s="274"/>
      <c r="Y169" s="274"/>
      <c r="Z169" s="274"/>
      <c r="AA169" s="1"/>
      <c r="AB169" s="1"/>
      <c r="AC169" s="1"/>
      <c r="AD169" s="1"/>
      <c r="AE169" s="1"/>
      <c r="AF169" s="1"/>
    </row>
    <row r="170" spans="1:32" ht="14.25" customHeight="1">
      <c r="A170" s="137"/>
      <c r="B170" s="137"/>
      <c r="C170" s="288"/>
      <c r="D170" s="288"/>
      <c r="E170" s="288"/>
      <c r="F170" s="288"/>
      <c r="G170" s="288"/>
      <c r="H170" s="288"/>
      <c r="I170" s="288"/>
      <c r="J170" s="288"/>
      <c r="K170" s="288"/>
      <c r="L170" s="274"/>
      <c r="M170" s="274"/>
      <c r="N170" s="274"/>
      <c r="O170" s="274"/>
      <c r="P170" s="274"/>
      <c r="Q170" s="274"/>
      <c r="R170" s="274"/>
      <c r="S170" s="274"/>
      <c r="T170" s="274"/>
      <c r="U170" s="274"/>
      <c r="V170" s="274"/>
      <c r="W170" s="274"/>
      <c r="X170" s="274"/>
      <c r="Y170" s="274"/>
      <c r="Z170" s="274"/>
      <c r="AA170" s="1"/>
      <c r="AB170" s="1"/>
      <c r="AC170" s="1"/>
      <c r="AD170" s="1"/>
      <c r="AE170" s="1"/>
      <c r="AF170" s="1"/>
    </row>
    <row r="171" spans="1:32" ht="14.25" customHeight="1">
      <c r="A171" s="137"/>
      <c r="B171" s="137"/>
      <c r="C171" s="288"/>
      <c r="D171" s="288"/>
      <c r="E171" s="288"/>
      <c r="F171" s="288"/>
      <c r="G171" s="288"/>
      <c r="H171" s="288"/>
      <c r="I171" s="288"/>
      <c r="J171" s="288"/>
      <c r="K171" s="288"/>
      <c r="L171" s="274"/>
      <c r="M171" s="274"/>
      <c r="N171" s="274"/>
      <c r="O171" s="274"/>
      <c r="P171" s="274"/>
      <c r="Q171" s="274"/>
      <c r="R171" s="274"/>
      <c r="S171" s="274"/>
      <c r="T171" s="274"/>
      <c r="U171" s="274"/>
      <c r="V171" s="274"/>
      <c r="W171" s="274"/>
      <c r="X171" s="274"/>
      <c r="Y171" s="274"/>
      <c r="Z171" s="274"/>
      <c r="AA171" s="1"/>
      <c r="AB171" s="1"/>
      <c r="AC171" s="1"/>
      <c r="AD171" s="1"/>
      <c r="AE171" s="1"/>
      <c r="AF171" s="1"/>
    </row>
    <row r="172" spans="1:32" ht="14.25" customHeight="1">
      <c r="A172" s="137"/>
      <c r="B172" s="137"/>
      <c r="C172" s="288"/>
      <c r="D172" s="288"/>
      <c r="E172" s="288"/>
      <c r="F172" s="288"/>
      <c r="G172" s="288"/>
      <c r="H172" s="288"/>
      <c r="I172" s="288"/>
      <c r="J172" s="288"/>
      <c r="K172" s="288"/>
      <c r="L172" s="274"/>
      <c r="M172" s="274"/>
      <c r="N172" s="274"/>
      <c r="O172" s="274"/>
      <c r="P172" s="274"/>
      <c r="Q172" s="274"/>
      <c r="R172" s="274"/>
      <c r="S172" s="274"/>
      <c r="T172" s="274"/>
      <c r="U172" s="274"/>
      <c r="V172" s="274"/>
      <c r="W172" s="274"/>
      <c r="X172" s="274"/>
      <c r="Y172" s="274"/>
      <c r="Z172" s="274"/>
      <c r="AA172" s="1"/>
      <c r="AB172" s="1"/>
      <c r="AC172" s="1"/>
      <c r="AD172" s="1"/>
      <c r="AE172" s="1"/>
      <c r="AF172" s="1"/>
    </row>
    <row r="173" spans="1:32" ht="14.25" customHeight="1">
      <c r="A173" s="137"/>
      <c r="B173" s="137"/>
      <c r="C173" s="288"/>
      <c r="D173" s="288"/>
      <c r="E173" s="288"/>
      <c r="F173" s="288"/>
      <c r="G173" s="288"/>
      <c r="H173" s="288"/>
      <c r="I173" s="288"/>
      <c r="J173" s="288"/>
      <c r="K173" s="288"/>
      <c r="L173" s="274"/>
      <c r="M173" s="274"/>
      <c r="N173" s="274"/>
      <c r="O173" s="274"/>
      <c r="P173" s="274"/>
      <c r="Q173" s="274"/>
      <c r="R173" s="274"/>
      <c r="S173" s="274"/>
      <c r="T173" s="274"/>
      <c r="U173" s="274"/>
      <c r="V173" s="274"/>
      <c r="W173" s="274"/>
      <c r="X173" s="274"/>
      <c r="Y173" s="274"/>
      <c r="Z173" s="274"/>
      <c r="AA173" s="1"/>
      <c r="AB173" s="1"/>
      <c r="AC173" s="1"/>
      <c r="AD173" s="1"/>
      <c r="AE173" s="1"/>
      <c r="AF173" s="1"/>
    </row>
    <row r="174" spans="1:32" ht="14.25" customHeight="1">
      <c r="A174" s="137"/>
      <c r="B174" s="137"/>
      <c r="C174" s="288"/>
      <c r="D174" s="288"/>
      <c r="E174" s="288"/>
      <c r="F174" s="288"/>
      <c r="G174" s="288"/>
      <c r="H174" s="288"/>
      <c r="I174" s="288"/>
      <c r="J174" s="288"/>
      <c r="K174" s="288"/>
      <c r="L174" s="274"/>
      <c r="M174" s="274"/>
      <c r="N174" s="274"/>
      <c r="O174" s="274"/>
      <c r="P174" s="274"/>
      <c r="Q174" s="274"/>
      <c r="R174" s="274"/>
      <c r="S174" s="274"/>
      <c r="T174" s="274"/>
      <c r="U174" s="274"/>
      <c r="V174" s="274"/>
      <c r="W174" s="274"/>
      <c r="X174" s="274"/>
      <c r="Y174" s="274"/>
      <c r="Z174" s="274"/>
      <c r="AA174" s="1"/>
      <c r="AB174" s="1"/>
      <c r="AC174" s="1"/>
      <c r="AD174" s="1"/>
      <c r="AE174" s="1"/>
      <c r="AF174" s="1"/>
    </row>
    <row r="175" spans="1:32" ht="14.25" customHeight="1">
      <c r="A175" s="137"/>
      <c r="B175" s="137"/>
      <c r="C175" s="288"/>
      <c r="D175" s="288"/>
      <c r="E175" s="288"/>
      <c r="F175" s="288"/>
      <c r="G175" s="288"/>
      <c r="H175" s="288"/>
      <c r="I175" s="288"/>
      <c r="J175" s="288"/>
      <c r="K175" s="288"/>
      <c r="L175" s="274"/>
      <c r="M175" s="274"/>
      <c r="N175" s="274"/>
      <c r="O175" s="274"/>
      <c r="P175" s="274"/>
      <c r="Q175" s="274"/>
      <c r="R175" s="274"/>
      <c r="S175" s="274"/>
      <c r="T175" s="274"/>
      <c r="U175" s="274"/>
      <c r="V175" s="274"/>
      <c r="W175" s="274"/>
      <c r="X175" s="274"/>
      <c r="Y175" s="274"/>
      <c r="Z175" s="274"/>
      <c r="AA175" s="1"/>
      <c r="AB175" s="1"/>
      <c r="AC175" s="1"/>
      <c r="AD175" s="1"/>
      <c r="AE175" s="1"/>
      <c r="AF175" s="1"/>
    </row>
    <row r="176" spans="1:32" ht="14.25" customHeight="1">
      <c r="A176" s="137"/>
      <c r="B176" s="137"/>
      <c r="C176" s="288"/>
      <c r="D176" s="288"/>
      <c r="E176" s="288"/>
      <c r="F176" s="288"/>
      <c r="G176" s="288"/>
      <c r="H176" s="288"/>
      <c r="I176" s="288"/>
      <c r="J176" s="288"/>
      <c r="K176" s="288"/>
      <c r="L176" s="274"/>
      <c r="M176" s="274"/>
      <c r="N176" s="274"/>
      <c r="O176" s="274"/>
      <c r="P176" s="274"/>
      <c r="Q176" s="274"/>
      <c r="R176" s="274"/>
      <c r="S176" s="274"/>
      <c r="T176" s="274"/>
      <c r="U176" s="274"/>
      <c r="V176" s="274"/>
      <c r="W176" s="274"/>
      <c r="X176" s="274"/>
      <c r="Y176" s="274"/>
      <c r="Z176" s="274"/>
      <c r="AA176" s="1"/>
      <c r="AB176" s="1"/>
      <c r="AC176" s="1"/>
      <c r="AD176" s="1"/>
      <c r="AE176" s="1"/>
      <c r="AF176" s="1"/>
    </row>
    <row r="177" spans="1:32" ht="14.25" customHeight="1">
      <c r="A177" s="137"/>
      <c r="B177" s="137"/>
      <c r="C177" s="288"/>
      <c r="D177" s="288"/>
      <c r="E177" s="288"/>
      <c r="F177" s="288"/>
      <c r="G177" s="288"/>
      <c r="H177" s="288"/>
      <c r="I177" s="288"/>
      <c r="J177" s="288"/>
      <c r="K177" s="288"/>
      <c r="L177" s="274"/>
      <c r="M177" s="274"/>
      <c r="N177" s="274"/>
      <c r="O177" s="274"/>
      <c r="P177" s="274"/>
      <c r="Q177" s="274"/>
      <c r="R177" s="274"/>
      <c r="S177" s="274"/>
      <c r="T177" s="274"/>
      <c r="U177" s="274"/>
      <c r="V177" s="274"/>
      <c r="W177" s="274"/>
      <c r="X177" s="274"/>
      <c r="Y177" s="274"/>
      <c r="Z177" s="274"/>
      <c r="AA177" s="1"/>
      <c r="AB177" s="1"/>
      <c r="AC177" s="1"/>
      <c r="AD177" s="1"/>
      <c r="AE177" s="1"/>
      <c r="AF177" s="1"/>
    </row>
    <row r="178" spans="1:32" ht="14.25" customHeight="1">
      <c r="A178" s="137"/>
      <c r="B178" s="137"/>
      <c r="C178" s="288"/>
      <c r="D178" s="288"/>
      <c r="E178" s="288"/>
      <c r="F178" s="288"/>
      <c r="G178" s="288"/>
      <c r="H178" s="288"/>
      <c r="I178" s="288"/>
      <c r="J178" s="288"/>
      <c r="K178" s="288"/>
      <c r="L178" s="274"/>
      <c r="M178" s="274"/>
      <c r="N178" s="274"/>
      <c r="O178" s="274"/>
      <c r="P178" s="274"/>
      <c r="Q178" s="274"/>
      <c r="R178" s="274"/>
      <c r="S178" s="274"/>
      <c r="T178" s="274"/>
      <c r="U178" s="274"/>
      <c r="V178" s="274"/>
      <c r="W178" s="274"/>
      <c r="X178" s="274"/>
      <c r="Y178" s="274"/>
      <c r="Z178" s="274"/>
      <c r="AA178" s="1"/>
      <c r="AB178" s="1"/>
      <c r="AC178" s="1"/>
      <c r="AD178" s="1"/>
      <c r="AE178" s="1"/>
      <c r="AF178" s="1"/>
    </row>
    <row r="179" spans="1:32" ht="14.25" customHeight="1">
      <c r="A179" s="137"/>
      <c r="B179" s="137"/>
      <c r="C179" s="288"/>
      <c r="D179" s="288"/>
      <c r="E179" s="288"/>
      <c r="F179" s="288"/>
      <c r="G179" s="288"/>
      <c r="H179" s="288"/>
      <c r="I179" s="288"/>
      <c r="J179" s="288"/>
      <c r="K179" s="288"/>
      <c r="L179" s="274"/>
      <c r="M179" s="274"/>
      <c r="N179" s="274"/>
      <c r="O179" s="274"/>
      <c r="P179" s="274"/>
      <c r="Q179" s="274"/>
      <c r="R179" s="274"/>
      <c r="S179" s="274"/>
      <c r="T179" s="274"/>
      <c r="U179" s="274"/>
      <c r="V179" s="274"/>
      <c r="W179" s="274"/>
      <c r="X179" s="274"/>
      <c r="Y179" s="274"/>
      <c r="Z179" s="274"/>
      <c r="AA179" s="1"/>
      <c r="AB179" s="1"/>
      <c r="AC179" s="1"/>
      <c r="AD179" s="1"/>
      <c r="AE179" s="1"/>
      <c r="AF179" s="1"/>
    </row>
    <row r="180" spans="1:32" ht="14.25" customHeight="1">
      <c r="A180" s="137"/>
      <c r="B180" s="137"/>
      <c r="C180" s="288"/>
      <c r="D180" s="288"/>
      <c r="E180" s="288"/>
      <c r="F180" s="288"/>
      <c r="G180" s="288"/>
      <c r="H180" s="288"/>
      <c r="I180" s="288"/>
      <c r="J180" s="288"/>
      <c r="K180" s="288"/>
      <c r="L180" s="274"/>
      <c r="M180" s="274"/>
      <c r="N180" s="274"/>
      <c r="O180" s="274"/>
      <c r="P180" s="274"/>
      <c r="Q180" s="274"/>
      <c r="R180" s="274"/>
      <c r="S180" s="274"/>
      <c r="T180" s="274"/>
      <c r="U180" s="274"/>
      <c r="V180" s="274"/>
      <c r="W180" s="274"/>
      <c r="X180" s="274"/>
      <c r="Y180" s="274"/>
      <c r="Z180" s="274"/>
      <c r="AA180" s="1"/>
      <c r="AB180" s="1"/>
      <c r="AC180" s="1"/>
      <c r="AD180" s="1"/>
      <c r="AE180" s="1"/>
      <c r="AF180" s="1"/>
    </row>
    <row r="181" spans="1:32" ht="14.25" customHeight="1">
      <c r="A181" s="137"/>
      <c r="B181" s="137"/>
      <c r="C181" s="288"/>
      <c r="D181" s="288"/>
      <c r="E181" s="288"/>
      <c r="F181" s="288"/>
      <c r="G181" s="288"/>
      <c r="H181" s="288"/>
      <c r="I181" s="288"/>
      <c r="J181" s="288"/>
      <c r="K181" s="288"/>
      <c r="L181" s="274"/>
      <c r="M181" s="274"/>
      <c r="N181" s="274"/>
      <c r="O181" s="274"/>
      <c r="P181" s="274"/>
      <c r="Q181" s="274"/>
      <c r="R181" s="274"/>
      <c r="S181" s="274"/>
      <c r="T181" s="274"/>
      <c r="U181" s="274"/>
      <c r="V181" s="274"/>
      <c r="W181" s="274"/>
      <c r="X181" s="274"/>
      <c r="Y181" s="274"/>
      <c r="Z181" s="274"/>
      <c r="AA181" s="1"/>
      <c r="AB181" s="1"/>
      <c r="AC181" s="1"/>
      <c r="AD181" s="1"/>
      <c r="AE181" s="1"/>
      <c r="AF181" s="1"/>
    </row>
    <row r="182" spans="1:32" ht="14.25" customHeight="1">
      <c r="A182" s="137"/>
      <c r="B182" s="137"/>
      <c r="C182" s="288"/>
      <c r="D182" s="288"/>
      <c r="E182" s="288"/>
      <c r="F182" s="288"/>
      <c r="G182" s="288"/>
      <c r="H182" s="288"/>
      <c r="I182" s="288"/>
      <c r="J182" s="288"/>
      <c r="K182" s="288"/>
      <c r="L182" s="274"/>
      <c r="M182" s="274"/>
      <c r="N182" s="274"/>
      <c r="O182" s="274"/>
      <c r="P182" s="274"/>
      <c r="Q182" s="274"/>
      <c r="R182" s="274"/>
      <c r="S182" s="274"/>
      <c r="T182" s="274"/>
      <c r="U182" s="274"/>
      <c r="V182" s="274"/>
      <c r="W182" s="274"/>
      <c r="X182" s="274"/>
      <c r="Y182" s="274"/>
      <c r="Z182" s="274"/>
      <c r="AA182" s="1"/>
      <c r="AB182" s="1"/>
      <c r="AC182" s="1"/>
      <c r="AD182" s="1"/>
      <c r="AE182" s="1"/>
      <c r="AF182" s="1"/>
    </row>
    <row r="183" spans="1:32" ht="14.25" customHeight="1">
      <c r="A183" s="137"/>
      <c r="B183" s="137"/>
      <c r="C183" s="288"/>
      <c r="D183" s="288"/>
      <c r="E183" s="288"/>
      <c r="F183" s="288"/>
      <c r="G183" s="288"/>
      <c r="H183" s="288"/>
      <c r="I183" s="288"/>
      <c r="J183" s="288"/>
      <c r="K183" s="288"/>
      <c r="L183" s="274"/>
      <c r="M183" s="274"/>
      <c r="N183" s="274"/>
      <c r="O183" s="274"/>
      <c r="P183" s="274"/>
      <c r="Q183" s="274"/>
      <c r="R183" s="274"/>
      <c r="S183" s="274"/>
      <c r="T183" s="274"/>
      <c r="U183" s="274"/>
      <c r="V183" s="274"/>
      <c r="W183" s="274"/>
      <c r="X183" s="274"/>
      <c r="Y183" s="274"/>
      <c r="Z183" s="274"/>
      <c r="AA183" s="1"/>
      <c r="AB183" s="1"/>
      <c r="AC183" s="1"/>
      <c r="AD183" s="1"/>
      <c r="AE183" s="1"/>
      <c r="AF183" s="1"/>
    </row>
    <row r="184" spans="1:32" ht="14.25" customHeight="1">
      <c r="A184" s="137"/>
      <c r="B184" s="137"/>
      <c r="C184" s="288"/>
      <c r="D184" s="288"/>
      <c r="E184" s="288"/>
      <c r="F184" s="288"/>
      <c r="G184" s="288"/>
      <c r="H184" s="288"/>
      <c r="I184" s="288"/>
      <c r="J184" s="288"/>
      <c r="K184" s="288"/>
      <c r="L184" s="274"/>
      <c r="M184" s="274"/>
      <c r="N184" s="274"/>
      <c r="O184" s="274"/>
      <c r="P184" s="274"/>
      <c r="Q184" s="274"/>
      <c r="R184" s="274"/>
      <c r="S184" s="274"/>
      <c r="T184" s="274"/>
      <c r="U184" s="274"/>
      <c r="V184" s="274"/>
      <c r="W184" s="274"/>
      <c r="X184" s="274"/>
      <c r="Y184" s="274"/>
      <c r="Z184" s="274"/>
      <c r="AA184" s="1"/>
      <c r="AB184" s="1"/>
      <c r="AC184" s="1"/>
      <c r="AD184" s="1"/>
      <c r="AE184" s="1"/>
      <c r="AF184" s="1"/>
    </row>
    <row r="185" spans="1:32" ht="14.25" customHeight="1">
      <c r="A185" s="137"/>
      <c r="B185" s="137"/>
      <c r="C185" s="288"/>
      <c r="D185" s="288"/>
      <c r="E185" s="288"/>
      <c r="F185" s="288"/>
      <c r="G185" s="288"/>
      <c r="H185" s="288"/>
      <c r="I185" s="288"/>
      <c r="J185" s="288"/>
      <c r="K185" s="288"/>
      <c r="L185" s="274"/>
      <c r="M185" s="274"/>
      <c r="N185" s="274"/>
      <c r="O185" s="274"/>
      <c r="P185" s="274"/>
      <c r="Q185" s="274"/>
      <c r="R185" s="274"/>
      <c r="S185" s="274"/>
      <c r="T185" s="274"/>
      <c r="U185" s="274"/>
      <c r="V185" s="274"/>
      <c r="W185" s="274"/>
      <c r="X185" s="274"/>
      <c r="Y185" s="274"/>
      <c r="Z185" s="274"/>
      <c r="AA185" s="1"/>
      <c r="AB185" s="1"/>
      <c r="AC185" s="1"/>
      <c r="AD185" s="1"/>
      <c r="AE185" s="1"/>
      <c r="AF185" s="1"/>
    </row>
    <row r="186" spans="1:32" ht="14.25" customHeight="1">
      <c r="A186" s="137"/>
      <c r="B186" s="137"/>
      <c r="C186" s="288"/>
      <c r="D186" s="288"/>
      <c r="E186" s="288"/>
      <c r="F186" s="288"/>
      <c r="G186" s="288"/>
      <c r="H186" s="288"/>
      <c r="I186" s="288"/>
      <c r="J186" s="288"/>
      <c r="K186" s="288"/>
      <c r="L186" s="274"/>
      <c r="M186" s="274"/>
      <c r="N186" s="274"/>
      <c r="O186" s="274"/>
      <c r="P186" s="274"/>
      <c r="Q186" s="274"/>
      <c r="R186" s="274"/>
      <c r="S186" s="274"/>
      <c r="T186" s="274"/>
      <c r="U186" s="274"/>
      <c r="V186" s="274"/>
      <c r="W186" s="274"/>
      <c r="X186" s="274"/>
      <c r="Y186" s="274"/>
      <c r="Z186" s="274"/>
      <c r="AA186" s="1"/>
      <c r="AB186" s="1"/>
      <c r="AC186" s="1"/>
      <c r="AD186" s="1"/>
      <c r="AE186" s="1"/>
      <c r="AF186" s="1"/>
    </row>
    <row r="187" spans="1:32" ht="14.25" customHeight="1">
      <c r="A187" s="137"/>
      <c r="B187" s="137"/>
      <c r="C187" s="288"/>
      <c r="D187" s="288"/>
      <c r="E187" s="288"/>
      <c r="F187" s="288"/>
      <c r="G187" s="288"/>
      <c r="H187" s="288"/>
      <c r="I187" s="288"/>
      <c r="J187" s="288"/>
      <c r="K187" s="288"/>
      <c r="L187" s="274"/>
      <c r="M187" s="274"/>
      <c r="N187" s="274"/>
      <c r="O187" s="274"/>
      <c r="P187" s="274"/>
      <c r="Q187" s="274"/>
      <c r="R187" s="274"/>
      <c r="S187" s="274"/>
      <c r="T187" s="274"/>
      <c r="U187" s="274"/>
      <c r="V187" s="274"/>
      <c r="W187" s="274"/>
      <c r="X187" s="274"/>
      <c r="Y187" s="274"/>
      <c r="Z187" s="274"/>
      <c r="AA187" s="1"/>
      <c r="AB187" s="1"/>
      <c r="AC187" s="1"/>
      <c r="AD187" s="1"/>
      <c r="AE187" s="1"/>
      <c r="AF187" s="1"/>
    </row>
    <row r="188" spans="1:32" ht="14.25" customHeight="1">
      <c r="A188" s="137"/>
      <c r="B188" s="137"/>
      <c r="C188" s="288"/>
      <c r="D188" s="288"/>
      <c r="E188" s="288"/>
      <c r="F188" s="288"/>
      <c r="G188" s="288"/>
      <c r="H188" s="288"/>
      <c r="I188" s="288"/>
      <c r="J188" s="288"/>
      <c r="K188" s="288"/>
      <c r="L188" s="274"/>
      <c r="M188" s="274"/>
      <c r="N188" s="274"/>
      <c r="O188" s="274"/>
      <c r="P188" s="274"/>
      <c r="Q188" s="274"/>
      <c r="R188" s="274"/>
      <c r="S188" s="274"/>
      <c r="T188" s="274"/>
      <c r="U188" s="274"/>
      <c r="V188" s="274"/>
      <c r="W188" s="274"/>
      <c r="X188" s="274"/>
      <c r="Y188" s="274"/>
      <c r="Z188" s="274"/>
      <c r="AA188" s="1"/>
      <c r="AB188" s="1"/>
      <c r="AC188" s="1"/>
      <c r="AD188" s="1"/>
      <c r="AE188" s="1"/>
      <c r="AF188" s="1"/>
    </row>
    <row r="189" spans="1:32" ht="14.25" customHeight="1">
      <c r="A189" s="137"/>
      <c r="B189" s="137"/>
      <c r="C189" s="288"/>
      <c r="D189" s="288"/>
      <c r="E189" s="288"/>
      <c r="F189" s="288"/>
      <c r="G189" s="288"/>
      <c r="H189" s="288"/>
      <c r="I189" s="288"/>
      <c r="J189" s="288"/>
      <c r="K189" s="288"/>
      <c r="L189" s="274"/>
      <c r="M189" s="274"/>
      <c r="N189" s="274"/>
      <c r="O189" s="274"/>
      <c r="P189" s="274"/>
      <c r="Q189" s="274"/>
      <c r="R189" s="274"/>
      <c r="S189" s="274"/>
      <c r="T189" s="274"/>
      <c r="U189" s="274"/>
      <c r="V189" s="274"/>
      <c r="W189" s="274"/>
      <c r="X189" s="274"/>
      <c r="Y189" s="274"/>
      <c r="Z189" s="274"/>
      <c r="AA189" s="1"/>
      <c r="AB189" s="1"/>
      <c r="AC189" s="1"/>
      <c r="AD189" s="1"/>
      <c r="AE189" s="1"/>
      <c r="AF189" s="1"/>
    </row>
    <row r="190" spans="1:32" ht="14.25" customHeight="1">
      <c r="A190" s="137"/>
      <c r="B190" s="137"/>
      <c r="C190" s="288"/>
      <c r="D190" s="288"/>
      <c r="E190" s="288"/>
      <c r="F190" s="288"/>
      <c r="G190" s="288"/>
      <c r="H190" s="288"/>
      <c r="I190" s="288"/>
      <c r="J190" s="288"/>
      <c r="K190" s="288"/>
      <c r="L190" s="274"/>
      <c r="M190" s="274"/>
      <c r="N190" s="274"/>
      <c r="O190" s="274"/>
      <c r="P190" s="274"/>
      <c r="Q190" s="274"/>
      <c r="R190" s="274"/>
      <c r="S190" s="274"/>
      <c r="T190" s="274"/>
      <c r="U190" s="274"/>
      <c r="V190" s="274"/>
      <c r="W190" s="274"/>
      <c r="X190" s="274"/>
      <c r="Y190" s="274"/>
      <c r="Z190" s="274"/>
      <c r="AA190" s="1"/>
      <c r="AB190" s="1"/>
      <c r="AC190" s="1"/>
      <c r="AD190" s="1"/>
      <c r="AE190" s="1"/>
      <c r="AF190" s="1"/>
    </row>
    <row r="191" spans="1:32" ht="14.25" customHeight="1">
      <c r="A191" s="137"/>
      <c r="B191" s="137"/>
      <c r="C191" s="288"/>
      <c r="D191" s="288"/>
      <c r="E191" s="288"/>
      <c r="F191" s="288"/>
      <c r="G191" s="288"/>
      <c r="H191" s="288"/>
      <c r="I191" s="288"/>
      <c r="J191" s="288"/>
      <c r="K191" s="288"/>
      <c r="L191" s="274"/>
      <c r="M191" s="274"/>
      <c r="N191" s="274"/>
      <c r="O191" s="274"/>
      <c r="P191" s="274"/>
      <c r="Q191" s="274"/>
      <c r="R191" s="274"/>
      <c r="S191" s="274"/>
      <c r="T191" s="274"/>
      <c r="U191" s="274"/>
      <c r="V191" s="274"/>
      <c r="W191" s="274"/>
      <c r="X191" s="274"/>
      <c r="Y191" s="274"/>
      <c r="Z191" s="274"/>
      <c r="AA191" s="1"/>
      <c r="AB191" s="1"/>
      <c r="AC191" s="1"/>
      <c r="AD191" s="1"/>
      <c r="AE191" s="1"/>
      <c r="AF191" s="1"/>
    </row>
    <row r="192" spans="1:32" ht="14.25" customHeight="1">
      <c r="A192" s="137"/>
      <c r="B192" s="137"/>
      <c r="C192" s="288"/>
      <c r="D192" s="288"/>
      <c r="E192" s="288"/>
      <c r="F192" s="288"/>
      <c r="G192" s="288"/>
      <c r="H192" s="288"/>
      <c r="I192" s="288"/>
      <c r="J192" s="288"/>
      <c r="K192" s="288"/>
      <c r="L192" s="274"/>
      <c r="M192" s="274"/>
      <c r="N192" s="274"/>
      <c r="O192" s="274"/>
      <c r="P192" s="274"/>
      <c r="Q192" s="274"/>
      <c r="R192" s="274"/>
      <c r="S192" s="274"/>
      <c r="T192" s="274"/>
      <c r="U192" s="274"/>
      <c r="V192" s="274"/>
      <c r="W192" s="274"/>
      <c r="X192" s="274"/>
      <c r="Y192" s="274"/>
      <c r="Z192" s="274"/>
      <c r="AA192" s="1"/>
      <c r="AB192" s="1"/>
      <c r="AC192" s="1"/>
      <c r="AD192" s="1"/>
      <c r="AE192" s="1"/>
      <c r="AF192" s="1"/>
    </row>
    <row r="193" spans="1:32" ht="14.25" customHeight="1">
      <c r="A193" s="137"/>
      <c r="B193" s="137"/>
      <c r="C193" s="288"/>
      <c r="D193" s="288"/>
      <c r="E193" s="288"/>
      <c r="F193" s="288"/>
      <c r="G193" s="288"/>
      <c r="H193" s="288"/>
      <c r="I193" s="288"/>
      <c r="J193" s="288"/>
      <c r="K193" s="288"/>
      <c r="L193" s="274"/>
      <c r="M193" s="274"/>
      <c r="N193" s="274"/>
      <c r="O193" s="274"/>
      <c r="P193" s="274"/>
      <c r="Q193" s="274"/>
      <c r="R193" s="274"/>
      <c r="S193" s="274"/>
      <c r="T193" s="274"/>
      <c r="U193" s="274"/>
      <c r="V193" s="274"/>
      <c r="W193" s="274"/>
      <c r="X193" s="274"/>
      <c r="Y193" s="274"/>
      <c r="Z193" s="274"/>
      <c r="AA193" s="1"/>
      <c r="AB193" s="1"/>
      <c r="AC193" s="1"/>
      <c r="AD193" s="1"/>
      <c r="AE193" s="1"/>
      <c r="AF193" s="1"/>
    </row>
    <row r="194" spans="1:32" ht="14.25" customHeight="1">
      <c r="A194" s="137"/>
      <c r="B194" s="137"/>
      <c r="C194" s="288"/>
      <c r="D194" s="288"/>
      <c r="E194" s="288"/>
      <c r="F194" s="288"/>
      <c r="G194" s="288"/>
      <c r="H194" s="288"/>
      <c r="I194" s="288"/>
      <c r="J194" s="288"/>
      <c r="K194" s="288"/>
      <c r="L194" s="274"/>
      <c r="M194" s="274"/>
      <c r="N194" s="274"/>
      <c r="O194" s="274"/>
      <c r="P194" s="274"/>
      <c r="Q194" s="274"/>
      <c r="R194" s="274"/>
      <c r="S194" s="274"/>
      <c r="T194" s="274"/>
      <c r="U194" s="274"/>
      <c r="V194" s="274"/>
      <c r="W194" s="274"/>
      <c r="X194" s="274"/>
      <c r="Y194" s="274"/>
      <c r="Z194" s="274"/>
      <c r="AA194" s="1"/>
      <c r="AB194" s="1"/>
      <c r="AC194" s="1"/>
      <c r="AD194" s="1"/>
      <c r="AE194" s="1"/>
      <c r="AF194" s="1"/>
    </row>
    <row r="195" spans="1:32" ht="14.25" customHeight="1">
      <c r="A195" s="137"/>
      <c r="B195" s="137"/>
      <c r="C195" s="288"/>
      <c r="D195" s="288"/>
      <c r="E195" s="288"/>
      <c r="F195" s="288"/>
      <c r="G195" s="288"/>
      <c r="H195" s="288"/>
      <c r="I195" s="288"/>
      <c r="J195" s="288"/>
      <c r="K195" s="288"/>
      <c r="L195" s="274"/>
      <c r="M195" s="274"/>
      <c r="N195" s="274"/>
      <c r="O195" s="274"/>
      <c r="P195" s="274"/>
      <c r="Q195" s="274"/>
      <c r="R195" s="274"/>
      <c r="S195" s="274"/>
      <c r="T195" s="274"/>
      <c r="U195" s="274"/>
      <c r="V195" s="274"/>
      <c r="W195" s="274"/>
      <c r="X195" s="274"/>
      <c r="Y195" s="274"/>
      <c r="Z195" s="274"/>
      <c r="AA195" s="1"/>
      <c r="AB195" s="1"/>
      <c r="AC195" s="1"/>
      <c r="AD195" s="1"/>
      <c r="AE195" s="1"/>
      <c r="AF195" s="1"/>
    </row>
    <row r="196" spans="1:32" ht="14.25" customHeight="1">
      <c r="A196" s="137"/>
      <c r="B196" s="137"/>
      <c r="C196" s="288"/>
      <c r="D196" s="288"/>
      <c r="E196" s="288"/>
      <c r="F196" s="288"/>
      <c r="G196" s="288"/>
      <c r="H196" s="288"/>
      <c r="I196" s="288"/>
      <c r="J196" s="288"/>
      <c r="K196" s="288"/>
      <c r="L196" s="274"/>
      <c r="M196" s="274"/>
      <c r="N196" s="274"/>
      <c r="O196" s="274"/>
      <c r="P196" s="274"/>
      <c r="Q196" s="274"/>
      <c r="R196" s="274"/>
      <c r="S196" s="274"/>
      <c r="T196" s="274"/>
      <c r="U196" s="274"/>
      <c r="V196" s="274"/>
      <c r="W196" s="274"/>
      <c r="X196" s="274"/>
      <c r="Y196" s="274"/>
      <c r="Z196" s="274"/>
      <c r="AA196" s="1"/>
      <c r="AB196" s="1"/>
      <c r="AC196" s="1"/>
      <c r="AD196" s="1"/>
      <c r="AE196" s="1"/>
      <c r="AF196" s="1"/>
    </row>
    <row r="197" spans="1:32" ht="14.25" customHeight="1">
      <c r="A197" s="137"/>
      <c r="B197" s="137"/>
      <c r="C197" s="288"/>
      <c r="D197" s="288"/>
      <c r="E197" s="288"/>
      <c r="F197" s="288"/>
      <c r="G197" s="288"/>
      <c r="H197" s="288"/>
      <c r="I197" s="288"/>
      <c r="J197" s="288"/>
      <c r="K197" s="288"/>
      <c r="L197" s="274"/>
      <c r="M197" s="274"/>
      <c r="N197" s="274"/>
      <c r="O197" s="274"/>
      <c r="P197" s="274"/>
      <c r="Q197" s="274"/>
      <c r="R197" s="274"/>
      <c r="S197" s="274"/>
      <c r="T197" s="274"/>
      <c r="U197" s="274"/>
      <c r="V197" s="274"/>
      <c r="W197" s="274"/>
      <c r="X197" s="274"/>
      <c r="Y197" s="274"/>
      <c r="Z197" s="274"/>
      <c r="AA197" s="1"/>
      <c r="AB197" s="1"/>
      <c r="AC197" s="1"/>
      <c r="AD197" s="1"/>
      <c r="AE197" s="1"/>
      <c r="AF197" s="1"/>
    </row>
    <row r="198" spans="1:32" ht="14.25" customHeight="1">
      <c r="A198" s="137"/>
      <c r="B198" s="137"/>
      <c r="C198" s="288"/>
      <c r="D198" s="288"/>
      <c r="E198" s="288"/>
      <c r="F198" s="288"/>
      <c r="G198" s="288"/>
      <c r="H198" s="288"/>
      <c r="I198" s="288"/>
      <c r="J198" s="288"/>
      <c r="K198" s="288"/>
      <c r="L198" s="274"/>
      <c r="M198" s="274"/>
      <c r="N198" s="274"/>
      <c r="O198" s="274"/>
      <c r="P198" s="274"/>
      <c r="Q198" s="274"/>
      <c r="R198" s="274"/>
      <c r="S198" s="274"/>
      <c r="T198" s="274"/>
      <c r="U198" s="274"/>
      <c r="V198" s="274"/>
      <c r="W198" s="274"/>
      <c r="X198" s="274"/>
      <c r="Y198" s="274"/>
      <c r="Z198" s="274"/>
      <c r="AA198" s="1"/>
      <c r="AB198" s="1"/>
      <c r="AC198" s="1"/>
      <c r="AD198" s="1"/>
      <c r="AE198" s="1"/>
      <c r="AF198" s="1"/>
    </row>
    <row r="199" spans="1:32" ht="14.25" customHeight="1">
      <c r="A199" s="137"/>
      <c r="B199" s="137"/>
      <c r="C199" s="288"/>
      <c r="D199" s="288"/>
      <c r="E199" s="288"/>
      <c r="F199" s="288"/>
      <c r="G199" s="288"/>
      <c r="H199" s="288"/>
      <c r="I199" s="288"/>
      <c r="J199" s="288"/>
      <c r="K199" s="288"/>
      <c r="L199" s="274"/>
      <c r="M199" s="274"/>
      <c r="N199" s="274"/>
      <c r="O199" s="274"/>
      <c r="P199" s="274"/>
      <c r="Q199" s="274"/>
      <c r="R199" s="274"/>
      <c r="S199" s="274"/>
      <c r="T199" s="274"/>
      <c r="U199" s="274"/>
      <c r="V199" s="274"/>
      <c r="W199" s="274"/>
      <c r="X199" s="274"/>
      <c r="Y199" s="274"/>
      <c r="Z199" s="274"/>
      <c r="AA199" s="1"/>
      <c r="AB199" s="1"/>
      <c r="AC199" s="1"/>
      <c r="AD199" s="1"/>
      <c r="AE199" s="1"/>
      <c r="AF199" s="1"/>
    </row>
    <row r="200" spans="1:32" ht="14.25" customHeight="1">
      <c r="A200" s="137"/>
      <c r="B200" s="137"/>
      <c r="C200" s="288"/>
      <c r="D200" s="288"/>
      <c r="E200" s="288"/>
      <c r="F200" s="288"/>
      <c r="G200" s="288"/>
      <c r="H200" s="288"/>
      <c r="I200" s="288"/>
      <c r="J200" s="288"/>
      <c r="K200" s="288"/>
      <c r="L200" s="274"/>
      <c r="M200" s="274"/>
      <c r="N200" s="274"/>
      <c r="O200" s="274"/>
      <c r="P200" s="274"/>
      <c r="Q200" s="274"/>
      <c r="R200" s="274"/>
      <c r="S200" s="274"/>
      <c r="T200" s="274"/>
      <c r="U200" s="274"/>
      <c r="V200" s="274"/>
      <c r="W200" s="274"/>
      <c r="X200" s="274"/>
      <c r="Y200" s="274"/>
      <c r="Z200" s="274"/>
      <c r="AA200" s="1"/>
      <c r="AB200" s="1"/>
      <c r="AC200" s="1"/>
      <c r="AD200" s="1"/>
      <c r="AE200" s="1"/>
      <c r="AF200" s="1"/>
    </row>
    <row r="201" spans="1:32" ht="14.25" customHeight="1">
      <c r="A201" s="137"/>
      <c r="B201" s="137"/>
      <c r="C201" s="288"/>
      <c r="D201" s="288"/>
      <c r="E201" s="288"/>
      <c r="F201" s="288"/>
      <c r="G201" s="288"/>
      <c r="H201" s="288"/>
      <c r="I201" s="288"/>
      <c r="J201" s="288"/>
      <c r="K201" s="288"/>
      <c r="L201" s="274"/>
      <c r="M201" s="274"/>
      <c r="N201" s="274"/>
      <c r="O201" s="274"/>
      <c r="P201" s="274"/>
      <c r="Q201" s="274"/>
      <c r="R201" s="274"/>
      <c r="S201" s="274"/>
      <c r="T201" s="274"/>
      <c r="U201" s="274"/>
      <c r="V201" s="274"/>
      <c r="W201" s="274"/>
      <c r="X201" s="274"/>
      <c r="Y201" s="274"/>
      <c r="Z201" s="274"/>
      <c r="AA201" s="1"/>
      <c r="AB201" s="1"/>
      <c r="AC201" s="1"/>
      <c r="AD201" s="1"/>
      <c r="AE201" s="1"/>
      <c r="AF201" s="1"/>
    </row>
    <row r="202" spans="1:32" ht="14.25" customHeight="1">
      <c r="A202" s="137"/>
      <c r="B202" s="137"/>
      <c r="C202" s="288"/>
      <c r="D202" s="288"/>
      <c r="E202" s="288"/>
      <c r="F202" s="288"/>
      <c r="G202" s="288"/>
      <c r="H202" s="288"/>
      <c r="I202" s="288"/>
      <c r="J202" s="288"/>
      <c r="K202" s="288"/>
      <c r="L202" s="274"/>
      <c r="M202" s="274"/>
      <c r="N202" s="274"/>
      <c r="O202" s="274"/>
      <c r="P202" s="274"/>
      <c r="Q202" s="274"/>
      <c r="R202" s="274"/>
      <c r="S202" s="274"/>
      <c r="T202" s="274"/>
      <c r="U202" s="274"/>
      <c r="V202" s="274"/>
      <c r="W202" s="274"/>
      <c r="X202" s="274"/>
      <c r="Y202" s="274"/>
      <c r="Z202" s="274"/>
      <c r="AA202" s="1"/>
      <c r="AB202" s="1"/>
      <c r="AC202" s="1"/>
      <c r="AD202" s="1"/>
      <c r="AE202" s="1"/>
      <c r="AF202" s="1"/>
    </row>
    <row r="203" spans="1:32" ht="14.25" customHeight="1">
      <c r="A203" s="137"/>
      <c r="B203" s="137"/>
      <c r="C203" s="288"/>
      <c r="D203" s="288"/>
      <c r="E203" s="288"/>
      <c r="F203" s="288"/>
      <c r="G203" s="288"/>
      <c r="H203" s="288"/>
      <c r="I203" s="288"/>
      <c r="J203" s="288"/>
      <c r="K203" s="288"/>
      <c r="L203" s="274"/>
      <c r="M203" s="274"/>
      <c r="N203" s="274"/>
      <c r="O203" s="274"/>
      <c r="P203" s="274"/>
      <c r="Q203" s="274"/>
      <c r="R203" s="274"/>
      <c r="S203" s="274"/>
      <c r="T203" s="274"/>
      <c r="U203" s="274"/>
      <c r="V203" s="274"/>
      <c r="W203" s="274"/>
      <c r="X203" s="274"/>
      <c r="Y203" s="274"/>
      <c r="Z203" s="274"/>
      <c r="AA203" s="1"/>
      <c r="AB203" s="1"/>
      <c r="AC203" s="1"/>
      <c r="AD203" s="1"/>
      <c r="AE203" s="1"/>
      <c r="AF203" s="1"/>
    </row>
    <row r="204" spans="1:32" ht="14.25" customHeight="1">
      <c r="A204" s="137"/>
      <c r="B204" s="137"/>
      <c r="C204" s="288"/>
      <c r="D204" s="288"/>
      <c r="E204" s="288"/>
      <c r="F204" s="288"/>
      <c r="G204" s="288"/>
      <c r="H204" s="288"/>
      <c r="I204" s="288"/>
      <c r="J204" s="288"/>
      <c r="K204" s="288"/>
      <c r="L204" s="274"/>
      <c r="M204" s="274"/>
      <c r="N204" s="274"/>
      <c r="O204" s="274"/>
      <c r="P204" s="274"/>
      <c r="Q204" s="274"/>
      <c r="R204" s="274"/>
      <c r="S204" s="274"/>
      <c r="T204" s="274"/>
      <c r="U204" s="274"/>
      <c r="V204" s="274"/>
      <c r="W204" s="274"/>
      <c r="X204" s="274"/>
      <c r="Y204" s="274"/>
      <c r="Z204" s="274"/>
      <c r="AA204" s="1"/>
      <c r="AB204" s="1"/>
      <c r="AC204" s="1"/>
      <c r="AD204" s="1"/>
      <c r="AE204" s="1"/>
      <c r="AF204" s="1"/>
    </row>
    <row r="205" spans="1:32" ht="14.25" customHeight="1">
      <c r="A205" s="137"/>
      <c r="B205" s="137"/>
      <c r="C205" s="288"/>
      <c r="D205" s="288"/>
      <c r="E205" s="288"/>
      <c r="F205" s="288"/>
      <c r="G205" s="288"/>
      <c r="H205" s="288"/>
      <c r="I205" s="288"/>
      <c r="J205" s="288"/>
      <c r="K205" s="288"/>
      <c r="L205" s="274"/>
      <c r="M205" s="274"/>
      <c r="N205" s="274"/>
      <c r="O205" s="274"/>
      <c r="P205" s="274"/>
      <c r="Q205" s="274"/>
      <c r="R205" s="274"/>
      <c r="S205" s="274"/>
      <c r="T205" s="274"/>
      <c r="U205" s="274"/>
      <c r="V205" s="274"/>
      <c r="W205" s="274"/>
      <c r="X205" s="274"/>
      <c r="Y205" s="274"/>
      <c r="Z205" s="274"/>
      <c r="AA205" s="1"/>
      <c r="AB205" s="1"/>
      <c r="AC205" s="1"/>
      <c r="AD205" s="1"/>
      <c r="AE205" s="1"/>
      <c r="AF205" s="1"/>
    </row>
    <row r="206" spans="1:32" ht="14.25" customHeight="1">
      <c r="A206" s="137"/>
      <c r="B206" s="137"/>
      <c r="C206" s="288"/>
      <c r="D206" s="288"/>
      <c r="E206" s="288"/>
      <c r="F206" s="288"/>
      <c r="G206" s="288"/>
      <c r="H206" s="288"/>
      <c r="I206" s="288"/>
      <c r="J206" s="288"/>
      <c r="K206" s="288"/>
      <c r="L206" s="274"/>
      <c r="M206" s="274"/>
      <c r="N206" s="274"/>
      <c r="O206" s="274"/>
      <c r="P206" s="274"/>
      <c r="Q206" s="274"/>
      <c r="R206" s="274"/>
      <c r="S206" s="274"/>
      <c r="T206" s="274"/>
      <c r="U206" s="274"/>
      <c r="V206" s="274"/>
      <c r="W206" s="274"/>
      <c r="X206" s="274"/>
      <c r="Y206" s="274"/>
      <c r="Z206" s="274"/>
      <c r="AA206" s="1"/>
      <c r="AB206" s="1"/>
      <c r="AC206" s="1"/>
      <c r="AD206" s="1"/>
      <c r="AE206" s="1"/>
      <c r="AF206" s="1"/>
    </row>
    <row r="207" spans="1:32" ht="14.25" customHeight="1">
      <c r="A207" s="137"/>
      <c r="B207" s="137"/>
      <c r="C207" s="288"/>
      <c r="D207" s="288"/>
      <c r="E207" s="288"/>
      <c r="F207" s="288"/>
      <c r="G207" s="288"/>
      <c r="H207" s="288"/>
      <c r="I207" s="288"/>
      <c r="J207" s="288"/>
      <c r="K207" s="288"/>
      <c r="L207" s="274"/>
      <c r="M207" s="274"/>
      <c r="N207" s="274"/>
      <c r="O207" s="274"/>
      <c r="P207" s="274"/>
      <c r="Q207" s="274"/>
      <c r="R207" s="274"/>
      <c r="S207" s="274"/>
      <c r="T207" s="274"/>
      <c r="U207" s="274"/>
      <c r="V207" s="274"/>
      <c r="W207" s="274"/>
      <c r="X207" s="274"/>
      <c r="Y207" s="274"/>
      <c r="Z207" s="274"/>
      <c r="AA207" s="1"/>
      <c r="AB207" s="1"/>
      <c r="AC207" s="1"/>
      <c r="AD207" s="1"/>
      <c r="AE207" s="1"/>
      <c r="AF207" s="1"/>
    </row>
    <row r="208" spans="1:32" ht="14.25" customHeight="1">
      <c r="A208" s="137"/>
      <c r="B208" s="137"/>
      <c r="C208" s="288"/>
      <c r="D208" s="288"/>
      <c r="E208" s="288"/>
      <c r="F208" s="288"/>
      <c r="G208" s="288"/>
      <c r="H208" s="288"/>
      <c r="I208" s="288"/>
      <c r="J208" s="288"/>
      <c r="K208" s="288"/>
      <c r="L208" s="274"/>
      <c r="M208" s="274"/>
      <c r="N208" s="274"/>
      <c r="O208" s="274"/>
      <c r="P208" s="274"/>
      <c r="Q208" s="274"/>
      <c r="R208" s="274"/>
      <c r="S208" s="274"/>
      <c r="T208" s="274"/>
      <c r="U208" s="274"/>
      <c r="V208" s="274"/>
      <c r="W208" s="274"/>
      <c r="X208" s="274"/>
      <c r="Y208" s="274"/>
      <c r="Z208" s="274"/>
      <c r="AA208" s="1"/>
      <c r="AB208" s="1"/>
      <c r="AC208" s="1"/>
      <c r="AD208" s="1"/>
      <c r="AE208" s="1"/>
      <c r="AF208" s="1"/>
    </row>
    <row r="209" spans="1:32" ht="14.25" customHeight="1">
      <c r="A209" s="137"/>
      <c r="B209" s="137"/>
      <c r="C209" s="288"/>
      <c r="D209" s="288"/>
      <c r="E209" s="288"/>
      <c r="F209" s="288"/>
      <c r="G209" s="288"/>
      <c r="H209" s="288"/>
      <c r="I209" s="288"/>
      <c r="J209" s="288"/>
      <c r="K209" s="288"/>
      <c r="L209" s="274"/>
      <c r="M209" s="274"/>
      <c r="N209" s="274"/>
      <c r="O209" s="274"/>
      <c r="P209" s="274"/>
      <c r="Q209" s="274"/>
      <c r="R209" s="274"/>
      <c r="S209" s="274"/>
      <c r="T209" s="274"/>
      <c r="U209" s="274"/>
      <c r="V209" s="274"/>
      <c r="W209" s="274"/>
      <c r="X209" s="274"/>
      <c r="Y209" s="274"/>
      <c r="Z209" s="274"/>
      <c r="AA209" s="1"/>
      <c r="AB209" s="1"/>
      <c r="AC209" s="1"/>
      <c r="AD209" s="1"/>
      <c r="AE209" s="1"/>
      <c r="AF209" s="1"/>
    </row>
    <row r="210" spans="1:32" ht="14.25" customHeight="1">
      <c r="A210" s="137"/>
      <c r="B210" s="137"/>
      <c r="C210" s="288"/>
      <c r="D210" s="288"/>
      <c r="E210" s="288"/>
      <c r="F210" s="288"/>
      <c r="G210" s="288"/>
      <c r="H210" s="288"/>
      <c r="I210" s="288"/>
      <c r="J210" s="288"/>
      <c r="K210" s="288"/>
      <c r="L210" s="274"/>
      <c r="M210" s="274"/>
      <c r="N210" s="274"/>
      <c r="O210" s="274"/>
      <c r="P210" s="274"/>
      <c r="Q210" s="274"/>
      <c r="R210" s="274"/>
      <c r="S210" s="274"/>
      <c r="T210" s="274"/>
      <c r="U210" s="274"/>
      <c r="V210" s="274"/>
      <c r="W210" s="274"/>
      <c r="X210" s="274"/>
      <c r="Y210" s="274"/>
      <c r="Z210" s="274"/>
      <c r="AA210" s="1"/>
      <c r="AB210" s="1"/>
      <c r="AC210" s="1"/>
      <c r="AD210" s="1"/>
      <c r="AE210" s="1"/>
      <c r="AF210" s="1"/>
    </row>
    <row r="211" spans="1:32" ht="14.25" customHeight="1">
      <c r="A211" s="137"/>
      <c r="B211" s="137"/>
      <c r="C211" s="288"/>
      <c r="D211" s="288"/>
      <c r="E211" s="288"/>
      <c r="F211" s="288"/>
      <c r="G211" s="288"/>
      <c r="H211" s="288"/>
      <c r="I211" s="288"/>
      <c r="J211" s="288"/>
      <c r="K211" s="288"/>
      <c r="L211" s="274"/>
      <c r="M211" s="274"/>
      <c r="N211" s="274"/>
      <c r="O211" s="274"/>
      <c r="P211" s="274"/>
      <c r="Q211" s="274"/>
      <c r="R211" s="274"/>
      <c r="S211" s="274"/>
      <c r="T211" s="274"/>
      <c r="U211" s="274"/>
      <c r="V211" s="274"/>
      <c r="W211" s="274"/>
      <c r="X211" s="274"/>
      <c r="Y211" s="274"/>
      <c r="Z211" s="274"/>
      <c r="AA211" s="1"/>
      <c r="AB211" s="1"/>
      <c r="AC211" s="1"/>
      <c r="AD211" s="1"/>
      <c r="AE211" s="1"/>
      <c r="AF211" s="1"/>
    </row>
    <row r="212" spans="1:32" ht="14.25" customHeight="1">
      <c r="A212" s="137"/>
      <c r="B212" s="137"/>
      <c r="C212" s="288"/>
      <c r="D212" s="288"/>
      <c r="E212" s="288"/>
      <c r="F212" s="288"/>
      <c r="G212" s="288"/>
      <c r="H212" s="288"/>
      <c r="I212" s="288"/>
      <c r="J212" s="288"/>
      <c r="K212" s="288"/>
      <c r="L212" s="274"/>
      <c r="M212" s="274"/>
      <c r="N212" s="274"/>
      <c r="O212" s="274"/>
      <c r="P212" s="274"/>
      <c r="Q212" s="274"/>
      <c r="R212" s="274"/>
      <c r="S212" s="274"/>
      <c r="T212" s="274"/>
      <c r="U212" s="274"/>
      <c r="V212" s="274"/>
      <c r="W212" s="274"/>
      <c r="X212" s="274"/>
      <c r="Y212" s="274"/>
      <c r="Z212" s="274"/>
      <c r="AA212" s="1"/>
      <c r="AB212" s="1"/>
      <c r="AC212" s="1"/>
      <c r="AD212" s="1"/>
      <c r="AE212" s="1"/>
      <c r="AF212" s="1"/>
    </row>
    <row r="213" spans="1:32" ht="14.25" customHeight="1">
      <c r="A213" s="137"/>
      <c r="B213" s="137"/>
      <c r="C213" s="288"/>
      <c r="D213" s="288"/>
      <c r="E213" s="288"/>
      <c r="F213" s="288"/>
      <c r="G213" s="288"/>
      <c r="H213" s="288"/>
      <c r="I213" s="288"/>
      <c r="J213" s="288"/>
      <c r="K213" s="288"/>
      <c r="L213" s="274"/>
      <c r="M213" s="274"/>
      <c r="N213" s="274"/>
      <c r="O213" s="274"/>
      <c r="P213" s="274"/>
      <c r="Q213" s="274"/>
      <c r="R213" s="274"/>
      <c r="S213" s="274"/>
      <c r="T213" s="274"/>
      <c r="U213" s="274"/>
      <c r="V213" s="274"/>
      <c r="W213" s="274"/>
      <c r="X213" s="274"/>
      <c r="Y213" s="274"/>
      <c r="Z213" s="274"/>
      <c r="AA213" s="1"/>
      <c r="AB213" s="1"/>
      <c r="AC213" s="1"/>
      <c r="AD213" s="1"/>
      <c r="AE213" s="1"/>
      <c r="AF213" s="1"/>
    </row>
    <row r="214" spans="1:32" ht="14.25" customHeight="1">
      <c r="A214" s="137"/>
      <c r="B214" s="137"/>
      <c r="C214" s="288"/>
      <c r="D214" s="288"/>
      <c r="E214" s="288"/>
      <c r="F214" s="288"/>
      <c r="G214" s="288"/>
      <c r="H214" s="288"/>
      <c r="I214" s="288"/>
      <c r="J214" s="288"/>
      <c r="K214" s="288"/>
      <c r="L214" s="274"/>
      <c r="M214" s="274"/>
      <c r="N214" s="274"/>
      <c r="O214" s="274"/>
      <c r="P214" s="274"/>
      <c r="Q214" s="274"/>
      <c r="R214" s="274"/>
      <c r="S214" s="274"/>
      <c r="T214" s="274"/>
      <c r="U214" s="274"/>
      <c r="V214" s="274"/>
      <c r="W214" s="274"/>
      <c r="X214" s="274"/>
      <c r="Y214" s="274"/>
      <c r="Z214" s="274"/>
      <c r="AA214" s="1"/>
      <c r="AB214" s="1"/>
      <c r="AC214" s="1"/>
      <c r="AD214" s="1"/>
      <c r="AE214" s="1"/>
      <c r="AF214" s="1"/>
    </row>
    <row r="215" spans="1:32" ht="14.25" customHeight="1">
      <c r="A215" s="137"/>
      <c r="B215" s="137"/>
      <c r="C215" s="288"/>
      <c r="D215" s="288"/>
      <c r="E215" s="288"/>
      <c r="F215" s="288"/>
      <c r="G215" s="288"/>
      <c r="H215" s="288"/>
      <c r="I215" s="288"/>
      <c r="J215" s="288"/>
      <c r="K215" s="288"/>
      <c r="L215" s="274"/>
      <c r="M215" s="274"/>
      <c r="N215" s="274"/>
      <c r="O215" s="274"/>
      <c r="P215" s="274"/>
      <c r="Q215" s="274"/>
      <c r="R215" s="274"/>
      <c r="S215" s="274"/>
      <c r="T215" s="274"/>
      <c r="U215" s="274"/>
      <c r="V215" s="274"/>
      <c r="W215" s="274"/>
      <c r="X215" s="274"/>
      <c r="Y215" s="274"/>
      <c r="Z215" s="274"/>
      <c r="AA215" s="1"/>
      <c r="AB215" s="1"/>
      <c r="AC215" s="1"/>
      <c r="AD215" s="1"/>
      <c r="AE215" s="1"/>
      <c r="AF215" s="1"/>
    </row>
    <row r="216" spans="1:32" ht="14.25" customHeight="1">
      <c r="A216" s="137"/>
      <c r="B216" s="137"/>
      <c r="C216" s="288"/>
      <c r="D216" s="288"/>
      <c r="E216" s="288"/>
      <c r="F216" s="288"/>
      <c r="G216" s="288"/>
      <c r="H216" s="288"/>
      <c r="I216" s="288"/>
      <c r="J216" s="288"/>
      <c r="K216" s="288"/>
      <c r="L216" s="274"/>
      <c r="M216" s="274"/>
      <c r="N216" s="274"/>
      <c r="O216" s="274"/>
      <c r="P216" s="274"/>
      <c r="Q216" s="274"/>
      <c r="R216" s="274"/>
      <c r="S216" s="274"/>
      <c r="T216" s="274"/>
      <c r="U216" s="274"/>
      <c r="V216" s="274"/>
      <c r="W216" s="274"/>
      <c r="X216" s="274"/>
      <c r="Y216" s="274"/>
      <c r="Z216" s="274"/>
      <c r="AA216" s="1"/>
      <c r="AB216" s="1"/>
      <c r="AC216" s="1"/>
      <c r="AD216" s="1"/>
      <c r="AE216" s="1"/>
      <c r="AF216" s="1"/>
    </row>
    <row r="217" spans="1:32" ht="14.25" customHeight="1">
      <c r="A217" s="137"/>
      <c r="B217" s="137"/>
      <c r="C217" s="288"/>
      <c r="D217" s="288"/>
      <c r="E217" s="288"/>
      <c r="F217" s="288"/>
      <c r="G217" s="288"/>
      <c r="H217" s="288"/>
      <c r="I217" s="288"/>
      <c r="J217" s="288"/>
      <c r="K217" s="288"/>
      <c r="L217" s="274"/>
      <c r="M217" s="274"/>
      <c r="N217" s="274"/>
      <c r="O217" s="274"/>
      <c r="P217" s="274"/>
      <c r="Q217" s="274"/>
      <c r="R217" s="274"/>
      <c r="S217" s="274"/>
      <c r="T217" s="274"/>
      <c r="U217" s="274"/>
      <c r="V217" s="274"/>
      <c r="W217" s="274"/>
      <c r="X217" s="274"/>
      <c r="Y217" s="274"/>
      <c r="Z217" s="274"/>
      <c r="AA217" s="1"/>
      <c r="AB217" s="1"/>
      <c r="AC217" s="1"/>
      <c r="AD217" s="1"/>
      <c r="AE217" s="1"/>
      <c r="AF217" s="1"/>
    </row>
    <row r="218" spans="1:32" ht="14.25" customHeight="1">
      <c r="A218" s="137"/>
      <c r="B218" s="137"/>
      <c r="C218" s="288"/>
      <c r="D218" s="288"/>
      <c r="E218" s="288"/>
      <c r="F218" s="288"/>
      <c r="G218" s="288"/>
      <c r="H218" s="288"/>
      <c r="I218" s="288"/>
      <c r="J218" s="288"/>
      <c r="K218" s="288"/>
      <c r="L218" s="274"/>
      <c r="M218" s="274"/>
      <c r="N218" s="274"/>
      <c r="O218" s="274"/>
      <c r="P218" s="274"/>
      <c r="Q218" s="274"/>
      <c r="R218" s="274"/>
      <c r="S218" s="274"/>
      <c r="T218" s="274"/>
      <c r="U218" s="274"/>
      <c r="V218" s="274"/>
      <c r="W218" s="274"/>
      <c r="X218" s="274"/>
      <c r="Y218" s="274"/>
      <c r="Z218" s="274"/>
      <c r="AA218" s="1"/>
      <c r="AB218" s="1"/>
      <c r="AC218" s="1"/>
      <c r="AD218" s="1"/>
      <c r="AE218" s="1"/>
      <c r="AF218" s="1"/>
    </row>
    <row r="219" spans="1:32" ht="14.25" customHeight="1">
      <c r="A219" s="137"/>
      <c r="B219" s="137"/>
      <c r="C219" s="288"/>
      <c r="D219" s="288"/>
      <c r="E219" s="288"/>
      <c r="F219" s="288"/>
      <c r="G219" s="288"/>
      <c r="H219" s="288"/>
      <c r="I219" s="288"/>
      <c r="J219" s="288"/>
      <c r="K219" s="288"/>
      <c r="L219" s="274"/>
      <c r="M219" s="274"/>
      <c r="N219" s="274"/>
      <c r="O219" s="274"/>
      <c r="P219" s="274"/>
      <c r="Q219" s="274"/>
      <c r="R219" s="274"/>
      <c r="S219" s="274"/>
      <c r="T219" s="274"/>
      <c r="U219" s="274"/>
      <c r="V219" s="274"/>
      <c r="W219" s="274"/>
      <c r="X219" s="274"/>
      <c r="Y219" s="274"/>
      <c r="Z219" s="274"/>
      <c r="AA219" s="1"/>
      <c r="AB219" s="1"/>
      <c r="AC219" s="1"/>
      <c r="AD219" s="1"/>
      <c r="AE219" s="1"/>
      <c r="AF219" s="1"/>
    </row>
    <row r="220" spans="1:32" ht="14.25" customHeight="1">
      <c r="A220" s="137"/>
      <c r="B220" s="137"/>
      <c r="C220" s="288"/>
      <c r="D220" s="288"/>
      <c r="E220" s="288"/>
      <c r="F220" s="288"/>
      <c r="G220" s="288"/>
      <c r="H220" s="288"/>
      <c r="I220" s="288"/>
      <c r="J220" s="288"/>
      <c r="K220" s="288"/>
      <c r="L220" s="274"/>
      <c r="M220" s="274"/>
      <c r="N220" s="274"/>
      <c r="O220" s="274"/>
      <c r="P220" s="274"/>
      <c r="Q220" s="274"/>
      <c r="R220" s="274"/>
      <c r="S220" s="274"/>
      <c r="T220" s="274"/>
      <c r="U220" s="274"/>
      <c r="V220" s="274"/>
      <c r="W220" s="274"/>
      <c r="X220" s="274"/>
      <c r="Y220" s="274"/>
      <c r="Z220" s="274"/>
      <c r="AA220" s="1"/>
      <c r="AB220" s="1"/>
      <c r="AC220" s="1"/>
      <c r="AD220" s="1"/>
      <c r="AE220" s="1"/>
      <c r="AF220" s="1"/>
    </row>
    <row r="221" spans="1:32" ht="14.25" customHeight="1">
      <c r="A221" s="137"/>
      <c r="B221" s="137"/>
      <c r="C221" s="288"/>
      <c r="D221" s="288"/>
      <c r="E221" s="288"/>
      <c r="F221" s="288"/>
      <c r="G221" s="288"/>
      <c r="H221" s="288"/>
      <c r="I221" s="288"/>
      <c r="J221" s="288"/>
      <c r="K221" s="288"/>
      <c r="L221" s="274"/>
      <c r="M221" s="274"/>
      <c r="N221" s="274"/>
      <c r="O221" s="274"/>
      <c r="P221" s="274"/>
      <c r="Q221" s="274"/>
      <c r="R221" s="274"/>
      <c r="S221" s="274"/>
      <c r="T221" s="274"/>
      <c r="U221" s="274"/>
      <c r="V221" s="274"/>
      <c r="W221" s="274"/>
      <c r="X221" s="274"/>
      <c r="Y221" s="274"/>
      <c r="Z221" s="274"/>
      <c r="AA221" s="1"/>
      <c r="AB221" s="1"/>
      <c r="AC221" s="1"/>
      <c r="AD221" s="1"/>
      <c r="AE221" s="1"/>
      <c r="AF221" s="1"/>
    </row>
    <row r="222" spans="1:32" ht="14.25" customHeight="1">
      <c r="A222" s="137"/>
      <c r="B222" s="137"/>
      <c r="C222" s="288"/>
      <c r="D222" s="288"/>
      <c r="E222" s="288"/>
      <c r="F222" s="288"/>
      <c r="G222" s="288"/>
      <c r="H222" s="288"/>
      <c r="I222" s="288"/>
      <c r="J222" s="288"/>
      <c r="K222" s="288"/>
      <c r="L222" s="274"/>
      <c r="M222" s="274"/>
      <c r="N222" s="274"/>
      <c r="O222" s="274"/>
      <c r="P222" s="274"/>
      <c r="Q222" s="274"/>
      <c r="R222" s="274"/>
      <c r="S222" s="274"/>
      <c r="T222" s="274"/>
      <c r="U222" s="274"/>
      <c r="V222" s="274"/>
      <c r="W222" s="274"/>
      <c r="X222" s="274"/>
      <c r="Y222" s="274"/>
      <c r="Z222" s="274"/>
      <c r="AA222" s="1"/>
      <c r="AB222" s="1"/>
      <c r="AC222" s="1"/>
      <c r="AD222" s="1"/>
      <c r="AE222" s="1"/>
      <c r="AF222" s="1"/>
    </row>
    <row r="223" spans="1:32" ht="14.25" customHeight="1">
      <c r="A223" s="137"/>
      <c r="B223" s="137"/>
      <c r="C223" s="288"/>
      <c r="D223" s="288"/>
      <c r="E223" s="288"/>
      <c r="F223" s="288"/>
      <c r="G223" s="288"/>
      <c r="H223" s="288"/>
      <c r="I223" s="288"/>
      <c r="J223" s="288"/>
      <c r="K223" s="288"/>
      <c r="L223" s="274"/>
      <c r="M223" s="274"/>
      <c r="N223" s="274"/>
      <c r="O223" s="274"/>
      <c r="P223" s="274"/>
      <c r="Q223" s="274"/>
      <c r="R223" s="274"/>
      <c r="S223" s="274"/>
      <c r="T223" s="274"/>
      <c r="U223" s="274"/>
      <c r="V223" s="274"/>
      <c r="W223" s="274"/>
      <c r="X223" s="274"/>
      <c r="Y223" s="274"/>
      <c r="Z223" s="274"/>
      <c r="AA223" s="1"/>
      <c r="AB223" s="1"/>
      <c r="AC223" s="1"/>
      <c r="AD223" s="1"/>
      <c r="AE223" s="1"/>
      <c r="AF223" s="1"/>
    </row>
    <row r="224" spans="1:32" ht="14.25" customHeight="1">
      <c r="A224" s="137"/>
      <c r="B224" s="137"/>
      <c r="C224" s="288"/>
      <c r="D224" s="288"/>
      <c r="E224" s="288"/>
      <c r="F224" s="288"/>
      <c r="G224" s="288"/>
      <c r="H224" s="288"/>
      <c r="I224" s="288"/>
      <c r="J224" s="288"/>
      <c r="K224" s="288"/>
      <c r="L224" s="274"/>
      <c r="M224" s="274"/>
      <c r="N224" s="274"/>
      <c r="O224" s="274"/>
      <c r="P224" s="274"/>
      <c r="Q224" s="274"/>
      <c r="R224" s="274"/>
      <c r="S224" s="274"/>
      <c r="T224" s="274"/>
      <c r="U224" s="274"/>
      <c r="V224" s="274"/>
      <c r="W224" s="274"/>
      <c r="X224" s="274"/>
      <c r="Y224" s="274"/>
      <c r="Z224" s="274"/>
      <c r="AA224" s="1"/>
      <c r="AB224" s="1"/>
      <c r="AC224" s="1"/>
      <c r="AD224" s="1"/>
      <c r="AE224" s="1"/>
      <c r="AF224" s="1"/>
    </row>
    <row r="225" spans="1:32" ht="14.25" customHeight="1">
      <c r="A225" s="137"/>
      <c r="B225" s="137"/>
      <c r="C225" s="288"/>
      <c r="D225" s="288"/>
      <c r="E225" s="288"/>
      <c r="F225" s="288"/>
      <c r="G225" s="288"/>
      <c r="H225" s="288"/>
      <c r="I225" s="288"/>
      <c r="J225" s="288"/>
      <c r="K225" s="288"/>
      <c r="L225" s="274"/>
      <c r="M225" s="274"/>
      <c r="N225" s="274"/>
      <c r="O225" s="274"/>
      <c r="P225" s="274"/>
      <c r="Q225" s="274"/>
      <c r="R225" s="274"/>
      <c r="S225" s="274"/>
      <c r="T225" s="274"/>
      <c r="U225" s="274"/>
      <c r="V225" s="274"/>
      <c r="W225" s="274"/>
      <c r="X225" s="274"/>
      <c r="Y225" s="274"/>
      <c r="Z225" s="274"/>
      <c r="AA225" s="1"/>
      <c r="AB225" s="1"/>
      <c r="AC225" s="1"/>
      <c r="AD225" s="1"/>
      <c r="AE225" s="1"/>
      <c r="AF225" s="1"/>
    </row>
    <row r="226" spans="1:32" ht="14.25" customHeight="1">
      <c r="A226" s="137"/>
      <c r="B226" s="137"/>
      <c r="C226" s="288"/>
      <c r="D226" s="288"/>
      <c r="E226" s="288"/>
      <c r="F226" s="288"/>
      <c r="G226" s="288"/>
      <c r="H226" s="288"/>
      <c r="I226" s="288"/>
      <c r="J226" s="288"/>
      <c r="K226" s="288"/>
      <c r="L226" s="274"/>
      <c r="M226" s="274"/>
      <c r="N226" s="274"/>
      <c r="O226" s="274"/>
      <c r="P226" s="274"/>
      <c r="Q226" s="274"/>
      <c r="R226" s="274"/>
      <c r="S226" s="274"/>
      <c r="T226" s="274"/>
      <c r="U226" s="274"/>
      <c r="V226" s="274"/>
      <c r="W226" s="274"/>
      <c r="X226" s="274"/>
      <c r="Y226" s="274"/>
      <c r="Z226" s="274"/>
      <c r="AA226" s="1"/>
      <c r="AB226" s="1"/>
      <c r="AC226" s="1"/>
      <c r="AD226" s="1"/>
      <c r="AE226" s="1"/>
      <c r="AF226" s="1"/>
    </row>
    <row r="227" spans="1:32" ht="14.25" customHeight="1">
      <c r="A227" s="137"/>
      <c r="B227" s="137"/>
      <c r="C227" s="288"/>
      <c r="D227" s="288"/>
      <c r="E227" s="288"/>
      <c r="F227" s="288"/>
      <c r="G227" s="288"/>
      <c r="H227" s="288"/>
      <c r="I227" s="288"/>
      <c r="J227" s="288"/>
      <c r="K227" s="288"/>
      <c r="L227" s="274"/>
      <c r="M227" s="274"/>
      <c r="N227" s="274"/>
      <c r="O227" s="274"/>
      <c r="P227" s="274"/>
      <c r="Q227" s="274"/>
      <c r="R227" s="274"/>
      <c r="S227" s="274"/>
      <c r="T227" s="274"/>
      <c r="U227" s="274"/>
      <c r="V227" s="274"/>
      <c r="W227" s="274"/>
      <c r="X227" s="274"/>
      <c r="Y227" s="274"/>
      <c r="Z227" s="274"/>
      <c r="AA227" s="1"/>
      <c r="AB227" s="1"/>
      <c r="AC227" s="1"/>
      <c r="AD227" s="1"/>
      <c r="AE227" s="1"/>
      <c r="AF227" s="1"/>
    </row>
    <row r="228" spans="1:32" ht="14.25" customHeight="1">
      <c r="A228" s="137"/>
      <c r="B228" s="137"/>
      <c r="C228" s="288"/>
      <c r="D228" s="288"/>
      <c r="E228" s="288"/>
      <c r="F228" s="288"/>
      <c r="G228" s="288"/>
      <c r="H228" s="288"/>
      <c r="I228" s="288"/>
      <c r="J228" s="288"/>
      <c r="K228" s="288"/>
      <c r="L228" s="274"/>
      <c r="M228" s="274"/>
      <c r="N228" s="274"/>
      <c r="O228" s="274"/>
      <c r="P228" s="274"/>
      <c r="Q228" s="274"/>
      <c r="R228" s="274"/>
      <c r="S228" s="274"/>
      <c r="T228" s="274"/>
      <c r="U228" s="274"/>
      <c r="V228" s="274"/>
      <c r="W228" s="274"/>
      <c r="X228" s="274"/>
      <c r="Y228" s="274"/>
      <c r="Z228" s="274"/>
      <c r="AA228" s="1"/>
      <c r="AB228" s="1"/>
      <c r="AC228" s="1"/>
      <c r="AD228" s="1"/>
      <c r="AE228" s="1"/>
      <c r="AF228" s="1"/>
    </row>
    <row r="229" spans="1:32" ht="14.25" customHeight="1">
      <c r="A229" s="137"/>
      <c r="B229" s="137"/>
      <c r="C229" s="288"/>
      <c r="D229" s="288"/>
      <c r="E229" s="288"/>
      <c r="F229" s="288"/>
      <c r="G229" s="288"/>
      <c r="H229" s="288"/>
      <c r="I229" s="288"/>
      <c r="J229" s="288"/>
      <c r="K229" s="288"/>
      <c r="L229" s="274"/>
      <c r="M229" s="274"/>
      <c r="N229" s="274"/>
      <c r="O229" s="274"/>
      <c r="P229" s="274"/>
      <c r="Q229" s="274"/>
      <c r="R229" s="274"/>
      <c r="S229" s="274"/>
      <c r="T229" s="274"/>
      <c r="U229" s="274"/>
      <c r="V229" s="274"/>
      <c r="W229" s="274"/>
      <c r="X229" s="274"/>
      <c r="Y229" s="274"/>
      <c r="Z229" s="274"/>
      <c r="AA229" s="1"/>
      <c r="AB229" s="1"/>
      <c r="AC229" s="1"/>
      <c r="AD229" s="1"/>
      <c r="AE229" s="1"/>
      <c r="AF229" s="1"/>
    </row>
    <row r="230" spans="1:32" ht="14.25" customHeight="1">
      <c r="A230" s="137"/>
      <c r="B230" s="137"/>
      <c r="C230" s="288"/>
      <c r="D230" s="288"/>
      <c r="E230" s="288"/>
      <c r="F230" s="288"/>
      <c r="G230" s="288"/>
      <c r="H230" s="288"/>
      <c r="I230" s="288"/>
      <c r="J230" s="288"/>
      <c r="K230" s="288"/>
      <c r="L230" s="274"/>
      <c r="M230" s="274"/>
      <c r="N230" s="274"/>
      <c r="O230" s="274"/>
      <c r="P230" s="274"/>
      <c r="Q230" s="274"/>
      <c r="R230" s="274"/>
      <c r="S230" s="274"/>
      <c r="T230" s="274"/>
      <c r="U230" s="274"/>
      <c r="V230" s="274"/>
      <c r="W230" s="274"/>
      <c r="X230" s="274"/>
      <c r="Y230" s="274"/>
      <c r="Z230" s="274"/>
      <c r="AA230" s="1"/>
      <c r="AB230" s="1"/>
      <c r="AC230" s="1"/>
      <c r="AD230" s="1"/>
      <c r="AE230" s="1"/>
      <c r="AF230" s="1"/>
    </row>
    <row r="231" spans="1:32" ht="14.25" customHeight="1">
      <c r="A231" s="137"/>
      <c r="B231" s="137"/>
      <c r="C231" s="288"/>
      <c r="D231" s="288"/>
      <c r="E231" s="288"/>
      <c r="F231" s="288"/>
      <c r="G231" s="288"/>
      <c r="H231" s="288"/>
      <c r="I231" s="288"/>
      <c r="J231" s="288"/>
      <c r="K231" s="288"/>
      <c r="L231" s="274"/>
      <c r="M231" s="274"/>
      <c r="N231" s="274"/>
      <c r="O231" s="274"/>
      <c r="P231" s="274"/>
      <c r="Q231" s="274"/>
      <c r="R231" s="274"/>
      <c r="S231" s="274"/>
      <c r="T231" s="274"/>
      <c r="U231" s="274"/>
      <c r="V231" s="274"/>
      <c r="W231" s="274"/>
      <c r="X231" s="274"/>
      <c r="Y231" s="274"/>
      <c r="Z231" s="274"/>
      <c r="AA231" s="1"/>
      <c r="AB231" s="1"/>
      <c r="AC231" s="1"/>
      <c r="AD231" s="1"/>
      <c r="AE231" s="1"/>
      <c r="AF231" s="1"/>
    </row>
    <row r="232" spans="1:32" ht="14.25" customHeight="1">
      <c r="A232" s="137"/>
      <c r="B232" s="137"/>
      <c r="C232" s="288"/>
      <c r="D232" s="288"/>
      <c r="E232" s="288"/>
      <c r="F232" s="288"/>
      <c r="G232" s="288"/>
      <c r="H232" s="288"/>
      <c r="I232" s="288"/>
      <c r="J232" s="288"/>
      <c r="K232" s="288"/>
      <c r="L232" s="274"/>
      <c r="M232" s="274"/>
      <c r="N232" s="274"/>
      <c r="O232" s="274"/>
      <c r="P232" s="274"/>
      <c r="Q232" s="274"/>
      <c r="R232" s="274"/>
      <c r="S232" s="274"/>
      <c r="T232" s="274"/>
      <c r="U232" s="274"/>
      <c r="V232" s="274"/>
      <c r="W232" s="274"/>
      <c r="X232" s="274"/>
      <c r="Y232" s="274"/>
      <c r="Z232" s="274"/>
      <c r="AA232" s="1"/>
      <c r="AB232" s="1"/>
      <c r="AC232" s="1"/>
      <c r="AD232" s="1"/>
      <c r="AE232" s="1"/>
      <c r="AF232" s="1"/>
    </row>
    <row r="233" spans="1:32" ht="14.25" customHeight="1">
      <c r="A233" s="137"/>
      <c r="B233" s="137"/>
      <c r="C233" s="288"/>
      <c r="D233" s="288"/>
      <c r="E233" s="288"/>
      <c r="F233" s="288"/>
      <c r="G233" s="288"/>
      <c r="H233" s="288"/>
      <c r="I233" s="288"/>
      <c r="J233" s="288"/>
      <c r="K233" s="288"/>
      <c r="L233" s="274"/>
      <c r="M233" s="274"/>
      <c r="N233" s="274"/>
      <c r="O233" s="274"/>
      <c r="P233" s="274"/>
      <c r="Q233" s="274"/>
      <c r="R233" s="274"/>
      <c r="S233" s="274"/>
      <c r="T233" s="274"/>
      <c r="U233" s="274"/>
      <c r="V233" s="274"/>
      <c r="W233" s="274"/>
      <c r="X233" s="274"/>
      <c r="Y233" s="274"/>
      <c r="Z233" s="274"/>
      <c r="AA233" s="1"/>
      <c r="AB233" s="1"/>
      <c r="AC233" s="1"/>
      <c r="AD233" s="1"/>
      <c r="AE233" s="1"/>
      <c r="AF233" s="1"/>
    </row>
    <row r="234" spans="1:32" ht="14.25" customHeight="1">
      <c r="A234" s="137"/>
      <c r="B234" s="137"/>
      <c r="C234" s="288"/>
      <c r="D234" s="288"/>
      <c r="E234" s="288"/>
      <c r="F234" s="288"/>
      <c r="G234" s="288"/>
      <c r="H234" s="288"/>
      <c r="I234" s="288"/>
      <c r="J234" s="288"/>
      <c r="K234" s="288"/>
      <c r="L234" s="274"/>
      <c r="M234" s="274"/>
      <c r="N234" s="274"/>
      <c r="O234" s="274"/>
      <c r="P234" s="274"/>
      <c r="Q234" s="274"/>
      <c r="R234" s="274"/>
      <c r="S234" s="274"/>
      <c r="T234" s="274"/>
      <c r="U234" s="274"/>
      <c r="V234" s="274"/>
      <c r="W234" s="274"/>
      <c r="X234" s="274"/>
      <c r="Y234" s="274"/>
      <c r="Z234" s="274"/>
      <c r="AA234" s="1"/>
      <c r="AB234" s="1"/>
      <c r="AC234" s="1"/>
      <c r="AD234" s="1"/>
      <c r="AE234" s="1"/>
      <c r="AF234" s="1"/>
    </row>
    <row r="235" spans="1:32" ht="14.25" customHeight="1">
      <c r="A235" s="137"/>
      <c r="B235" s="137"/>
      <c r="C235" s="288"/>
      <c r="D235" s="288"/>
      <c r="E235" s="288"/>
      <c r="F235" s="288"/>
      <c r="G235" s="288"/>
      <c r="H235" s="288"/>
      <c r="I235" s="288"/>
      <c r="J235" s="288"/>
      <c r="K235" s="288"/>
      <c r="L235" s="274"/>
      <c r="M235" s="274"/>
      <c r="N235" s="274"/>
      <c r="O235" s="274"/>
      <c r="P235" s="274"/>
      <c r="Q235" s="274"/>
      <c r="R235" s="274"/>
      <c r="S235" s="274"/>
      <c r="T235" s="274"/>
      <c r="U235" s="274"/>
      <c r="V235" s="274"/>
      <c r="W235" s="274"/>
      <c r="X235" s="274"/>
      <c r="Y235" s="274"/>
      <c r="Z235" s="274"/>
      <c r="AA235" s="1"/>
      <c r="AB235" s="1"/>
      <c r="AC235" s="1"/>
      <c r="AD235" s="1"/>
      <c r="AE235" s="1"/>
      <c r="AF235" s="1"/>
    </row>
    <row r="236" spans="1:32" ht="14.25" customHeight="1">
      <c r="A236" s="137"/>
      <c r="B236" s="137"/>
      <c r="C236" s="288"/>
      <c r="D236" s="288"/>
      <c r="E236" s="288"/>
      <c r="F236" s="288"/>
      <c r="G236" s="288"/>
      <c r="H236" s="288"/>
      <c r="I236" s="288"/>
      <c r="J236" s="288"/>
      <c r="K236" s="288"/>
      <c r="L236" s="274"/>
      <c r="M236" s="274"/>
      <c r="N236" s="274"/>
      <c r="O236" s="274"/>
      <c r="P236" s="274"/>
      <c r="Q236" s="274"/>
      <c r="R236" s="274"/>
      <c r="S236" s="274"/>
      <c r="T236" s="274"/>
      <c r="U236" s="274"/>
      <c r="V236" s="274"/>
      <c r="W236" s="274"/>
      <c r="X236" s="274"/>
      <c r="Y236" s="274"/>
      <c r="Z236" s="274"/>
      <c r="AA236" s="1"/>
      <c r="AB236" s="1"/>
      <c r="AC236" s="1"/>
      <c r="AD236" s="1"/>
      <c r="AE236" s="1"/>
      <c r="AF236" s="1"/>
    </row>
    <row r="237" spans="1:32" ht="14.25" customHeight="1">
      <c r="A237" s="137"/>
      <c r="B237" s="137"/>
      <c r="C237" s="288"/>
      <c r="D237" s="288"/>
      <c r="E237" s="288"/>
      <c r="F237" s="288"/>
      <c r="G237" s="288"/>
      <c r="H237" s="288"/>
      <c r="I237" s="288"/>
      <c r="J237" s="288"/>
      <c r="K237" s="288"/>
      <c r="L237" s="274"/>
      <c r="M237" s="274"/>
      <c r="N237" s="274"/>
      <c r="O237" s="274"/>
      <c r="P237" s="274"/>
      <c r="Q237" s="274"/>
      <c r="R237" s="274"/>
      <c r="S237" s="274"/>
      <c r="T237" s="274"/>
      <c r="U237" s="274"/>
      <c r="V237" s="274"/>
      <c r="W237" s="274"/>
      <c r="X237" s="274"/>
      <c r="Y237" s="274"/>
      <c r="Z237" s="274"/>
      <c r="AA237" s="1"/>
      <c r="AB237" s="1"/>
      <c r="AC237" s="1"/>
      <c r="AD237" s="1"/>
      <c r="AE237" s="1"/>
      <c r="AF237" s="1"/>
    </row>
    <row r="238" spans="1:32" ht="14.25" customHeight="1">
      <c r="A238" s="137"/>
      <c r="B238" s="137"/>
      <c r="C238" s="288"/>
      <c r="D238" s="288"/>
      <c r="E238" s="288"/>
      <c r="F238" s="288"/>
      <c r="G238" s="288"/>
      <c r="H238" s="288"/>
      <c r="I238" s="288"/>
      <c r="J238" s="288"/>
      <c r="K238" s="288"/>
      <c r="L238" s="274"/>
      <c r="M238" s="274"/>
      <c r="N238" s="274"/>
      <c r="O238" s="274"/>
      <c r="P238" s="274"/>
      <c r="Q238" s="274"/>
      <c r="R238" s="274"/>
      <c r="S238" s="274"/>
      <c r="T238" s="274"/>
      <c r="U238" s="274"/>
      <c r="V238" s="274"/>
      <c r="W238" s="274"/>
      <c r="X238" s="274"/>
      <c r="Y238" s="274"/>
      <c r="Z238" s="274"/>
      <c r="AA238" s="1"/>
      <c r="AB238" s="1"/>
      <c r="AC238" s="1"/>
      <c r="AD238" s="1"/>
      <c r="AE238" s="1"/>
      <c r="AF238" s="1"/>
    </row>
    <row r="239" spans="1:32" ht="14.25" customHeight="1">
      <c r="A239" s="137"/>
      <c r="B239" s="137"/>
      <c r="C239" s="288"/>
      <c r="D239" s="288"/>
      <c r="E239" s="288"/>
      <c r="F239" s="288"/>
      <c r="G239" s="288"/>
      <c r="H239" s="288"/>
      <c r="I239" s="288"/>
      <c r="J239" s="288"/>
      <c r="K239" s="288"/>
      <c r="L239" s="274"/>
      <c r="M239" s="274"/>
      <c r="N239" s="274"/>
      <c r="O239" s="274"/>
      <c r="P239" s="274"/>
      <c r="Q239" s="274"/>
      <c r="R239" s="274"/>
      <c r="S239" s="274"/>
      <c r="T239" s="274"/>
      <c r="U239" s="274"/>
      <c r="V239" s="274"/>
      <c r="W239" s="274"/>
      <c r="X239" s="274"/>
      <c r="Y239" s="274"/>
      <c r="Z239" s="274"/>
      <c r="AA239" s="1"/>
      <c r="AB239" s="1"/>
      <c r="AC239" s="1"/>
      <c r="AD239" s="1"/>
      <c r="AE239" s="1"/>
      <c r="AF239" s="1"/>
    </row>
    <row r="240" spans="1:32" ht="14.25" customHeight="1">
      <c r="A240" s="137"/>
      <c r="B240" s="137"/>
      <c r="C240" s="288"/>
      <c r="D240" s="288"/>
      <c r="E240" s="288"/>
      <c r="F240" s="288"/>
      <c r="G240" s="288"/>
      <c r="H240" s="288"/>
      <c r="I240" s="288"/>
      <c r="J240" s="288"/>
      <c r="K240" s="288"/>
      <c r="L240" s="274"/>
      <c r="M240" s="274"/>
      <c r="N240" s="274"/>
      <c r="O240" s="274"/>
      <c r="P240" s="274"/>
      <c r="Q240" s="274"/>
      <c r="R240" s="274"/>
      <c r="S240" s="274"/>
      <c r="T240" s="274"/>
      <c r="U240" s="274"/>
      <c r="V240" s="274"/>
      <c r="W240" s="274"/>
      <c r="X240" s="274"/>
      <c r="Y240" s="274"/>
      <c r="Z240" s="274"/>
      <c r="AA240" s="1"/>
      <c r="AB240" s="1"/>
      <c r="AC240" s="1"/>
      <c r="AD240" s="1"/>
      <c r="AE240" s="1"/>
      <c r="AF240" s="1"/>
    </row>
    <row r="241" spans="1:32" ht="14.25" customHeight="1">
      <c r="A241" s="137"/>
      <c r="B241" s="137"/>
      <c r="C241" s="288"/>
      <c r="D241" s="288"/>
      <c r="E241" s="288"/>
      <c r="F241" s="288"/>
      <c r="G241" s="288"/>
      <c r="H241" s="288"/>
      <c r="I241" s="288"/>
      <c r="J241" s="288"/>
      <c r="K241" s="288"/>
      <c r="L241" s="274"/>
      <c r="M241" s="274"/>
      <c r="N241" s="274"/>
      <c r="O241" s="274"/>
      <c r="P241" s="274"/>
      <c r="Q241" s="274"/>
      <c r="R241" s="274"/>
      <c r="S241" s="274"/>
      <c r="T241" s="274"/>
      <c r="U241" s="274"/>
      <c r="V241" s="274"/>
      <c r="W241" s="274"/>
      <c r="X241" s="274"/>
      <c r="Y241" s="274"/>
      <c r="Z241" s="274"/>
      <c r="AA241" s="1"/>
      <c r="AB241" s="1"/>
      <c r="AC241" s="1"/>
      <c r="AD241" s="1"/>
      <c r="AE241" s="1"/>
      <c r="AF241" s="1"/>
    </row>
    <row r="242" spans="1:32" ht="14.25" customHeight="1">
      <c r="A242" s="137"/>
      <c r="B242" s="137"/>
      <c r="C242" s="288"/>
      <c r="D242" s="288"/>
      <c r="E242" s="288"/>
      <c r="F242" s="288"/>
      <c r="G242" s="288"/>
      <c r="H242" s="288"/>
      <c r="I242" s="288"/>
      <c r="J242" s="288"/>
      <c r="K242" s="288"/>
      <c r="L242" s="274"/>
      <c r="M242" s="274"/>
      <c r="N242" s="274"/>
      <c r="O242" s="274"/>
      <c r="P242" s="274"/>
      <c r="Q242" s="274"/>
      <c r="R242" s="274"/>
      <c r="S242" s="274"/>
      <c r="T242" s="274"/>
      <c r="U242" s="274"/>
      <c r="V242" s="274"/>
      <c r="W242" s="274"/>
      <c r="X242" s="274"/>
      <c r="Y242" s="274"/>
      <c r="Z242" s="274"/>
      <c r="AA242" s="1"/>
      <c r="AB242" s="1"/>
      <c r="AC242" s="1"/>
      <c r="AD242" s="1"/>
      <c r="AE242" s="1"/>
      <c r="AF242" s="1"/>
    </row>
    <row r="243" spans="1:32" ht="14.25" customHeight="1">
      <c r="A243" s="137"/>
      <c r="B243" s="137"/>
      <c r="C243" s="288"/>
      <c r="D243" s="288"/>
      <c r="E243" s="288"/>
      <c r="F243" s="288"/>
      <c r="G243" s="288"/>
      <c r="H243" s="288"/>
      <c r="I243" s="288"/>
      <c r="J243" s="288"/>
      <c r="K243" s="288"/>
      <c r="L243" s="274"/>
      <c r="M243" s="274"/>
      <c r="N243" s="274"/>
      <c r="O243" s="274"/>
      <c r="P243" s="274"/>
      <c r="Q243" s="274"/>
      <c r="R243" s="274"/>
      <c r="S243" s="274"/>
      <c r="T243" s="274"/>
      <c r="U243" s="274"/>
      <c r="V243" s="274"/>
      <c r="W243" s="274"/>
      <c r="X243" s="274"/>
      <c r="Y243" s="274"/>
      <c r="Z243" s="274"/>
      <c r="AA243" s="1"/>
      <c r="AB243" s="1"/>
      <c r="AC243" s="1"/>
      <c r="AD243" s="1"/>
      <c r="AE243" s="1"/>
      <c r="AF243" s="1"/>
    </row>
    <row r="244" spans="1:32" ht="14.25" customHeight="1">
      <c r="A244" s="137"/>
      <c r="B244" s="137"/>
      <c r="C244" s="288"/>
      <c r="D244" s="288"/>
      <c r="E244" s="288"/>
      <c r="F244" s="288"/>
      <c r="G244" s="288"/>
      <c r="H244" s="288"/>
      <c r="I244" s="288"/>
      <c r="J244" s="288"/>
      <c r="K244" s="288"/>
      <c r="L244" s="274"/>
      <c r="M244" s="274"/>
      <c r="N244" s="274"/>
      <c r="O244" s="274"/>
      <c r="P244" s="274"/>
      <c r="Q244" s="274"/>
      <c r="R244" s="274"/>
      <c r="S244" s="274"/>
      <c r="T244" s="274"/>
      <c r="U244" s="274"/>
      <c r="V244" s="274"/>
      <c r="W244" s="274"/>
      <c r="X244" s="274"/>
      <c r="Y244" s="274"/>
      <c r="Z244" s="274"/>
      <c r="AA244" s="1"/>
      <c r="AB244" s="1"/>
      <c r="AC244" s="1"/>
      <c r="AD244" s="1"/>
      <c r="AE244" s="1"/>
      <c r="AF244" s="1"/>
    </row>
    <row r="245" spans="1:32" ht="14.25" customHeight="1">
      <c r="A245" s="137"/>
      <c r="B245" s="137"/>
      <c r="C245" s="288"/>
      <c r="D245" s="288"/>
      <c r="E245" s="288"/>
      <c r="F245" s="288"/>
      <c r="G245" s="288"/>
      <c r="H245" s="288"/>
      <c r="I245" s="288"/>
      <c r="J245" s="288"/>
      <c r="K245" s="288"/>
      <c r="L245" s="274"/>
      <c r="M245" s="274"/>
      <c r="N245" s="274"/>
      <c r="O245" s="274"/>
      <c r="P245" s="274"/>
      <c r="Q245" s="274"/>
      <c r="R245" s="274"/>
      <c r="S245" s="274"/>
      <c r="T245" s="274"/>
      <c r="U245" s="274"/>
      <c r="V245" s="274"/>
      <c r="W245" s="274"/>
      <c r="X245" s="274"/>
      <c r="Y245" s="274"/>
      <c r="Z245" s="274"/>
      <c r="AA245" s="1"/>
      <c r="AB245" s="1"/>
      <c r="AC245" s="1"/>
      <c r="AD245" s="1"/>
      <c r="AE245" s="1"/>
      <c r="AF245" s="1"/>
    </row>
    <row r="246" spans="1:32" ht="14.25" customHeight="1">
      <c r="A246" s="137"/>
      <c r="B246" s="137"/>
      <c r="C246" s="288"/>
      <c r="D246" s="288"/>
      <c r="E246" s="288"/>
      <c r="F246" s="288"/>
      <c r="G246" s="288"/>
      <c r="H246" s="288"/>
      <c r="I246" s="288"/>
      <c r="J246" s="288"/>
      <c r="K246" s="288"/>
      <c r="L246" s="274"/>
      <c r="M246" s="274"/>
      <c r="N246" s="274"/>
      <c r="O246" s="274"/>
      <c r="P246" s="274"/>
      <c r="Q246" s="274"/>
      <c r="R246" s="274"/>
      <c r="S246" s="274"/>
      <c r="T246" s="274"/>
      <c r="U246" s="274"/>
      <c r="V246" s="274"/>
      <c r="W246" s="274"/>
      <c r="X246" s="274"/>
      <c r="Y246" s="274"/>
      <c r="Z246" s="274"/>
      <c r="AA246" s="1"/>
      <c r="AB246" s="1"/>
      <c r="AC246" s="1"/>
      <c r="AD246" s="1"/>
      <c r="AE246" s="1"/>
      <c r="AF246" s="1"/>
    </row>
    <row r="247" spans="1:32" ht="14.25" customHeight="1">
      <c r="A247" s="137"/>
      <c r="B247" s="137"/>
      <c r="C247" s="288"/>
      <c r="D247" s="288"/>
      <c r="E247" s="288"/>
      <c r="F247" s="288"/>
      <c r="G247" s="288"/>
      <c r="H247" s="288"/>
      <c r="I247" s="288"/>
      <c r="J247" s="288"/>
      <c r="K247" s="288"/>
      <c r="L247" s="274"/>
      <c r="M247" s="274"/>
      <c r="N247" s="274"/>
      <c r="O247" s="274"/>
      <c r="P247" s="274"/>
      <c r="Q247" s="274"/>
      <c r="R247" s="274"/>
      <c r="S247" s="274"/>
      <c r="T247" s="274"/>
      <c r="U247" s="274"/>
      <c r="V247" s="274"/>
      <c r="W247" s="274"/>
      <c r="X247" s="274"/>
      <c r="Y247" s="274"/>
      <c r="Z247" s="274"/>
      <c r="AA247" s="1"/>
      <c r="AB247" s="1"/>
      <c r="AC247" s="1"/>
      <c r="AD247" s="1"/>
      <c r="AE247" s="1"/>
      <c r="AF247" s="1"/>
    </row>
    <row r="248" spans="1:32" ht="14.25" customHeight="1">
      <c r="A248" s="137"/>
      <c r="B248" s="137"/>
      <c r="C248" s="288"/>
      <c r="D248" s="288"/>
      <c r="E248" s="288"/>
      <c r="F248" s="288"/>
      <c r="G248" s="288"/>
      <c r="H248" s="288"/>
      <c r="I248" s="288"/>
      <c r="J248" s="288"/>
      <c r="K248" s="288"/>
      <c r="L248" s="274"/>
      <c r="M248" s="274"/>
      <c r="N248" s="274"/>
      <c r="O248" s="274"/>
      <c r="P248" s="274"/>
      <c r="Q248" s="274"/>
      <c r="R248" s="274"/>
      <c r="S248" s="274"/>
      <c r="T248" s="274"/>
      <c r="U248" s="274"/>
      <c r="V248" s="274"/>
      <c r="W248" s="274"/>
      <c r="X248" s="274"/>
      <c r="Y248" s="274"/>
      <c r="Z248" s="274"/>
      <c r="AA248" s="1"/>
      <c r="AB248" s="1"/>
      <c r="AC248" s="1"/>
      <c r="AD248" s="1"/>
      <c r="AE248" s="1"/>
      <c r="AF248" s="1"/>
    </row>
    <row r="249" spans="1:32" ht="14.25" customHeight="1">
      <c r="A249" s="137"/>
      <c r="B249" s="137"/>
      <c r="C249" s="288"/>
      <c r="D249" s="288"/>
      <c r="E249" s="288"/>
      <c r="F249" s="288"/>
      <c r="G249" s="288"/>
      <c r="H249" s="288"/>
      <c r="I249" s="288"/>
      <c r="J249" s="288"/>
      <c r="K249" s="288"/>
      <c r="L249" s="274"/>
      <c r="M249" s="274"/>
      <c r="N249" s="274"/>
      <c r="O249" s="274"/>
      <c r="P249" s="274"/>
      <c r="Q249" s="274"/>
      <c r="R249" s="274"/>
      <c r="S249" s="274"/>
      <c r="T249" s="274"/>
      <c r="U249" s="274"/>
      <c r="V249" s="274"/>
      <c r="W249" s="274"/>
      <c r="X249" s="274"/>
      <c r="Y249" s="274"/>
      <c r="Z249" s="274"/>
      <c r="AA249" s="1"/>
      <c r="AB249" s="1"/>
      <c r="AC249" s="1"/>
      <c r="AD249" s="1"/>
      <c r="AE249" s="1"/>
      <c r="AF249" s="1"/>
    </row>
    <row r="250" spans="1:32" ht="14.25" customHeight="1">
      <c r="A250" s="137"/>
      <c r="B250" s="137"/>
      <c r="C250" s="288"/>
      <c r="D250" s="288"/>
      <c r="E250" s="288"/>
      <c r="F250" s="288"/>
      <c r="G250" s="288"/>
      <c r="H250" s="288"/>
      <c r="I250" s="288"/>
      <c r="J250" s="288"/>
      <c r="K250" s="288"/>
      <c r="L250" s="274"/>
      <c r="M250" s="274"/>
      <c r="N250" s="274"/>
      <c r="O250" s="274"/>
      <c r="P250" s="274"/>
      <c r="Q250" s="274"/>
      <c r="R250" s="274"/>
      <c r="S250" s="274"/>
      <c r="T250" s="274"/>
      <c r="U250" s="274"/>
      <c r="V250" s="274"/>
      <c r="W250" s="274"/>
      <c r="X250" s="274"/>
      <c r="Y250" s="274"/>
      <c r="Z250" s="274"/>
      <c r="AA250" s="1"/>
      <c r="AB250" s="1"/>
      <c r="AC250" s="1"/>
      <c r="AD250" s="1"/>
      <c r="AE250" s="1"/>
      <c r="AF250" s="1"/>
    </row>
    <row r="251" spans="1:32" ht="14.25" customHeight="1">
      <c r="A251" s="137"/>
      <c r="B251" s="137"/>
      <c r="C251" s="288"/>
      <c r="D251" s="288"/>
      <c r="E251" s="288"/>
      <c r="F251" s="288"/>
      <c r="G251" s="288"/>
      <c r="H251" s="288"/>
      <c r="I251" s="288"/>
      <c r="J251" s="288"/>
      <c r="K251" s="288"/>
      <c r="L251" s="274"/>
      <c r="M251" s="274"/>
      <c r="N251" s="274"/>
      <c r="O251" s="274"/>
      <c r="P251" s="274"/>
      <c r="Q251" s="274"/>
      <c r="R251" s="274"/>
      <c r="S251" s="274"/>
      <c r="T251" s="274"/>
      <c r="U251" s="274"/>
      <c r="V251" s="274"/>
      <c r="W251" s="274"/>
      <c r="X251" s="274"/>
      <c r="Y251" s="274"/>
      <c r="Z251" s="274"/>
      <c r="AA251" s="1"/>
      <c r="AB251" s="1"/>
      <c r="AC251" s="1"/>
      <c r="AD251" s="1"/>
      <c r="AE251" s="1"/>
      <c r="AF251" s="1"/>
    </row>
    <row r="252" spans="1:32" ht="14.25" customHeight="1">
      <c r="A252" s="137"/>
      <c r="B252" s="137"/>
      <c r="C252" s="288"/>
      <c r="D252" s="288"/>
      <c r="E252" s="288"/>
      <c r="F252" s="288"/>
      <c r="G252" s="288"/>
      <c r="H252" s="288"/>
      <c r="I252" s="288"/>
      <c r="J252" s="288"/>
      <c r="K252" s="288"/>
      <c r="L252" s="274"/>
      <c r="M252" s="274"/>
      <c r="N252" s="274"/>
      <c r="O252" s="274"/>
      <c r="P252" s="274"/>
      <c r="Q252" s="274"/>
      <c r="R252" s="274"/>
      <c r="S252" s="274"/>
      <c r="T252" s="274"/>
      <c r="U252" s="274"/>
      <c r="V252" s="274"/>
      <c r="W252" s="274"/>
      <c r="X252" s="274"/>
      <c r="Y252" s="274"/>
      <c r="Z252" s="274"/>
      <c r="AA252" s="1"/>
      <c r="AB252" s="1"/>
      <c r="AC252" s="1"/>
      <c r="AD252" s="1"/>
      <c r="AE252" s="1"/>
      <c r="AF252" s="1"/>
    </row>
    <row r="253" spans="1:32" ht="14.25" customHeight="1">
      <c r="A253" s="137"/>
      <c r="B253" s="137"/>
      <c r="C253" s="288"/>
      <c r="D253" s="288"/>
      <c r="E253" s="288"/>
      <c r="F253" s="288"/>
      <c r="G253" s="288"/>
      <c r="H253" s="288"/>
      <c r="I253" s="288"/>
      <c r="J253" s="288"/>
      <c r="K253" s="288"/>
      <c r="L253" s="274"/>
      <c r="M253" s="274"/>
      <c r="N253" s="274"/>
      <c r="O253" s="274"/>
      <c r="P253" s="274"/>
      <c r="Q253" s="274"/>
      <c r="R253" s="274"/>
      <c r="S253" s="274"/>
      <c r="T253" s="274"/>
      <c r="U253" s="274"/>
      <c r="V253" s="274"/>
      <c r="W253" s="274"/>
      <c r="X253" s="274"/>
      <c r="Y253" s="274"/>
      <c r="Z253" s="274"/>
      <c r="AA253" s="1"/>
      <c r="AB253" s="1"/>
      <c r="AC253" s="1"/>
      <c r="AD253" s="1"/>
      <c r="AE253" s="1"/>
      <c r="AF253" s="1"/>
    </row>
    <row r="254" spans="1:32" ht="14.25" customHeight="1">
      <c r="A254" s="137"/>
      <c r="B254" s="137"/>
      <c r="C254" s="288"/>
      <c r="D254" s="288"/>
      <c r="E254" s="288"/>
      <c r="F254" s="288"/>
      <c r="G254" s="288"/>
      <c r="H254" s="288"/>
      <c r="I254" s="288"/>
      <c r="J254" s="288"/>
      <c r="K254" s="288"/>
      <c r="L254" s="274"/>
      <c r="M254" s="274"/>
      <c r="N254" s="274"/>
      <c r="O254" s="274"/>
      <c r="P254" s="274"/>
      <c r="Q254" s="274"/>
      <c r="R254" s="274"/>
      <c r="S254" s="274"/>
      <c r="T254" s="274"/>
      <c r="U254" s="274"/>
      <c r="V254" s="274"/>
      <c r="W254" s="274"/>
      <c r="X254" s="274"/>
      <c r="Y254" s="274"/>
      <c r="Z254" s="274"/>
      <c r="AA254" s="1"/>
      <c r="AB254" s="1"/>
      <c r="AC254" s="1"/>
      <c r="AD254" s="1"/>
      <c r="AE254" s="1"/>
      <c r="AF254" s="1"/>
    </row>
    <row r="255" spans="1:32" ht="14.25" customHeight="1">
      <c r="A255" s="137"/>
      <c r="B255" s="137"/>
      <c r="C255" s="288"/>
      <c r="D255" s="288"/>
      <c r="E255" s="288"/>
      <c r="F255" s="288"/>
      <c r="G255" s="288"/>
      <c r="H255" s="288"/>
      <c r="I255" s="288"/>
      <c r="J255" s="288"/>
      <c r="K255" s="288"/>
      <c r="L255" s="274"/>
      <c r="M255" s="274"/>
      <c r="N255" s="274"/>
      <c r="O255" s="274"/>
      <c r="P255" s="274"/>
      <c r="Q255" s="274"/>
      <c r="R255" s="274"/>
      <c r="S255" s="274"/>
      <c r="T255" s="274"/>
      <c r="U255" s="274"/>
      <c r="V255" s="274"/>
      <c r="W255" s="274"/>
      <c r="X255" s="274"/>
      <c r="Y255" s="274"/>
      <c r="Z255" s="274"/>
      <c r="AA255" s="1"/>
      <c r="AB255" s="1"/>
      <c r="AC255" s="1"/>
      <c r="AD255" s="1"/>
      <c r="AE255" s="1"/>
      <c r="AF255" s="1"/>
    </row>
    <row r="256" spans="1:32" ht="14.25" customHeight="1">
      <c r="A256" s="137"/>
      <c r="B256" s="137"/>
      <c r="C256" s="288"/>
      <c r="D256" s="288"/>
      <c r="E256" s="288"/>
      <c r="F256" s="288"/>
      <c r="G256" s="288"/>
      <c r="H256" s="288"/>
      <c r="I256" s="288"/>
      <c r="J256" s="288"/>
      <c r="K256" s="288"/>
      <c r="L256" s="274"/>
      <c r="M256" s="274"/>
      <c r="N256" s="274"/>
      <c r="O256" s="274"/>
      <c r="P256" s="274"/>
      <c r="Q256" s="274"/>
      <c r="R256" s="274"/>
      <c r="S256" s="274"/>
      <c r="T256" s="274"/>
      <c r="U256" s="274"/>
      <c r="V256" s="274"/>
      <c r="W256" s="274"/>
      <c r="X256" s="274"/>
      <c r="Y256" s="274"/>
      <c r="Z256" s="274"/>
      <c r="AA256" s="1"/>
      <c r="AB256" s="1"/>
      <c r="AC256" s="1"/>
      <c r="AD256" s="1"/>
      <c r="AE256" s="1"/>
      <c r="AF256" s="1"/>
    </row>
    <row r="257" spans="1:32" ht="14.25" customHeight="1">
      <c r="A257" s="137"/>
      <c r="B257" s="137"/>
      <c r="C257" s="288"/>
      <c r="D257" s="288"/>
      <c r="E257" s="288"/>
      <c r="F257" s="288"/>
      <c r="G257" s="288"/>
      <c r="H257" s="288"/>
      <c r="I257" s="288"/>
      <c r="J257" s="288"/>
      <c r="K257" s="288"/>
      <c r="L257" s="274"/>
      <c r="M257" s="274"/>
      <c r="N257" s="274"/>
      <c r="O257" s="274"/>
      <c r="P257" s="274"/>
      <c r="Q257" s="274"/>
      <c r="R257" s="274"/>
      <c r="S257" s="274"/>
      <c r="T257" s="274"/>
      <c r="U257" s="274"/>
      <c r="V257" s="274"/>
      <c r="W257" s="274"/>
      <c r="X257" s="274"/>
      <c r="Y257" s="274"/>
      <c r="Z257" s="274"/>
      <c r="AA257" s="1"/>
      <c r="AB257" s="1"/>
      <c r="AC257" s="1"/>
      <c r="AD257" s="1"/>
      <c r="AE257" s="1"/>
      <c r="AF257" s="1"/>
    </row>
    <row r="258" spans="1:32" ht="14.25" customHeight="1">
      <c r="A258" s="137"/>
      <c r="B258" s="137"/>
      <c r="C258" s="288"/>
      <c r="D258" s="288"/>
      <c r="E258" s="288"/>
      <c r="F258" s="288"/>
      <c r="G258" s="288"/>
      <c r="H258" s="288"/>
      <c r="I258" s="288"/>
      <c r="J258" s="288"/>
      <c r="K258" s="288"/>
      <c r="L258" s="274"/>
      <c r="M258" s="274"/>
      <c r="N258" s="274"/>
      <c r="O258" s="274"/>
      <c r="P258" s="274"/>
      <c r="Q258" s="274"/>
      <c r="R258" s="274"/>
      <c r="S258" s="274"/>
      <c r="T258" s="274"/>
      <c r="U258" s="274"/>
      <c r="V258" s="274"/>
      <c r="W258" s="274"/>
      <c r="X258" s="274"/>
      <c r="Y258" s="274"/>
      <c r="Z258" s="274"/>
      <c r="AA258" s="1"/>
      <c r="AB258" s="1"/>
      <c r="AC258" s="1"/>
      <c r="AD258" s="1"/>
      <c r="AE258" s="1"/>
      <c r="AF258" s="1"/>
    </row>
    <row r="259" spans="1:32" ht="14.25" customHeight="1">
      <c r="A259" s="137"/>
      <c r="B259" s="137"/>
      <c r="C259" s="288"/>
      <c r="D259" s="288"/>
      <c r="E259" s="288"/>
      <c r="F259" s="288"/>
      <c r="G259" s="288"/>
      <c r="H259" s="288"/>
      <c r="I259" s="288"/>
      <c r="J259" s="288"/>
      <c r="K259" s="288"/>
      <c r="L259" s="274"/>
      <c r="M259" s="274"/>
      <c r="N259" s="274"/>
      <c r="O259" s="274"/>
      <c r="P259" s="274"/>
      <c r="Q259" s="274"/>
      <c r="R259" s="274"/>
      <c r="S259" s="274"/>
      <c r="T259" s="274"/>
      <c r="U259" s="274"/>
      <c r="V259" s="274"/>
      <c r="W259" s="274"/>
      <c r="X259" s="274"/>
      <c r="Y259" s="274"/>
      <c r="Z259" s="274"/>
      <c r="AA259" s="1"/>
      <c r="AB259" s="1"/>
      <c r="AC259" s="1"/>
      <c r="AD259" s="1"/>
      <c r="AE259" s="1"/>
      <c r="AF259" s="1"/>
    </row>
    <row r="260" spans="1:32" ht="14.25" customHeight="1">
      <c r="A260" s="137"/>
      <c r="B260" s="137"/>
      <c r="C260" s="288"/>
      <c r="D260" s="288"/>
      <c r="E260" s="288"/>
      <c r="F260" s="288"/>
      <c r="G260" s="288"/>
      <c r="H260" s="288"/>
      <c r="I260" s="288"/>
      <c r="J260" s="288"/>
      <c r="K260" s="288"/>
      <c r="L260" s="274"/>
      <c r="M260" s="274"/>
      <c r="N260" s="274"/>
      <c r="O260" s="274"/>
      <c r="P260" s="274"/>
      <c r="Q260" s="274"/>
      <c r="R260" s="274"/>
      <c r="S260" s="274"/>
      <c r="T260" s="274"/>
      <c r="U260" s="274"/>
      <c r="V260" s="274"/>
      <c r="W260" s="274"/>
      <c r="X260" s="274"/>
      <c r="Y260" s="274"/>
      <c r="Z260" s="274"/>
      <c r="AA260" s="1"/>
      <c r="AB260" s="1"/>
      <c r="AC260" s="1"/>
      <c r="AD260" s="1"/>
      <c r="AE260" s="1"/>
      <c r="AF260" s="1"/>
    </row>
    <row r="261" spans="1:32" ht="14.25" customHeight="1">
      <c r="A261" s="137"/>
      <c r="B261" s="137"/>
      <c r="C261" s="288"/>
      <c r="D261" s="288"/>
      <c r="E261" s="288"/>
      <c r="F261" s="288"/>
      <c r="G261" s="288"/>
      <c r="H261" s="288"/>
      <c r="I261" s="288"/>
      <c r="J261" s="288"/>
      <c r="K261" s="288"/>
      <c r="L261" s="274"/>
      <c r="M261" s="274"/>
      <c r="N261" s="274"/>
      <c r="O261" s="274"/>
      <c r="P261" s="274"/>
      <c r="Q261" s="274"/>
      <c r="R261" s="274"/>
      <c r="S261" s="274"/>
      <c r="T261" s="274"/>
      <c r="U261" s="274"/>
      <c r="V261" s="274"/>
      <c r="W261" s="274"/>
      <c r="X261" s="274"/>
      <c r="Y261" s="274"/>
      <c r="Z261" s="274"/>
      <c r="AA261" s="1"/>
      <c r="AB261" s="1"/>
      <c r="AC261" s="1"/>
      <c r="AD261" s="1"/>
      <c r="AE261" s="1"/>
      <c r="AF261" s="1"/>
    </row>
    <row r="262" spans="1:32" ht="14.25" customHeight="1">
      <c r="A262" s="137"/>
      <c r="B262" s="137"/>
      <c r="C262" s="288"/>
      <c r="D262" s="288"/>
      <c r="E262" s="288"/>
      <c r="F262" s="288"/>
      <c r="G262" s="288"/>
      <c r="H262" s="288"/>
      <c r="I262" s="288"/>
      <c r="J262" s="288"/>
      <c r="K262" s="288"/>
      <c r="L262" s="274"/>
      <c r="M262" s="274"/>
      <c r="N262" s="274"/>
      <c r="O262" s="274"/>
      <c r="P262" s="274"/>
      <c r="Q262" s="274"/>
      <c r="R262" s="274"/>
      <c r="S262" s="274"/>
      <c r="T262" s="274"/>
      <c r="U262" s="274"/>
      <c r="V262" s="274"/>
      <c r="W262" s="274"/>
      <c r="X262" s="274"/>
      <c r="Y262" s="274"/>
      <c r="Z262" s="274"/>
      <c r="AA262" s="1"/>
      <c r="AB262" s="1"/>
      <c r="AC262" s="1"/>
      <c r="AD262" s="1"/>
      <c r="AE262" s="1"/>
      <c r="AF262" s="1"/>
    </row>
    <row r="263" spans="1:32" ht="14.25" customHeight="1">
      <c r="A263" s="137"/>
      <c r="B263" s="137"/>
      <c r="C263" s="288"/>
      <c r="D263" s="288"/>
      <c r="E263" s="288"/>
      <c r="F263" s="288"/>
      <c r="G263" s="288"/>
      <c r="H263" s="288"/>
      <c r="I263" s="288"/>
      <c r="J263" s="288"/>
      <c r="K263" s="288"/>
      <c r="L263" s="274"/>
      <c r="M263" s="274"/>
      <c r="N263" s="274"/>
      <c r="O263" s="274"/>
      <c r="P263" s="274"/>
      <c r="Q263" s="274"/>
      <c r="R263" s="274"/>
      <c r="S263" s="274"/>
      <c r="T263" s="274"/>
      <c r="U263" s="274"/>
      <c r="V263" s="274"/>
      <c r="W263" s="274"/>
      <c r="X263" s="274"/>
      <c r="Y263" s="274"/>
      <c r="Z263" s="274"/>
      <c r="AA263" s="1"/>
      <c r="AB263" s="1"/>
      <c r="AC263" s="1"/>
      <c r="AD263" s="1"/>
      <c r="AE263" s="1"/>
      <c r="AF263" s="1"/>
    </row>
    <row r="264" spans="1:32" ht="14.25" customHeight="1">
      <c r="A264" s="137"/>
      <c r="B264" s="137"/>
      <c r="C264" s="288"/>
      <c r="D264" s="288"/>
      <c r="E264" s="288"/>
      <c r="F264" s="288"/>
      <c r="G264" s="288"/>
      <c r="H264" s="288"/>
      <c r="I264" s="288"/>
      <c r="J264" s="288"/>
      <c r="K264" s="288"/>
      <c r="L264" s="274"/>
      <c r="M264" s="274"/>
      <c r="N264" s="274"/>
      <c r="O264" s="274"/>
      <c r="P264" s="274"/>
      <c r="Q264" s="274"/>
      <c r="R264" s="274"/>
      <c r="S264" s="274"/>
      <c r="T264" s="274"/>
      <c r="U264" s="274"/>
      <c r="V264" s="274"/>
      <c r="W264" s="274"/>
      <c r="X264" s="274"/>
      <c r="Y264" s="274"/>
      <c r="Z264" s="274"/>
      <c r="AA264" s="1"/>
      <c r="AB264" s="1"/>
      <c r="AC264" s="1"/>
      <c r="AD264" s="1"/>
      <c r="AE264" s="1"/>
      <c r="AF264" s="1"/>
    </row>
    <row r="265" spans="1:32" ht="14.25" customHeight="1">
      <c r="A265" s="137"/>
      <c r="B265" s="137"/>
      <c r="C265" s="288"/>
      <c r="D265" s="288"/>
      <c r="E265" s="288"/>
      <c r="F265" s="288"/>
      <c r="G265" s="288"/>
      <c r="H265" s="288"/>
      <c r="I265" s="288"/>
      <c r="J265" s="288"/>
      <c r="K265" s="288"/>
      <c r="L265" s="274"/>
      <c r="M265" s="274"/>
      <c r="N265" s="274"/>
      <c r="O265" s="274"/>
      <c r="P265" s="274"/>
      <c r="Q265" s="274"/>
      <c r="R265" s="274"/>
      <c r="S265" s="274"/>
      <c r="T265" s="274"/>
      <c r="U265" s="274"/>
      <c r="V265" s="274"/>
      <c r="W265" s="274"/>
      <c r="X265" s="274"/>
      <c r="Y265" s="274"/>
      <c r="Z265" s="274"/>
      <c r="AA265" s="1"/>
      <c r="AB265" s="1"/>
      <c r="AC265" s="1"/>
      <c r="AD265" s="1"/>
      <c r="AE265" s="1"/>
      <c r="AF265" s="1"/>
    </row>
    <row r="266" spans="1:32" ht="14.25" customHeight="1">
      <c r="A266" s="137"/>
      <c r="B266" s="137"/>
      <c r="C266" s="288"/>
      <c r="D266" s="288"/>
      <c r="E266" s="288"/>
      <c r="F266" s="288"/>
      <c r="G266" s="288"/>
      <c r="H266" s="288"/>
      <c r="I266" s="288"/>
      <c r="J266" s="288"/>
      <c r="K266" s="288"/>
      <c r="L266" s="274"/>
      <c r="M266" s="274"/>
      <c r="N266" s="274"/>
      <c r="O266" s="274"/>
      <c r="P266" s="274"/>
      <c r="Q266" s="274"/>
      <c r="R266" s="274"/>
      <c r="S266" s="274"/>
      <c r="T266" s="274"/>
      <c r="U266" s="274"/>
      <c r="V266" s="274"/>
      <c r="W266" s="274"/>
      <c r="X266" s="274"/>
      <c r="Y266" s="274"/>
      <c r="Z266" s="274"/>
      <c r="AA266" s="1"/>
      <c r="AB266" s="1"/>
      <c r="AC266" s="1"/>
      <c r="AD266" s="1"/>
      <c r="AE266" s="1"/>
      <c r="AF266" s="1"/>
    </row>
    <row r="267" spans="1:32" ht="14.25" customHeight="1">
      <c r="A267" s="137"/>
      <c r="B267" s="137"/>
      <c r="C267" s="288"/>
      <c r="D267" s="288"/>
      <c r="E267" s="288"/>
      <c r="F267" s="288"/>
      <c r="G267" s="288"/>
      <c r="H267" s="288"/>
      <c r="I267" s="288"/>
      <c r="J267" s="288"/>
      <c r="K267" s="288"/>
      <c r="L267" s="274"/>
      <c r="M267" s="274"/>
      <c r="N267" s="274"/>
      <c r="O267" s="274"/>
      <c r="P267" s="274"/>
      <c r="Q267" s="274"/>
      <c r="R267" s="274"/>
      <c r="S267" s="274"/>
      <c r="T267" s="274"/>
      <c r="U267" s="274"/>
      <c r="V267" s="274"/>
      <c r="W267" s="274"/>
      <c r="X267" s="274"/>
      <c r="Y267" s="274"/>
      <c r="Z267" s="274"/>
      <c r="AA267" s="1"/>
      <c r="AB267" s="1"/>
      <c r="AC267" s="1"/>
      <c r="AD267" s="1"/>
      <c r="AE267" s="1"/>
      <c r="AF267" s="1"/>
    </row>
    <row r="268" spans="1:32" ht="14.25" customHeight="1">
      <c r="A268" s="137"/>
      <c r="B268" s="137"/>
      <c r="C268" s="288"/>
      <c r="D268" s="288"/>
      <c r="E268" s="288"/>
      <c r="F268" s="288"/>
      <c r="G268" s="288"/>
      <c r="H268" s="288"/>
      <c r="I268" s="288"/>
      <c r="J268" s="288"/>
      <c r="K268" s="288"/>
      <c r="L268" s="274"/>
      <c r="M268" s="274"/>
      <c r="N268" s="274"/>
      <c r="O268" s="274"/>
      <c r="P268" s="274"/>
      <c r="Q268" s="274"/>
      <c r="R268" s="274"/>
      <c r="S268" s="274"/>
      <c r="T268" s="274"/>
      <c r="U268" s="274"/>
      <c r="V268" s="274"/>
      <c r="W268" s="274"/>
      <c r="X268" s="274"/>
      <c r="Y268" s="274"/>
      <c r="Z268" s="274"/>
      <c r="AA268" s="1"/>
      <c r="AB268" s="1"/>
      <c r="AC268" s="1"/>
      <c r="AD268" s="1"/>
      <c r="AE268" s="1"/>
      <c r="AF268" s="1"/>
    </row>
    <row r="269" spans="1:32" ht="14.25" customHeight="1">
      <c r="A269" s="137"/>
      <c r="B269" s="137"/>
      <c r="C269" s="288"/>
      <c r="D269" s="288"/>
      <c r="E269" s="288"/>
      <c r="F269" s="288"/>
      <c r="G269" s="288"/>
      <c r="H269" s="288"/>
      <c r="I269" s="288"/>
      <c r="J269" s="288"/>
      <c r="K269" s="288"/>
      <c r="L269" s="274"/>
      <c r="M269" s="274"/>
      <c r="N269" s="274"/>
      <c r="O269" s="274"/>
      <c r="P269" s="274"/>
      <c r="Q269" s="274"/>
      <c r="R269" s="274"/>
      <c r="S269" s="274"/>
      <c r="T269" s="274"/>
      <c r="U269" s="274"/>
      <c r="V269" s="274"/>
      <c r="W269" s="274"/>
      <c r="X269" s="274"/>
      <c r="Y269" s="274"/>
      <c r="Z269" s="274"/>
      <c r="AA269" s="1"/>
      <c r="AB269" s="1"/>
      <c r="AC269" s="1"/>
      <c r="AD269" s="1"/>
      <c r="AE269" s="1"/>
      <c r="AF269" s="1"/>
    </row>
    <row r="270" spans="1:32" ht="14.25" customHeight="1">
      <c r="A270" s="137"/>
      <c r="B270" s="137"/>
      <c r="C270" s="288"/>
      <c r="D270" s="288"/>
      <c r="E270" s="288"/>
      <c r="F270" s="288"/>
      <c r="G270" s="288"/>
      <c r="H270" s="288"/>
      <c r="I270" s="288"/>
      <c r="J270" s="288"/>
      <c r="K270" s="288"/>
      <c r="L270" s="274"/>
      <c r="M270" s="274"/>
      <c r="N270" s="274"/>
      <c r="O270" s="274"/>
      <c r="P270" s="274"/>
      <c r="Q270" s="274"/>
      <c r="R270" s="274"/>
      <c r="S270" s="274"/>
      <c r="T270" s="274"/>
      <c r="U270" s="274"/>
      <c r="V270" s="274"/>
      <c r="W270" s="274"/>
      <c r="X270" s="274"/>
      <c r="Y270" s="274"/>
      <c r="Z270" s="274"/>
      <c r="AA270" s="1"/>
      <c r="AB270" s="1"/>
      <c r="AC270" s="1"/>
      <c r="AD270" s="1"/>
      <c r="AE270" s="1"/>
      <c r="AF270" s="1"/>
    </row>
    <row r="271" spans="1:32" ht="14.25" customHeight="1">
      <c r="A271" s="137"/>
      <c r="B271" s="137"/>
      <c r="C271" s="288"/>
      <c r="D271" s="288"/>
      <c r="E271" s="288"/>
      <c r="F271" s="288"/>
      <c r="G271" s="288"/>
      <c r="H271" s="288"/>
      <c r="I271" s="288"/>
      <c r="J271" s="288"/>
      <c r="K271" s="288"/>
      <c r="L271" s="274"/>
      <c r="M271" s="274"/>
      <c r="N271" s="274"/>
      <c r="O271" s="274"/>
      <c r="P271" s="274"/>
      <c r="Q271" s="274"/>
      <c r="R271" s="274"/>
      <c r="S271" s="274"/>
      <c r="T271" s="274"/>
      <c r="U271" s="274"/>
      <c r="V271" s="274"/>
      <c r="W271" s="274"/>
      <c r="X271" s="274"/>
      <c r="Y271" s="274"/>
      <c r="Z271" s="274"/>
      <c r="AA271" s="1"/>
      <c r="AB271" s="1"/>
      <c r="AC271" s="1"/>
      <c r="AD271" s="1"/>
      <c r="AE271" s="1"/>
      <c r="AF271" s="1"/>
    </row>
    <row r="272" spans="1:32" ht="14.25" customHeight="1">
      <c r="A272" s="137"/>
      <c r="B272" s="137"/>
      <c r="C272" s="288"/>
      <c r="D272" s="288"/>
      <c r="E272" s="288"/>
      <c r="F272" s="288"/>
      <c r="G272" s="288"/>
      <c r="H272" s="288"/>
      <c r="I272" s="288"/>
      <c r="J272" s="288"/>
      <c r="K272" s="288"/>
      <c r="L272" s="274"/>
      <c r="M272" s="274"/>
      <c r="N272" s="274"/>
      <c r="O272" s="274"/>
      <c r="P272" s="274"/>
      <c r="Q272" s="274"/>
      <c r="R272" s="274"/>
      <c r="S272" s="274"/>
      <c r="T272" s="274"/>
      <c r="U272" s="274"/>
      <c r="V272" s="274"/>
      <c r="W272" s="274"/>
      <c r="X272" s="274"/>
      <c r="Y272" s="274"/>
      <c r="Z272" s="274"/>
      <c r="AA272" s="1"/>
      <c r="AB272" s="1"/>
      <c r="AC272" s="1"/>
      <c r="AD272" s="1"/>
      <c r="AE272" s="1"/>
      <c r="AF272" s="1"/>
    </row>
    <row r="273" spans="1:32" ht="14.25" customHeight="1">
      <c r="A273" s="137"/>
      <c r="B273" s="137"/>
      <c r="C273" s="288"/>
      <c r="D273" s="288"/>
      <c r="E273" s="288"/>
      <c r="F273" s="288"/>
      <c r="G273" s="288"/>
      <c r="H273" s="288"/>
      <c r="I273" s="288"/>
      <c r="J273" s="288"/>
      <c r="K273" s="288"/>
      <c r="L273" s="274"/>
      <c r="M273" s="274"/>
      <c r="N273" s="274"/>
      <c r="O273" s="274"/>
      <c r="P273" s="274"/>
      <c r="Q273" s="274"/>
      <c r="R273" s="274"/>
      <c r="S273" s="274"/>
      <c r="T273" s="274"/>
      <c r="U273" s="274"/>
      <c r="V273" s="274"/>
      <c r="W273" s="274"/>
      <c r="X273" s="274"/>
      <c r="Y273" s="274"/>
      <c r="Z273" s="274"/>
      <c r="AA273" s="1"/>
      <c r="AB273" s="1"/>
      <c r="AC273" s="1"/>
      <c r="AD273" s="1"/>
      <c r="AE273" s="1"/>
      <c r="AF273" s="1"/>
    </row>
    <row r="274" spans="1:32" ht="14.25" customHeight="1">
      <c r="A274" s="137"/>
      <c r="B274" s="137"/>
      <c r="C274" s="288"/>
      <c r="D274" s="288"/>
      <c r="E274" s="288"/>
      <c r="F274" s="288"/>
      <c r="G274" s="288"/>
      <c r="H274" s="288"/>
      <c r="I274" s="288"/>
      <c r="J274" s="288"/>
      <c r="K274" s="288"/>
      <c r="L274" s="274"/>
      <c r="M274" s="274"/>
      <c r="N274" s="274"/>
      <c r="O274" s="274"/>
      <c r="P274" s="274"/>
      <c r="Q274" s="274"/>
      <c r="R274" s="274"/>
      <c r="S274" s="274"/>
      <c r="T274" s="274"/>
      <c r="U274" s="274"/>
      <c r="V274" s="274"/>
      <c r="W274" s="274"/>
      <c r="X274" s="274"/>
      <c r="Y274" s="274"/>
      <c r="Z274" s="274"/>
      <c r="AA274" s="1"/>
      <c r="AB274" s="1"/>
      <c r="AC274" s="1"/>
      <c r="AD274" s="1"/>
      <c r="AE274" s="1"/>
      <c r="AF274" s="1"/>
    </row>
    <row r="275" spans="1:32" ht="14.25" customHeight="1">
      <c r="A275" s="137"/>
      <c r="B275" s="137"/>
      <c r="C275" s="288"/>
      <c r="D275" s="288"/>
      <c r="E275" s="288"/>
      <c r="F275" s="288"/>
      <c r="G275" s="288"/>
      <c r="H275" s="288"/>
      <c r="I275" s="288"/>
      <c r="J275" s="288"/>
      <c r="K275" s="288"/>
      <c r="L275" s="274"/>
      <c r="M275" s="274"/>
      <c r="N275" s="274"/>
      <c r="O275" s="274"/>
      <c r="P275" s="274"/>
      <c r="Q275" s="274"/>
      <c r="R275" s="274"/>
      <c r="S275" s="274"/>
      <c r="T275" s="274"/>
      <c r="U275" s="274"/>
      <c r="V275" s="274"/>
      <c r="W275" s="274"/>
      <c r="X275" s="274"/>
      <c r="Y275" s="274"/>
      <c r="Z275" s="274"/>
      <c r="AA275" s="1"/>
      <c r="AB275" s="1"/>
      <c r="AC275" s="1"/>
      <c r="AD275" s="1"/>
      <c r="AE275" s="1"/>
      <c r="AF275" s="1"/>
    </row>
    <row r="276" spans="1:32" ht="14.25" customHeight="1">
      <c r="A276" s="137"/>
      <c r="B276" s="137"/>
      <c r="C276" s="288"/>
      <c r="D276" s="288"/>
      <c r="E276" s="288"/>
      <c r="F276" s="288"/>
      <c r="G276" s="288"/>
      <c r="H276" s="288"/>
      <c r="I276" s="288"/>
      <c r="J276" s="288"/>
      <c r="K276" s="288"/>
      <c r="L276" s="274"/>
      <c r="M276" s="274"/>
      <c r="N276" s="274"/>
      <c r="O276" s="274"/>
      <c r="P276" s="274"/>
      <c r="Q276" s="274"/>
      <c r="R276" s="274"/>
      <c r="S276" s="274"/>
      <c r="T276" s="274"/>
      <c r="U276" s="274"/>
      <c r="V276" s="274"/>
      <c r="W276" s="274"/>
      <c r="X276" s="274"/>
      <c r="Y276" s="274"/>
      <c r="Z276" s="274"/>
      <c r="AA276" s="1"/>
      <c r="AB276" s="1"/>
      <c r="AC276" s="1"/>
      <c r="AD276" s="1"/>
      <c r="AE276" s="1"/>
      <c r="AF276" s="1"/>
    </row>
    <row r="277" spans="1:32" ht="14.25" customHeight="1">
      <c r="A277" s="137"/>
      <c r="B277" s="137"/>
      <c r="C277" s="288"/>
      <c r="D277" s="288"/>
      <c r="E277" s="288"/>
      <c r="F277" s="288"/>
      <c r="G277" s="288"/>
      <c r="H277" s="288"/>
      <c r="I277" s="288"/>
      <c r="J277" s="288"/>
      <c r="K277" s="288"/>
      <c r="L277" s="274"/>
      <c r="M277" s="274"/>
      <c r="N277" s="274"/>
      <c r="O277" s="274"/>
      <c r="P277" s="274"/>
      <c r="Q277" s="274"/>
      <c r="R277" s="274"/>
      <c r="S277" s="274"/>
      <c r="T277" s="274"/>
      <c r="U277" s="274"/>
      <c r="V277" s="274"/>
      <c r="W277" s="274"/>
      <c r="X277" s="274"/>
      <c r="Y277" s="274"/>
      <c r="Z277" s="274"/>
      <c r="AA277" s="1"/>
      <c r="AB277" s="1"/>
      <c r="AC277" s="1"/>
      <c r="AD277" s="1"/>
      <c r="AE277" s="1"/>
      <c r="AF277" s="1"/>
    </row>
    <row r="278" spans="1:32" ht="14.25" customHeight="1">
      <c r="A278" s="137"/>
      <c r="B278" s="137"/>
      <c r="C278" s="288"/>
      <c r="D278" s="288"/>
      <c r="E278" s="288"/>
      <c r="F278" s="288"/>
      <c r="G278" s="288"/>
      <c r="H278" s="288"/>
      <c r="I278" s="288"/>
      <c r="J278" s="288"/>
      <c r="K278" s="288"/>
      <c r="L278" s="274"/>
      <c r="M278" s="274"/>
      <c r="N278" s="274"/>
      <c r="O278" s="274"/>
      <c r="P278" s="274"/>
      <c r="Q278" s="274"/>
      <c r="R278" s="274"/>
      <c r="S278" s="274"/>
      <c r="T278" s="274"/>
      <c r="U278" s="274"/>
      <c r="V278" s="274"/>
      <c r="W278" s="274"/>
      <c r="X278" s="274"/>
      <c r="Y278" s="274"/>
      <c r="Z278" s="274"/>
      <c r="AA278" s="1"/>
      <c r="AB278" s="1"/>
      <c r="AC278" s="1"/>
      <c r="AD278" s="1"/>
      <c r="AE278" s="1"/>
      <c r="AF278" s="1"/>
    </row>
    <row r="279" spans="1:32" ht="14.25" customHeight="1">
      <c r="A279" s="137"/>
      <c r="B279" s="137"/>
      <c r="C279" s="288"/>
      <c r="D279" s="288"/>
      <c r="E279" s="288"/>
      <c r="F279" s="288"/>
      <c r="G279" s="288"/>
      <c r="H279" s="288"/>
      <c r="I279" s="288"/>
      <c r="J279" s="288"/>
      <c r="K279" s="288"/>
      <c r="L279" s="274"/>
      <c r="M279" s="274"/>
      <c r="N279" s="274"/>
      <c r="O279" s="274"/>
      <c r="P279" s="274"/>
      <c r="Q279" s="274"/>
      <c r="R279" s="274"/>
      <c r="S279" s="274"/>
      <c r="T279" s="274"/>
      <c r="U279" s="274"/>
      <c r="V279" s="274"/>
      <c r="W279" s="274"/>
      <c r="X279" s="274"/>
      <c r="Y279" s="274"/>
      <c r="Z279" s="274"/>
      <c r="AA279" s="1"/>
      <c r="AB279" s="1"/>
      <c r="AC279" s="1"/>
      <c r="AD279" s="1"/>
      <c r="AE279" s="1"/>
      <c r="AF279" s="1"/>
    </row>
    <row r="280" spans="1:32" ht="14.25" customHeight="1">
      <c r="A280" s="137"/>
      <c r="B280" s="137"/>
      <c r="C280" s="288"/>
      <c r="D280" s="288"/>
      <c r="E280" s="288"/>
      <c r="F280" s="288"/>
      <c r="G280" s="288"/>
      <c r="H280" s="288"/>
      <c r="I280" s="288"/>
      <c r="J280" s="288"/>
      <c r="K280" s="288"/>
      <c r="L280" s="274"/>
      <c r="M280" s="274"/>
      <c r="N280" s="274"/>
      <c r="O280" s="274"/>
      <c r="P280" s="274"/>
      <c r="Q280" s="274"/>
      <c r="R280" s="274"/>
      <c r="S280" s="274"/>
      <c r="T280" s="274"/>
      <c r="U280" s="274"/>
      <c r="V280" s="274"/>
      <c r="W280" s="274"/>
      <c r="X280" s="274"/>
      <c r="Y280" s="274"/>
      <c r="Z280" s="274"/>
      <c r="AA280" s="1"/>
      <c r="AB280" s="1"/>
      <c r="AC280" s="1"/>
      <c r="AD280" s="1"/>
      <c r="AE280" s="1"/>
      <c r="AF280" s="1"/>
    </row>
    <row r="281" spans="1:32" ht="14.25" customHeight="1">
      <c r="A281" s="137"/>
      <c r="B281" s="137"/>
      <c r="C281" s="288"/>
      <c r="D281" s="288"/>
      <c r="E281" s="288"/>
      <c r="F281" s="288"/>
      <c r="G281" s="288"/>
      <c r="H281" s="288"/>
      <c r="I281" s="288"/>
      <c r="J281" s="288"/>
      <c r="K281" s="288"/>
      <c r="L281" s="274"/>
      <c r="M281" s="274"/>
      <c r="N281" s="274"/>
      <c r="O281" s="274"/>
      <c r="P281" s="274"/>
      <c r="Q281" s="274"/>
      <c r="R281" s="274"/>
      <c r="S281" s="274"/>
      <c r="T281" s="274"/>
      <c r="U281" s="274"/>
      <c r="V281" s="274"/>
      <c r="W281" s="274"/>
      <c r="X281" s="274"/>
      <c r="Y281" s="274"/>
      <c r="Z281" s="274"/>
      <c r="AA281" s="1"/>
      <c r="AB281" s="1"/>
      <c r="AC281" s="1"/>
      <c r="AD281" s="1"/>
      <c r="AE281" s="1"/>
      <c r="AF281" s="1"/>
    </row>
    <row r="282" spans="1:32" ht="14.25" customHeight="1">
      <c r="A282" s="137"/>
      <c r="B282" s="137"/>
      <c r="C282" s="288"/>
      <c r="D282" s="288"/>
      <c r="E282" s="288"/>
      <c r="F282" s="288"/>
      <c r="G282" s="288"/>
      <c r="H282" s="288"/>
      <c r="I282" s="288"/>
      <c r="J282" s="288"/>
      <c r="K282" s="288"/>
      <c r="L282" s="274"/>
      <c r="M282" s="274"/>
      <c r="N282" s="274"/>
      <c r="O282" s="274"/>
      <c r="P282" s="274"/>
      <c r="Q282" s="274"/>
      <c r="R282" s="274"/>
      <c r="S282" s="274"/>
      <c r="T282" s="274"/>
      <c r="U282" s="274"/>
      <c r="V282" s="274"/>
      <c r="W282" s="274"/>
      <c r="X282" s="274"/>
      <c r="Y282" s="274"/>
      <c r="Z282" s="274"/>
      <c r="AA282" s="1"/>
      <c r="AB282" s="1"/>
      <c r="AC282" s="1"/>
      <c r="AD282" s="1"/>
      <c r="AE282" s="1"/>
      <c r="AF282" s="1"/>
    </row>
    <row r="283" spans="1:32" ht="14.25" customHeight="1">
      <c r="A283" s="137"/>
      <c r="B283" s="137"/>
      <c r="C283" s="288"/>
      <c r="D283" s="288"/>
      <c r="E283" s="288"/>
      <c r="F283" s="288"/>
      <c r="G283" s="288"/>
      <c r="H283" s="288"/>
      <c r="I283" s="288"/>
      <c r="J283" s="288"/>
      <c r="K283" s="288"/>
      <c r="L283" s="274"/>
      <c r="M283" s="274"/>
      <c r="N283" s="274"/>
      <c r="O283" s="274"/>
      <c r="P283" s="274"/>
      <c r="Q283" s="274"/>
      <c r="R283" s="274"/>
      <c r="S283" s="274"/>
      <c r="T283" s="274"/>
      <c r="U283" s="274"/>
      <c r="V283" s="274"/>
      <c r="W283" s="274"/>
      <c r="X283" s="274"/>
      <c r="Y283" s="274"/>
      <c r="Z283" s="274"/>
      <c r="AA283" s="1"/>
      <c r="AB283" s="1"/>
      <c r="AC283" s="1"/>
      <c r="AD283" s="1"/>
      <c r="AE283" s="1"/>
      <c r="AF283" s="1"/>
    </row>
    <row r="284" spans="1:32" ht="14.25" customHeight="1">
      <c r="A284" s="137"/>
      <c r="B284" s="137"/>
      <c r="C284" s="288"/>
      <c r="D284" s="288"/>
      <c r="E284" s="288"/>
      <c r="F284" s="288"/>
      <c r="G284" s="288"/>
      <c r="H284" s="288"/>
      <c r="I284" s="288"/>
      <c r="J284" s="288"/>
      <c r="K284" s="288"/>
      <c r="L284" s="274"/>
      <c r="M284" s="274"/>
      <c r="N284" s="274"/>
      <c r="O284" s="274"/>
      <c r="P284" s="274"/>
      <c r="Q284" s="274"/>
      <c r="R284" s="274"/>
      <c r="S284" s="274"/>
      <c r="T284" s="274"/>
      <c r="U284" s="274"/>
      <c r="V284" s="274"/>
      <c r="W284" s="274"/>
      <c r="X284" s="274"/>
      <c r="Y284" s="274"/>
      <c r="Z284" s="274"/>
      <c r="AA284" s="1"/>
      <c r="AB284" s="1"/>
      <c r="AC284" s="1"/>
      <c r="AD284" s="1"/>
      <c r="AE284" s="1"/>
      <c r="AF284" s="1"/>
    </row>
    <row r="285" spans="1:32" ht="14.25" customHeight="1">
      <c r="A285" s="137"/>
      <c r="B285" s="137"/>
      <c r="C285" s="288"/>
      <c r="D285" s="288"/>
      <c r="E285" s="288"/>
      <c r="F285" s="288"/>
      <c r="G285" s="288"/>
      <c r="H285" s="288"/>
      <c r="I285" s="288"/>
      <c r="J285" s="288"/>
      <c r="K285" s="288"/>
      <c r="L285" s="274"/>
      <c r="M285" s="274"/>
      <c r="N285" s="274"/>
      <c r="O285" s="274"/>
      <c r="P285" s="274"/>
      <c r="Q285" s="274"/>
      <c r="R285" s="274"/>
      <c r="S285" s="274"/>
      <c r="T285" s="274"/>
      <c r="U285" s="274"/>
      <c r="V285" s="274"/>
      <c r="W285" s="274"/>
      <c r="X285" s="274"/>
      <c r="Y285" s="274"/>
      <c r="Z285" s="274"/>
      <c r="AA285" s="1"/>
      <c r="AB285" s="1"/>
      <c r="AC285" s="1"/>
      <c r="AD285" s="1"/>
      <c r="AE285" s="1"/>
      <c r="AF285" s="1"/>
    </row>
    <row r="286" spans="1:32" ht="14.25" customHeight="1">
      <c r="A286" s="137"/>
      <c r="B286" s="137"/>
      <c r="C286" s="288"/>
      <c r="D286" s="288"/>
      <c r="E286" s="288"/>
      <c r="F286" s="288"/>
      <c r="G286" s="288"/>
      <c r="H286" s="288"/>
      <c r="I286" s="288"/>
      <c r="J286" s="288"/>
      <c r="K286" s="288"/>
      <c r="L286" s="274"/>
      <c r="M286" s="274"/>
      <c r="N286" s="274"/>
      <c r="O286" s="274"/>
      <c r="P286" s="274"/>
      <c r="Q286" s="274"/>
      <c r="R286" s="274"/>
      <c r="S286" s="274"/>
      <c r="T286" s="274"/>
      <c r="U286" s="274"/>
      <c r="V286" s="274"/>
      <c r="W286" s="274"/>
      <c r="X286" s="274"/>
      <c r="Y286" s="274"/>
      <c r="Z286" s="274"/>
      <c r="AA286" s="1"/>
      <c r="AB286" s="1"/>
      <c r="AC286" s="1"/>
      <c r="AD286" s="1"/>
      <c r="AE286" s="1"/>
      <c r="AF286" s="1"/>
    </row>
    <row r="287" spans="1:32" ht="14.25" customHeight="1">
      <c r="A287" s="137"/>
      <c r="B287" s="137"/>
      <c r="C287" s="288"/>
      <c r="D287" s="288"/>
      <c r="E287" s="288"/>
      <c r="F287" s="288"/>
      <c r="G287" s="288"/>
      <c r="H287" s="288"/>
      <c r="I287" s="288"/>
      <c r="J287" s="288"/>
      <c r="K287" s="288"/>
      <c r="L287" s="274"/>
      <c r="M287" s="274"/>
      <c r="N287" s="274"/>
      <c r="O287" s="274"/>
      <c r="P287" s="274"/>
      <c r="Q287" s="274"/>
      <c r="R287" s="274"/>
      <c r="S287" s="274"/>
      <c r="T287" s="274"/>
      <c r="U287" s="274"/>
      <c r="V287" s="274"/>
      <c r="W287" s="274"/>
      <c r="X287" s="274"/>
      <c r="Y287" s="274"/>
      <c r="Z287" s="274"/>
      <c r="AA287" s="1"/>
      <c r="AB287" s="1"/>
      <c r="AC287" s="1"/>
      <c r="AD287" s="1"/>
      <c r="AE287" s="1"/>
      <c r="AF287" s="1"/>
    </row>
    <row r="288" spans="1:32" ht="14.25" customHeight="1">
      <c r="A288" s="137"/>
      <c r="B288" s="137"/>
      <c r="C288" s="288"/>
      <c r="D288" s="288"/>
      <c r="E288" s="288"/>
      <c r="F288" s="288"/>
      <c r="G288" s="288"/>
      <c r="H288" s="288"/>
      <c r="I288" s="288"/>
      <c r="J288" s="288"/>
      <c r="K288" s="288"/>
      <c r="L288" s="274"/>
      <c r="M288" s="274"/>
      <c r="N288" s="274"/>
      <c r="O288" s="274"/>
      <c r="P288" s="274"/>
      <c r="Q288" s="274"/>
      <c r="R288" s="274"/>
      <c r="S288" s="274"/>
      <c r="T288" s="274"/>
      <c r="U288" s="274"/>
      <c r="V288" s="274"/>
      <c r="W288" s="274"/>
      <c r="X288" s="274"/>
      <c r="Y288" s="274"/>
      <c r="Z288" s="274"/>
      <c r="AA288" s="1"/>
      <c r="AB288" s="1"/>
      <c r="AC288" s="1"/>
      <c r="AD288" s="1"/>
      <c r="AE288" s="1"/>
      <c r="AF288" s="1"/>
    </row>
    <row r="289" spans="1:32" ht="14.25" customHeight="1">
      <c r="A289" s="137"/>
      <c r="B289" s="137"/>
      <c r="C289" s="288"/>
      <c r="D289" s="288"/>
      <c r="E289" s="288"/>
      <c r="F289" s="288"/>
      <c r="G289" s="288"/>
      <c r="H289" s="288"/>
      <c r="I289" s="288"/>
      <c r="J289" s="288"/>
      <c r="K289" s="288"/>
      <c r="L289" s="274"/>
      <c r="M289" s="274"/>
      <c r="N289" s="274"/>
      <c r="O289" s="274"/>
      <c r="P289" s="274"/>
      <c r="Q289" s="274"/>
      <c r="R289" s="274"/>
      <c r="S289" s="274"/>
      <c r="T289" s="274"/>
      <c r="U289" s="274"/>
      <c r="V289" s="274"/>
      <c r="W289" s="274"/>
      <c r="X289" s="274"/>
      <c r="Y289" s="274"/>
      <c r="Z289" s="274"/>
      <c r="AA289" s="1"/>
      <c r="AB289" s="1"/>
      <c r="AC289" s="1"/>
      <c r="AD289" s="1"/>
      <c r="AE289" s="1"/>
      <c r="AF289" s="1"/>
    </row>
    <row r="290" spans="1:32" ht="14.25" customHeight="1">
      <c r="A290" s="137"/>
      <c r="B290" s="137"/>
      <c r="C290" s="288"/>
      <c r="D290" s="288"/>
      <c r="E290" s="288"/>
      <c r="F290" s="288"/>
      <c r="G290" s="288"/>
      <c r="H290" s="288"/>
      <c r="I290" s="288"/>
      <c r="J290" s="288"/>
      <c r="K290" s="288"/>
      <c r="L290" s="274"/>
      <c r="M290" s="274"/>
      <c r="N290" s="274"/>
      <c r="O290" s="274"/>
      <c r="P290" s="274"/>
      <c r="Q290" s="274"/>
      <c r="R290" s="274"/>
      <c r="S290" s="274"/>
      <c r="T290" s="274"/>
      <c r="U290" s="274"/>
      <c r="V290" s="274"/>
      <c r="W290" s="274"/>
      <c r="X290" s="274"/>
      <c r="Y290" s="274"/>
      <c r="Z290" s="274"/>
      <c r="AA290" s="1"/>
      <c r="AB290" s="1"/>
      <c r="AC290" s="1"/>
      <c r="AD290" s="1"/>
      <c r="AE290" s="1"/>
      <c r="AF290" s="1"/>
    </row>
    <row r="291" spans="1:32" ht="14.25" customHeight="1">
      <c r="A291" s="137"/>
      <c r="B291" s="137"/>
      <c r="C291" s="288"/>
      <c r="D291" s="288"/>
      <c r="E291" s="288"/>
      <c r="F291" s="288"/>
      <c r="G291" s="288"/>
      <c r="H291" s="288"/>
      <c r="I291" s="288"/>
      <c r="J291" s="288"/>
      <c r="K291" s="288"/>
      <c r="L291" s="274"/>
      <c r="M291" s="274"/>
      <c r="N291" s="274"/>
      <c r="O291" s="274"/>
      <c r="P291" s="274"/>
      <c r="Q291" s="274"/>
      <c r="R291" s="274"/>
      <c r="S291" s="274"/>
      <c r="T291" s="274"/>
      <c r="U291" s="274"/>
      <c r="V291" s="274"/>
      <c r="W291" s="274"/>
      <c r="X291" s="274"/>
      <c r="Y291" s="274"/>
      <c r="Z291" s="274"/>
      <c r="AA291" s="1"/>
      <c r="AB291" s="1"/>
      <c r="AC291" s="1"/>
      <c r="AD291" s="1"/>
      <c r="AE291" s="1"/>
      <c r="AF291" s="1"/>
    </row>
    <row r="292" spans="1:32" ht="14.25" customHeight="1">
      <c r="A292" s="137"/>
      <c r="B292" s="137"/>
      <c r="C292" s="288"/>
      <c r="D292" s="288"/>
      <c r="E292" s="288"/>
      <c r="F292" s="288"/>
      <c r="G292" s="288"/>
      <c r="H292" s="288"/>
      <c r="I292" s="288"/>
      <c r="J292" s="288"/>
      <c r="K292" s="288"/>
      <c r="L292" s="274"/>
      <c r="M292" s="274"/>
      <c r="N292" s="274"/>
      <c r="O292" s="274"/>
      <c r="P292" s="274"/>
      <c r="Q292" s="274"/>
      <c r="R292" s="274"/>
      <c r="S292" s="274"/>
      <c r="T292" s="274"/>
      <c r="U292" s="274"/>
      <c r="V292" s="274"/>
      <c r="W292" s="274"/>
      <c r="X292" s="274"/>
      <c r="Y292" s="274"/>
      <c r="Z292" s="274"/>
      <c r="AA292" s="1"/>
      <c r="AB292" s="1"/>
      <c r="AC292" s="1"/>
      <c r="AD292" s="1"/>
      <c r="AE292" s="1"/>
      <c r="AF292" s="1"/>
    </row>
    <row r="293" spans="1:32" ht="14.25" customHeight="1">
      <c r="A293" s="137"/>
      <c r="B293" s="137"/>
      <c r="C293" s="288"/>
      <c r="D293" s="288"/>
      <c r="E293" s="288"/>
      <c r="F293" s="288"/>
      <c r="G293" s="288"/>
      <c r="H293" s="288"/>
      <c r="I293" s="288"/>
      <c r="J293" s="288"/>
      <c r="K293" s="288"/>
      <c r="L293" s="274"/>
      <c r="M293" s="274"/>
      <c r="N293" s="274"/>
      <c r="O293" s="274"/>
      <c r="P293" s="274"/>
      <c r="Q293" s="274"/>
      <c r="R293" s="274"/>
      <c r="S293" s="274"/>
      <c r="T293" s="274"/>
      <c r="U293" s="274"/>
      <c r="V293" s="274"/>
      <c r="W293" s="274"/>
      <c r="X293" s="274"/>
      <c r="Y293" s="274"/>
      <c r="Z293" s="274"/>
      <c r="AA293" s="1"/>
      <c r="AB293" s="1"/>
      <c r="AC293" s="1"/>
      <c r="AD293" s="1"/>
      <c r="AE293" s="1"/>
      <c r="AF293" s="1"/>
    </row>
    <row r="294" spans="1:32" ht="14.25" customHeight="1">
      <c r="A294" s="137"/>
      <c r="B294" s="137"/>
      <c r="C294" s="288"/>
      <c r="D294" s="288"/>
      <c r="E294" s="288"/>
      <c r="F294" s="288"/>
      <c r="G294" s="288"/>
      <c r="H294" s="288"/>
      <c r="I294" s="288"/>
      <c r="J294" s="288"/>
      <c r="K294" s="288"/>
      <c r="L294" s="274"/>
      <c r="M294" s="274"/>
      <c r="N294" s="274"/>
      <c r="O294" s="274"/>
      <c r="P294" s="274"/>
      <c r="Q294" s="274"/>
      <c r="R294" s="274"/>
      <c r="S294" s="274"/>
      <c r="T294" s="274"/>
      <c r="U294" s="274"/>
      <c r="V294" s="274"/>
      <c r="W294" s="274"/>
      <c r="X294" s="274"/>
      <c r="Y294" s="274"/>
      <c r="Z294" s="274"/>
      <c r="AA294" s="1"/>
      <c r="AB294" s="1"/>
      <c r="AC294" s="1"/>
      <c r="AD294" s="1"/>
      <c r="AE294" s="1"/>
      <c r="AF294" s="1"/>
    </row>
    <row r="295" spans="1:32" ht="14.25" customHeight="1">
      <c r="A295" s="137"/>
      <c r="B295" s="137"/>
      <c r="C295" s="288"/>
      <c r="D295" s="288"/>
      <c r="E295" s="288"/>
      <c r="F295" s="288"/>
      <c r="G295" s="288"/>
      <c r="H295" s="288"/>
      <c r="I295" s="288"/>
      <c r="J295" s="288"/>
      <c r="K295" s="288"/>
      <c r="L295" s="274"/>
      <c r="M295" s="274"/>
      <c r="N295" s="274"/>
      <c r="O295" s="274"/>
      <c r="P295" s="274"/>
      <c r="Q295" s="274"/>
      <c r="R295" s="274"/>
      <c r="S295" s="274"/>
      <c r="T295" s="274"/>
      <c r="U295" s="274"/>
      <c r="V295" s="274"/>
      <c r="W295" s="274"/>
      <c r="X295" s="274"/>
      <c r="Y295" s="274"/>
      <c r="Z295" s="274"/>
      <c r="AA295" s="1"/>
      <c r="AB295" s="1"/>
      <c r="AC295" s="1"/>
      <c r="AD295" s="1"/>
      <c r="AE295" s="1"/>
      <c r="AF295" s="1"/>
    </row>
    <row r="296" spans="1:32" ht="14.25" customHeight="1">
      <c r="A296" s="137"/>
      <c r="B296" s="137"/>
      <c r="C296" s="288"/>
      <c r="D296" s="288"/>
      <c r="E296" s="288"/>
      <c r="F296" s="288"/>
      <c r="G296" s="288"/>
      <c r="H296" s="288"/>
      <c r="I296" s="288"/>
      <c r="J296" s="288"/>
      <c r="K296" s="288"/>
      <c r="L296" s="274"/>
      <c r="M296" s="274"/>
      <c r="N296" s="274"/>
      <c r="O296" s="274"/>
      <c r="P296" s="274"/>
      <c r="Q296" s="274"/>
      <c r="R296" s="274"/>
      <c r="S296" s="274"/>
      <c r="T296" s="274"/>
      <c r="U296" s="274"/>
      <c r="V296" s="274"/>
      <c r="W296" s="274"/>
      <c r="X296" s="274"/>
      <c r="Y296" s="274"/>
      <c r="Z296" s="274"/>
      <c r="AA296" s="1"/>
      <c r="AB296" s="1"/>
      <c r="AC296" s="1"/>
      <c r="AD296" s="1"/>
      <c r="AE296" s="1"/>
      <c r="AF296" s="1"/>
    </row>
    <row r="297" spans="1:32" ht="14.25" customHeight="1">
      <c r="A297" s="137"/>
      <c r="B297" s="137"/>
      <c r="C297" s="288"/>
      <c r="D297" s="288"/>
      <c r="E297" s="288"/>
      <c r="F297" s="288"/>
      <c r="G297" s="288"/>
      <c r="H297" s="288"/>
      <c r="I297" s="288"/>
      <c r="J297" s="288"/>
      <c r="K297" s="288"/>
      <c r="L297" s="274"/>
      <c r="M297" s="274"/>
      <c r="N297" s="274"/>
      <c r="O297" s="274"/>
      <c r="P297" s="274"/>
      <c r="Q297" s="274"/>
      <c r="R297" s="274"/>
      <c r="S297" s="274"/>
      <c r="T297" s="274"/>
      <c r="U297" s="274"/>
      <c r="V297" s="274"/>
      <c r="W297" s="274"/>
      <c r="X297" s="274"/>
      <c r="Y297" s="274"/>
      <c r="Z297" s="274"/>
      <c r="AA297" s="1"/>
      <c r="AB297" s="1"/>
      <c r="AC297" s="1"/>
      <c r="AD297" s="1"/>
      <c r="AE297" s="1"/>
      <c r="AF297" s="1"/>
    </row>
    <row r="298" spans="1:32" ht="14.25" customHeight="1">
      <c r="A298" s="137"/>
      <c r="B298" s="137"/>
      <c r="C298" s="288"/>
      <c r="D298" s="288"/>
      <c r="E298" s="288"/>
      <c r="F298" s="288"/>
      <c r="G298" s="288"/>
      <c r="H298" s="288"/>
      <c r="I298" s="288"/>
      <c r="J298" s="288"/>
      <c r="K298" s="288"/>
      <c r="L298" s="274"/>
      <c r="M298" s="274"/>
      <c r="N298" s="274"/>
      <c r="O298" s="274"/>
      <c r="P298" s="274"/>
      <c r="Q298" s="274"/>
      <c r="R298" s="274"/>
      <c r="S298" s="274"/>
      <c r="T298" s="274"/>
      <c r="U298" s="274"/>
      <c r="V298" s="274"/>
      <c r="W298" s="274"/>
      <c r="X298" s="274"/>
      <c r="Y298" s="274"/>
      <c r="Z298" s="274"/>
      <c r="AA298" s="1"/>
      <c r="AB298" s="1"/>
      <c r="AC298" s="1"/>
      <c r="AD298" s="1"/>
      <c r="AE298" s="1"/>
      <c r="AF298" s="1"/>
    </row>
    <row r="299" spans="1:32" ht="14.25" customHeight="1">
      <c r="A299" s="137"/>
      <c r="B299" s="137"/>
      <c r="C299" s="288"/>
      <c r="D299" s="288"/>
      <c r="E299" s="288"/>
      <c r="F299" s="288"/>
      <c r="G299" s="288"/>
      <c r="H299" s="288"/>
      <c r="I299" s="288"/>
      <c r="J299" s="288"/>
      <c r="K299" s="288"/>
      <c r="L299" s="274"/>
      <c r="M299" s="274"/>
      <c r="N299" s="274"/>
      <c r="O299" s="274"/>
      <c r="P299" s="274"/>
      <c r="Q299" s="274"/>
      <c r="R299" s="274"/>
      <c r="S299" s="274"/>
      <c r="T299" s="274"/>
      <c r="U299" s="274"/>
      <c r="V299" s="274"/>
      <c r="W299" s="274"/>
      <c r="X299" s="274"/>
      <c r="Y299" s="274"/>
      <c r="Z299" s="274"/>
      <c r="AA299" s="1"/>
      <c r="AB299" s="1"/>
      <c r="AC299" s="1"/>
      <c r="AD299" s="1"/>
      <c r="AE299" s="1"/>
      <c r="AF299" s="1"/>
    </row>
    <row r="300" spans="1:32" ht="14.25" customHeight="1">
      <c r="A300" s="137"/>
      <c r="B300" s="137"/>
      <c r="C300" s="288"/>
      <c r="D300" s="288"/>
      <c r="E300" s="288"/>
      <c r="F300" s="288"/>
      <c r="G300" s="288"/>
      <c r="H300" s="288"/>
      <c r="I300" s="288"/>
      <c r="J300" s="288"/>
      <c r="K300" s="288"/>
      <c r="L300" s="274"/>
      <c r="M300" s="274"/>
      <c r="N300" s="274"/>
      <c r="O300" s="274"/>
      <c r="P300" s="274"/>
      <c r="Q300" s="274"/>
      <c r="R300" s="274"/>
      <c r="S300" s="274"/>
      <c r="T300" s="274"/>
      <c r="U300" s="274"/>
      <c r="V300" s="274"/>
      <c r="W300" s="274"/>
      <c r="X300" s="274"/>
      <c r="Y300" s="274"/>
      <c r="Z300" s="274"/>
      <c r="AA300" s="1"/>
      <c r="AB300" s="1"/>
      <c r="AC300" s="1"/>
      <c r="AD300" s="1"/>
      <c r="AE300" s="1"/>
      <c r="AF300" s="1"/>
    </row>
    <row r="301" spans="1:32" ht="14.25" customHeight="1">
      <c r="A301" s="137"/>
      <c r="B301" s="137"/>
      <c r="C301" s="288"/>
      <c r="D301" s="288"/>
      <c r="E301" s="288"/>
      <c r="F301" s="288"/>
      <c r="G301" s="288"/>
      <c r="H301" s="288"/>
      <c r="I301" s="288"/>
      <c r="J301" s="288"/>
      <c r="K301" s="288"/>
      <c r="L301" s="274"/>
      <c r="M301" s="274"/>
      <c r="N301" s="274"/>
      <c r="O301" s="274"/>
      <c r="P301" s="274"/>
      <c r="Q301" s="274"/>
      <c r="R301" s="274"/>
      <c r="S301" s="274"/>
      <c r="T301" s="274"/>
      <c r="U301" s="274"/>
      <c r="V301" s="274"/>
      <c r="W301" s="274"/>
      <c r="X301" s="274"/>
      <c r="Y301" s="274"/>
      <c r="Z301" s="274"/>
      <c r="AA301" s="1"/>
      <c r="AB301" s="1"/>
      <c r="AC301" s="1"/>
      <c r="AD301" s="1"/>
      <c r="AE301" s="1"/>
      <c r="AF301" s="1"/>
    </row>
    <row r="302" spans="1:32" ht="14.25" customHeight="1">
      <c r="A302" s="137"/>
      <c r="B302" s="137"/>
      <c r="C302" s="288"/>
      <c r="D302" s="288"/>
      <c r="E302" s="288"/>
      <c r="F302" s="288"/>
      <c r="G302" s="288"/>
      <c r="H302" s="288"/>
      <c r="I302" s="288"/>
      <c r="J302" s="288"/>
      <c r="K302" s="288"/>
      <c r="L302" s="274"/>
      <c r="M302" s="274"/>
      <c r="N302" s="274"/>
      <c r="O302" s="274"/>
      <c r="P302" s="274"/>
      <c r="Q302" s="274"/>
      <c r="R302" s="274"/>
      <c r="S302" s="274"/>
      <c r="T302" s="274"/>
      <c r="U302" s="274"/>
      <c r="V302" s="274"/>
      <c r="W302" s="274"/>
      <c r="X302" s="274"/>
      <c r="Y302" s="274"/>
      <c r="Z302" s="274"/>
      <c r="AA302" s="1"/>
      <c r="AB302" s="1"/>
      <c r="AC302" s="1"/>
      <c r="AD302" s="1"/>
      <c r="AE302" s="1"/>
      <c r="AF302" s="1"/>
    </row>
    <row r="303" spans="1:32" ht="14.25" customHeight="1">
      <c r="A303" s="137"/>
      <c r="B303" s="137"/>
      <c r="C303" s="288"/>
      <c r="D303" s="288"/>
      <c r="E303" s="288"/>
      <c r="F303" s="288"/>
      <c r="G303" s="288"/>
      <c r="H303" s="288"/>
      <c r="I303" s="288"/>
      <c r="J303" s="288"/>
      <c r="K303" s="288"/>
      <c r="L303" s="274"/>
      <c r="M303" s="274"/>
      <c r="N303" s="274"/>
      <c r="O303" s="274"/>
      <c r="P303" s="274"/>
      <c r="Q303" s="274"/>
      <c r="R303" s="274"/>
      <c r="S303" s="274"/>
      <c r="T303" s="274"/>
      <c r="U303" s="274"/>
      <c r="V303" s="274"/>
      <c r="W303" s="274"/>
      <c r="X303" s="274"/>
      <c r="Y303" s="274"/>
      <c r="Z303" s="274"/>
      <c r="AA303" s="1"/>
      <c r="AB303" s="1"/>
      <c r="AC303" s="1"/>
      <c r="AD303" s="1"/>
      <c r="AE303" s="1"/>
      <c r="AF303" s="1"/>
    </row>
    <row r="304" spans="1:32" ht="14.25" customHeight="1">
      <c r="A304" s="137"/>
      <c r="B304" s="137"/>
      <c r="C304" s="288"/>
      <c r="D304" s="288"/>
      <c r="E304" s="288"/>
      <c r="F304" s="288"/>
      <c r="G304" s="288"/>
      <c r="H304" s="288"/>
      <c r="I304" s="288"/>
      <c r="J304" s="288"/>
      <c r="K304" s="288"/>
      <c r="L304" s="274"/>
      <c r="M304" s="274"/>
      <c r="N304" s="274"/>
      <c r="O304" s="274"/>
      <c r="P304" s="274"/>
      <c r="Q304" s="274"/>
      <c r="R304" s="274"/>
      <c r="S304" s="274"/>
      <c r="T304" s="274"/>
      <c r="U304" s="274"/>
      <c r="V304" s="274"/>
      <c r="W304" s="274"/>
      <c r="X304" s="274"/>
      <c r="Y304" s="274"/>
      <c r="Z304" s="274"/>
      <c r="AA304" s="1"/>
      <c r="AB304" s="1"/>
      <c r="AC304" s="1"/>
      <c r="AD304" s="1"/>
      <c r="AE304" s="1"/>
      <c r="AF304" s="1"/>
    </row>
    <row r="305" spans="1:32" ht="14.25" customHeight="1">
      <c r="A305" s="137"/>
      <c r="B305" s="137"/>
      <c r="C305" s="288"/>
      <c r="D305" s="288"/>
      <c r="E305" s="288"/>
      <c r="F305" s="288"/>
      <c r="G305" s="288"/>
      <c r="H305" s="288"/>
      <c r="I305" s="288"/>
      <c r="J305" s="288"/>
      <c r="K305" s="288"/>
      <c r="L305" s="274"/>
      <c r="M305" s="274"/>
      <c r="N305" s="274"/>
      <c r="O305" s="274"/>
      <c r="P305" s="274"/>
      <c r="Q305" s="274"/>
      <c r="R305" s="274"/>
      <c r="S305" s="274"/>
      <c r="T305" s="274"/>
      <c r="U305" s="274"/>
      <c r="V305" s="274"/>
      <c r="W305" s="274"/>
      <c r="X305" s="274"/>
      <c r="Y305" s="274"/>
      <c r="Z305" s="274"/>
      <c r="AA305" s="1"/>
      <c r="AB305" s="1"/>
      <c r="AC305" s="1"/>
      <c r="AD305" s="1"/>
      <c r="AE305" s="1"/>
      <c r="AF305" s="1"/>
    </row>
    <row r="306" spans="1:32" ht="14.25" customHeight="1">
      <c r="A306" s="137"/>
      <c r="B306" s="137"/>
      <c r="C306" s="288"/>
      <c r="D306" s="288"/>
      <c r="E306" s="288"/>
      <c r="F306" s="288"/>
      <c r="G306" s="288"/>
      <c r="H306" s="288"/>
      <c r="I306" s="288"/>
      <c r="J306" s="288"/>
      <c r="K306" s="288"/>
      <c r="L306" s="274"/>
      <c r="M306" s="274"/>
      <c r="N306" s="274"/>
      <c r="O306" s="274"/>
      <c r="P306" s="274"/>
      <c r="Q306" s="274"/>
      <c r="R306" s="274"/>
      <c r="S306" s="274"/>
      <c r="T306" s="274"/>
      <c r="U306" s="274"/>
      <c r="V306" s="274"/>
      <c r="W306" s="274"/>
      <c r="X306" s="274"/>
      <c r="Y306" s="274"/>
      <c r="Z306" s="274"/>
      <c r="AA306" s="1"/>
      <c r="AB306" s="1"/>
      <c r="AC306" s="1"/>
      <c r="AD306" s="1"/>
      <c r="AE306" s="1"/>
      <c r="AF306" s="1"/>
    </row>
    <row r="307" spans="1:32" ht="14.25" customHeight="1">
      <c r="A307" s="137"/>
      <c r="B307" s="137"/>
      <c r="C307" s="288"/>
      <c r="D307" s="288"/>
      <c r="E307" s="288"/>
      <c r="F307" s="288"/>
      <c r="G307" s="288"/>
      <c r="H307" s="288"/>
      <c r="I307" s="288"/>
      <c r="J307" s="288"/>
      <c r="K307" s="288"/>
      <c r="L307" s="274"/>
      <c r="M307" s="274"/>
      <c r="N307" s="274"/>
      <c r="O307" s="274"/>
      <c r="P307" s="274"/>
      <c r="Q307" s="274"/>
      <c r="R307" s="274"/>
      <c r="S307" s="274"/>
      <c r="T307" s="274"/>
      <c r="U307" s="274"/>
      <c r="V307" s="274"/>
      <c r="W307" s="274"/>
      <c r="X307" s="274"/>
      <c r="Y307" s="274"/>
      <c r="Z307" s="274"/>
      <c r="AA307" s="1"/>
      <c r="AB307" s="1"/>
      <c r="AC307" s="1"/>
      <c r="AD307" s="1"/>
      <c r="AE307" s="1"/>
      <c r="AF307" s="1"/>
    </row>
    <row r="308" spans="1:32" ht="14.25" customHeight="1">
      <c r="A308" s="137"/>
      <c r="B308" s="137"/>
      <c r="C308" s="288"/>
      <c r="D308" s="288"/>
      <c r="E308" s="288"/>
      <c r="F308" s="288"/>
      <c r="G308" s="288"/>
      <c r="H308" s="288"/>
      <c r="I308" s="288"/>
      <c r="J308" s="288"/>
      <c r="K308" s="288"/>
      <c r="L308" s="274"/>
      <c r="M308" s="274"/>
      <c r="N308" s="274"/>
      <c r="O308" s="274"/>
      <c r="P308" s="274"/>
      <c r="Q308" s="274"/>
      <c r="R308" s="274"/>
      <c r="S308" s="274"/>
      <c r="T308" s="274"/>
      <c r="U308" s="274"/>
      <c r="V308" s="274"/>
      <c r="W308" s="274"/>
      <c r="X308" s="274"/>
      <c r="Y308" s="274"/>
      <c r="Z308" s="274"/>
      <c r="AA308" s="1"/>
      <c r="AB308" s="1"/>
      <c r="AC308" s="1"/>
      <c r="AD308" s="1"/>
      <c r="AE308" s="1"/>
      <c r="AF308" s="1"/>
    </row>
    <row r="309" spans="1:32" ht="14.25" customHeight="1">
      <c r="A309" s="137"/>
      <c r="B309" s="137"/>
      <c r="C309" s="288"/>
      <c r="D309" s="288"/>
      <c r="E309" s="288"/>
      <c r="F309" s="288"/>
      <c r="G309" s="288"/>
      <c r="H309" s="288"/>
      <c r="I309" s="288"/>
      <c r="J309" s="288"/>
      <c r="K309" s="288"/>
      <c r="L309" s="274"/>
      <c r="M309" s="274"/>
      <c r="N309" s="274"/>
      <c r="O309" s="274"/>
      <c r="P309" s="274"/>
      <c r="Q309" s="274"/>
      <c r="R309" s="274"/>
      <c r="S309" s="274"/>
      <c r="T309" s="274"/>
      <c r="U309" s="274"/>
      <c r="V309" s="274"/>
      <c r="W309" s="274"/>
      <c r="X309" s="274"/>
      <c r="Y309" s="274"/>
      <c r="Z309" s="274"/>
      <c r="AA309" s="1"/>
      <c r="AB309" s="1"/>
      <c r="AC309" s="1"/>
      <c r="AD309" s="1"/>
      <c r="AE309" s="1"/>
      <c r="AF309" s="1"/>
    </row>
    <row r="310" spans="1:32" ht="14.25" customHeight="1">
      <c r="A310" s="137"/>
      <c r="B310" s="137"/>
      <c r="C310" s="288"/>
      <c r="D310" s="288"/>
      <c r="E310" s="288"/>
      <c r="F310" s="288"/>
      <c r="G310" s="288"/>
      <c r="H310" s="288"/>
      <c r="I310" s="288"/>
      <c r="J310" s="288"/>
      <c r="K310" s="288"/>
      <c r="L310" s="274"/>
      <c r="M310" s="274"/>
      <c r="N310" s="274"/>
      <c r="O310" s="274"/>
      <c r="P310" s="274"/>
      <c r="Q310" s="274"/>
      <c r="R310" s="274"/>
      <c r="S310" s="274"/>
      <c r="T310" s="274"/>
      <c r="U310" s="274"/>
      <c r="V310" s="274"/>
      <c r="W310" s="274"/>
      <c r="X310" s="274"/>
      <c r="Y310" s="274"/>
      <c r="Z310" s="274"/>
      <c r="AA310" s="1"/>
      <c r="AB310" s="1"/>
      <c r="AC310" s="1"/>
      <c r="AD310" s="1"/>
      <c r="AE310" s="1"/>
      <c r="AF310" s="1"/>
    </row>
    <row r="311" spans="1:32" ht="14.25" customHeight="1">
      <c r="A311" s="137"/>
      <c r="B311" s="137"/>
      <c r="C311" s="288"/>
      <c r="D311" s="288"/>
      <c r="E311" s="288"/>
      <c r="F311" s="288"/>
      <c r="G311" s="288"/>
      <c r="H311" s="288"/>
      <c r="I311" s="288"/>
      <c r="J311" s="288"/>
      <c r="K311" s="288"/>
      <c r="L311" s="274"/>
      <c r="M311" s="274"/>
      <c r="N311" s="274"/>
      <c r="O311" s="274"/>
      <c r="P311" s="274"/>
      <c r="Q311" s="274"/>
      <c r="R311" s="274"/>
      <c r="S311" s="274"/>
      <c r="T311" s="274"/>
      <c r="U311" s="274"/>
      <c r="V311" s="274"/>
      <c r="W311" s="274"/>
      <c r="X311" s="274"/>
      <c r="Y311" s="274"/>
      <c r="Z311" s="274"/>
      <c r="AA311" s="1"/>
      <c r="AB311" s="1"/>
      <c r="AC311" s="1"/>
      <c r="AD311" s="1"/>
      <c r="AE311" s="1"/>
      <c r="AF311" s="1"/>
    </row>
    <row r="312" spans="1:32" ht="14.25" customHeight="1">
      <c r="A312" s="137"/>
      <c r="B312" s="137"/>
      <c r="C312" s="288"/>
      <c r="D312" s="288"/>
      <c r="E312" s="288"/>
      <c r="F312" s="288"/>
      <c r="G312" s="288"/>
      <c r="H312" s="288"/>
      <c r="I312" s="288"/>
      <c r="J312" s="288"/>
      <c r="K312" s="288"/>
      <c r="L312" s="274"/>
      <c r="M312" s="274"/>
      <c r="N312" s="274"/>
      <c r="O312" s="274"/>
      <c r="P312" s="274"/>
      <c r="Q312" s="274"/>
      <c r="R312" s="274"/>
      <c r="S312" s="274"/>
      <c r="T312" s="274"/>
      <c r="U312" s="274"/>
      <c r="V312" s="274"/>
      <c r="W312" s="274"/>
      <c r="X312" s="274"/>
      <c r="Y312" s="274"/>
      <c r="Z312" s="274"/>
      <c r="AA312" s="1"/>
      <c r="AB312" s="1"/>
      <c r="AC312" s="1"/>
      <c r="AD312" s="1"/>
      <c r="AE312" s="1"/>
      <c r="AF312" s="1"/>
    </row>
    <row r="313" spans="1:32" ht="14.25" customHeight="1">
      <c r="A313" s="137"/>
      <c r="B313" s="137"/>
      <c r="C313" s="288"/>
      <c r="D313" s="288"/>
      <c r="E313" s="288"/>
      <c r="F313" s="288"/>
      <c r="G313" s="288"/>
      <c r="H313" s="288"/>
      <c r="I313" s="288"/>
      <c r="J313" s="288"/>
      <c r="K313" s="288"/>
      <c r="L313" s="274"/>
      <c r="M313" s="274"/>
      <c r="N313" s="274"/>
      <c r="O313" s="274"/>
      <c r="P313" s="274"/>
      <c r="Q313" s="274"/>
      <c r="R313" s="274"/>
      <c r="S313" s="274"/>
      <c r="T313" s="274"/>
      <c r="U313" s="274"/>
      <c r="V313" s="274"/>
      <c r="W313" s="274"/>
      <c r="X313" s="274"/>
      <c r="Y313" s="274"/>
      <c r="Z313" s="274"/>
      <c r="AA313" s="1"/>
      <c r="AB313" s="1"/>
      <c r="AC313" s="1"/>
      <c r="AD313" s="1"/>
      <c r="AE313" s="1"/>
      <c r="AF313" s="1"/>
    </row>
    <row r="314" spans="1:32" ht="14.25" customHeight="1">
      <c r="A314" s="137"/>
      <c r="B314" s="137"/>
      <c r="C314" s="288"/>
      <c r="D314" s="288"/>
      <c r="E314" s="288"/>
      <c r="F314" s="288"/>
      <c r="G314" s="288"/>
      <c r="H314" s="288"/>
      <c r="I314" s="288"/>
      <c r="J314" s="288"/>
      <c r="K314" s="288"/>
      <c r="L314" s="274"/>
      <c r="M314" s="274"/>
      <c r="N314" s="274"/>
      <c r="O314" s="274"/>
      <c r="P314" s="274"/>
      <c r="Q314" s="274"/>
      <c r="R314" s="274"/>
      <c r="S314" s="274"/>
      <c r="T314" s="274"/>
      <c r="U314" s="274"/>
      <c r="V314" s="274"/>
      <c r="W314" s="274"/>
      <c r="X314" s="274"/>
      <c r="Y314" s="274"/>
      <c r="Z314" s="274"/>
      <c r="AA314" s="1"/>
      <c r="AB314" s="1"/>
      <c r="AC314" s="1"/>
      <c r="AD314" s="1"/>
      <c r="AE314" s="1"/>
      <c r="AF314" s="1"/>
    </row>
    <row r="315" spans="1:32" ht="14.25" customHeight="1">
      <c r="A315" s="137"/>
      <c r="B315" s="137"/>
      <c r="C315" s="288"/>
      <c r="D315" s="288"/>
      <c r="E315" s="288"/>
      <c r="F315" s="288"/>
      <c r="G315" s="288"/>
      <c r="H315" s="288"/>
      <c r="I315" s="288"/>
      <c r="J315" s="288"/>
      <c r="K315" s="288"/>
      <c r="L315" s="274"/>
      <c r="M315" s="274"/>
      <c r="N315" s="274"/>
      <c r="O315" s="274"/>
      <c r="P315" s="274"/>
      <c r="Q315" s="274"/>
      <c r="R315" s="274"/>
      <c r="S315" s="274"/>
      <c r="T315" s="274"/>
      <c r="U315" s="274"/>
      <c r="V315" s="274"/>
      <c r="W315" s="274"/>
      <c r="X315" s="274"/>
      <c r="Y315" s="274"/>
      <c r="Z315" s="274"/>
      <c r="AA315" s="1"/>
      <c r="AB315" s="1"/>
      <c r="AC315" s="1"/>
      <c r="AD315" s="1"/>
      <c r="AE315" s="1"/>
      <c r="AF315" s="1"/>
    </row>
    <row r="316" spans="1:32" ht="14.25" customHeight="1">
      <c r="A316" s="137"/>
      <c r="B316" s="137"/>
      <c r="C316" s="288"/>
      <c r="D316" s="288"/>
      <c r="E316" s="288"/>
      <c r="F316" s="288"/>
      <c r="G316" s="288"/>
      <c r="H316" s="288"/>
      <c r="I316" s="288"/>
      <c r="J316" s="288"/>
      <c r="K316" s="288"/>
      <c r="L316" s="274"/>
      <c r="M316" s="274"/>
      <c r="N316" s="274"/>
      <c r="O316" s="274"/>
      <c r="P316" s="274"/>
      <c r="Q316" s="274"/>
      <c r="R316" s="274"/>
      <c r="S316" s="274"/>
      <c r="T316" s="274"/>
      <c r="U316" s="274"/>
      <c r="V316" s="274"/>
      <c r="W316" s="274"/>
      <c r="X316" s="274"/>
      <c r="Y316" s="274"/>
      <c r="Z316" s="274"/>
      <c r="AA316" s="1"/>
      <c r="AB316" s="1"/>
      <c r="AC316" s="1"/>
      <c r="AD316" s="1"/>
      <c r="AE316" s="1"/>
      <c r="AF316" s="1"/>
    </row>
    <row r="317" spans="1:32" ht="14.25" customHeight="1">
      <c r="A317" s="137"/>
      <c r="B317" s="137"/>
      <c r="C317" s="288"/>
      <c r="D317" s="288"/>
      <c r="E317" s="288"/>
      <c r="F317" s="288"/>
      <c r="G317" s="288"/>
      <c r="H317" s="288"/>
      <c r="I317" s="288"/>
      <c r="J317" s="288"/>
      <c r="K317" s="288"/>
      <c r="L317" s="274"/>
      <c r="M317" s="274"/>
      <c r="N317" s="274"/>
      <c r="O317" s="274"/>
      <c r="P317" s="274"/>
      <c r="Q317" s="274"/>
      <c r="R317" s="274"/>
      <c r="S317" s="274"/>
      <c r="T317" s="274"/>
      <c r="U317" s="274"/>
      <c r="V317" s="274"/>
      <c r="W317" s="274"/>
      <c r="X317" s="274"/>
      <c r="Y317" s="274"/>
      <c r="Z317" s="274"/>
      <c r="AA317" s="1"/>
      <c r="AB317" s="1"/>
      <c r="AC317" s="1"/>
      <c r="AD317" s="1"/>
      <c r="AE317" s="1"/>
      <c r="AF317" s="1"/>
    </row>
    <row r="318" spans="1:32" ht="14.25" customHeight="1">
      <c r="A318" s="137"/>
      <c r="B318" s="137"/>
      <c r="C318" s="288"/>
      <c r="D318" s="288"/>
      <c r="E318" s="288"/>
      <c r="F318" s="288"/>
      <c r="G318" s="288"/>
      <c r="H318" s="288"/>
      <c r="I318" s="288"/>
      <c r="J318" s="288"/>
      <c r="K318" s="288"/>
      <c r="L318" s="274"/>
      <c r="M318" s="274"/>
      <c r="N318" s="274"/>
      <c r="O318" s="274"/>
      <c r="P318" s="274"/>
      <c r="Q318" s="274"/>
      <c r="R318" s="274"/>
      <c r="S318" s="274"/>
      <c r="T318" s="274"/>
      <c r="U318" s="274"/>
      <c r="V318" s="274"/>
      <c r="W318" s="274"/>
      <c r="X318" s="274"/>
      <c r="Y318" s="274"/>
      <c r="Z318" s="274"/>
      <c r="AA318" s="1"/>
      <c r="AB318" s="1"/>
      <c r="AC318" s="1"/>
      <c r="AD318" s="1"/>
      <c r="AE318" s="1"/>
      <c r="AF318" s="1"/>
    </row>
    <row r="319" spans="1:32" ht="14.25" customHeight="1">
      <c r="A319" s="137"/>
      <c r="B319" s="137"/>
      <c r="C319" s="288"/>
      <c r="D319" s="288"/>
      <c r="E319" s="288"/>
      <c r="F319" s="288"/>
      <c r="G319" s="288"/>
      <c r="H319" s="288"/>
      <c r="I319" s="288"/>
      <c r="J319" s="288"/>
      <c r="K319" s="288"/>
      <c r="L319" s="274"/>
      <c r="M319" s="274"/>
      <c r="N319" s="274"/>
      <c r="O319" s="274"/>
      <c r="P319" s="274"/>
      <c r="Q319" s="274"/>
      <c r="R319" s="274"/>
      <c r="S319" s="274"/>
      <c r="T319" s="274"/>
      <c r="U319" s="274"/>
      <c r="V319" s="274"/>
      <c r="W319" s="274"/>
      <c r="X319" s="274"/>
      <c r="Y319" s="274"/>
      <c r="Z319" s="274"/>
      <c r="AA319" s="1"/>
      <c r="AB319" s="1"/>
      <c r="AC319" s="1"/>
      <c r="AD319" s="1"/>
      <c r="AE319" s="1"/>
      <c r="AF319" s="1"/>
    </row>
    <row r="320" spans="1:32" ht="14.25" customHeight="1">
      <c r="A320" s="137"/>
      <c r="B320" s="137"/>
      <c r="C320" s="288"/>
      <c r="D320" s="288"/>
      <c r="E320" s="288"/>
      <c r="F320" s="288"/>
      <c r="G320" s="288"/>
      <c r="H320" s="288"/>
      <c r="I320" s="288"/>
      <c r="J320" s="288"/>
      <c r="K320" s="288"/>
      <c r="L320" s="274"/>
      <c r="M320" s="274"/>
      <c r="N320" s="274"/>
      <c r="O320" s="274"/>
      <c r="P320" s="274"/>
      <c r="Q320" s="274"/>
      <c r="R320" s="274"/>
      <c r="S320" s="274"/>
      <c r="T320" s="274"/>
      <c r="U320" s="274"/>
      <c r="V320" s="274"/>
      <c r="W320" s="274"/>
      <c r="X320" s="274"/>
      <c r="Y320" s="274"/>
      <c r="Z320" s="274"/>
      <c r="AA320" s="1"/>
      <c r="AB320" s="1"/>
      <c r="AC320" s="1"/>
      <c r="AD320" s="1"/>
      <c r="AE320" s="1"/>
      <c r="AF320" s="1"/>
    </row>
    <row r="321" spans="1:32" ht="14.25" customHeight="1">
      <c r="A321" s="137"/>
      <c r="B321" s="137"/>
      <c r="C321" s="288"/>
      <c r="D321" s="288"/>
      <c r="E321" s="288"/>
      <c r="F321" s="288"/>
      <c r="G321" s="288"/>
      <c r="H321" s="288"/>
      <c r="I321" s="288"/>
      <c r="J321" s="288"/>
      <c r="K321" s="288"/>
      <c r="L321" s="274"/>
      <c r="M321" s="274"/>
      <c r="N321" s="274"/>
      <c r="O321" s="274"/>
      <c r="P321" s="274"/>
      <c r="Q321" s="274"/>
      <c r="R321" s="274"/>
      <c r="S321" s="274"/>
      <c r="T321" s="274"/>
      <c r="U321" s="274"/>
      <c r="V321" s="274"/>
      <c r="W321" s="274"/>
      <c r="X321" s="274"/>
      <c r="Y321" s="274"/>
      <c r="Z321" s="274"/>
      <c r="AA321" s="1"/>
      <c r="AB321" s="1"/>
      <c r="AC321" s="1"/>
      <c r="AD321" s="1"/>
      <c r="AE321" s="1"/>
      <c r="AF321" s="1"/>
    </row>
    <row r="322" spans="1:32" ht="14.25" customHeight="1">
      <c r="A322" s="137"/>
      <c r="B322" s="137"/>
      <c r="C322" s="288"/>
      <c r="D322" s="288"/>
      <c r="E322" s="288"/>
      <c r="F322" s="288"/>
      <c r="G322" s="288"/>
      <c r="H322" s="288"/>
      <c r="I322" s="288"/>
      <c r="J322" s="288"/>
      <c r="K322" s="288"/>
      <c r="L322" s="274"/>
      <c r="M322" s="274"/>
      <c r="N322" s="274"/>
      <c r="O322" s="274"/>
      <c r="P322" s="274"/>
      <c r="Q322" s="274"/>
      <c r="R322" s="274"/>
      <c r="S322" s="274"/>
      <c r="T322" s="274"/>
      <c r="U322" s="274"/>
      <c r="V322" s="274"/>
      <c r="W322" s="274"/>
      <c r="X322" s="274"/>
      <c r="Y322" s="274"/>
      <c r="Z322" s="274"/>
      <c r="AA322" s="1"/>
      <c r="AB322" s="1"/>
      <c r="AC322" s="1"/>
      <c r="AD322" s="1"/>
      <c r="AE322" s="1"/>
      <c r="AF322" s="1"/>
    </row>
    <row r="323" spans="1:32" ht="14.25" customHeight="1">
      <c r="A323" s="137"/>
      <c r="B323" s="137"/>
      <c r="C323" s="288"/>
      <c r="D323" s="288"/>
      <c r="E323" s="288"/>
      <c r="F323" s="288"/>
      <c r="G323" s="288"/>
      <c r="H323" s="288"/>
      <c r="I323" s="288"/>
      <c r="J323" s="288"/>
      <c r="K323" s="288"/>
      <c r="L323" s="274"/>
      <c r="M323" s="274"/>
      <c r="N323" s="274"/>
      <c r="O323" s="274"/>
      <c r="P323" s="274"/>
      <c r="Q323" s="274"/>
      <c r="R323" s="274"/>
      <c r="S323" s="274"/>
      <c r="T323" s="274"/>
      <c r="U323" s="274"/>
      <c r="V323" s="274"/>
      <c r="W323" s="274"/>
      <c r="X323" s="274"/>
      <c r="Y323" s="274"/>
      <c r="Z323" s="274"/>
      <c r="AA323" s="1"/>
      <c r="AB323" s="1"/>
      <c r="AC323" s="1"/>
      <c r="AD323" s="1"/>
      <c r="AE323" s="1"/>
      <c r="AF323" s="1"/>
    </row>
    <row r="324" spans="1:32" ht="14.25" customHeight="1">
      <c r="A324" s="137"/>
      <c r="B324" s="137"/>
      <c r="C324" s="288"/>
      <c r="D324" s="288"/>
      <c r="E324" s="288"/>
      <c r="F324" s="288"/>
      <c r="G324" s="288"/>
      <c r="H324" s="288"/>
      <c r="I324" s="288"/>
      <c r="J324" s="288"/>
      <c r="K324" s="288"/>
      <c r="L324" s="274"/>
      <c r="M324" s="274"/>
      <c r="N324" s="274"/>
      <c r="O324" s="274"/>
      <c r="P324" s="274"/>
      <c r="Q324" s="274"/>
      <c r="R324" s="274"/>
      <c r="S324" s="274"/>
      <c r="T324" s="274"/>
      <c r="U324" s="274"/>
      <c r="V324" s="274"/>
      <c r="W324" s="274"/>
      <c r="X324" s="274"/>
      <c r="Y324" s="274"/>
      <c r="Z324" s="274"/>
      <c r="AA324" s="1"/>
      <c r="AB324" s="1"/>
      <c r="AC324" s="1"/>
      <c r="AD324" s="1"/>
      <c r="AE324" s="1"/>
      <c r="AF324" s="1"/>
    </row>
    <row r="325" spans="1:32" ht="14.25" customHeight="1">
      <c r="A325" s="137"/>
      <c r="B325" s="137"/>
      <c r="C325" s="288"/>
      <c r="D325" s="288"/>
      <c r="E325" s="288"/>
      <c r="F325" s="288"/>
      <c r="G325" s="288"/>
      <c r="H325" s="288"/>
      <c r="I325" s="288"/>
      <c r="J325" s="288"/>
      <c r="K325" s="288"/>
      <c r="L325" s="274"/>
      <c r="M325" s="274"/>
      <c r="N325" s="274"/>
      <c r="O325" s="274"/>
      <c r="P325" s="274"/>
      <c r="Q325" s="274"/>
      <c r="R325" s="274"/>
      <c r="S325" s="274"/>
      <c r="T325" s="274"/>
      <c r="U325" s="274"/>
      <c r="V325" s="274"/>
      <c r="W325" s="274"/>
      <c r="X325" s="274"/>
      <c r="Y325" s="274"/>
      <c r="Z325" s="274"/>
      <c r="AA325" s="1"/>
      <c r="AB325" s="1"/>
      <c r="AC325" s="1"/>
      <c r="AD325" s="1"/>
      <c r="AE325" s="1"/>
      <c r="AF325" s="1"/>
    </row>
    <row r="326" spans="1:32" ht="14.25" customHeight="1">
      <c r="A326" s="137"/>
      <c r="B326" s="137"/>
      <c r="C326" s="288"/>
      <c r="D326" s="288"/>
      <c r="E326" s="288"/>
      <c r="F326" s="288"/>
      <c r="G326" s="288"/>
      <c r="H326" s="288"/>
      <c r="I326" s="288"/>
      <c r="J326" s="288"/>
      <c r="K326" s="288"/>
      <c r="L326" s="274"/>
      <c r="M326" s="274"/>
      <c r="N326" s="274"/>
      <c r="O326" s="274"/>
      <c r="P326" s="274"/>
      <c r="Q326" s="274"/>
      <c r="R326" s="274"/>
      <c r="S326" s="274"/>
      <c r="T326" s="274"/>
      <c r="U326" s="274"/>
      <c r="V326" s="274"/>
      <c r="W326" s="274"/>
      <c r="X326" s="274"/>
      <c r="Y326" s="274"/>
      <c r="Z326" s="274"/>
      <c r="AA326" s="1"/>
      <c r="AB326" s="1"/>
      <c r="AC326" s="1"/>
      <c r="AD326" s="1"/>
      <c r="AE326" s="1"/>
      <c r="AF326" s="1"/>
    </row>
    <row r="327" spans="1:32" ht="14.25" customHeight="1">
      <c r="A327" s="137"/>
      <c r="B327" s="137"/>
      <c r="C327" s="288"/>
      <c r="D327" s="288"/>
      <c r="E327" s="288"/>
      <c r="F327" s="288"/>
      <c r="G327" s="288"/>
      <c r="H327" s="288"/>
      <c r="I327" s="288"/>
      <c r="J327" s="288"/>
      <c r="K327" s="288"/>
      <c r="L327" s="274"/>
      <c r="M327" s="274"/>
      <c r="N327" s="274"/>
      <c r="O327" s="274"/>
      <c r="P327" s="274"/>
      <c r="Q327" s="274"/>
      <c r="R327" s="274"/>
      <c r="S327" s="274"/>
      <c r="T327" s="274"/>
      <c r="U327" s="274"/>
      <c r="V327" s="274"/>
      <c r="W327" s="274"/>
      <c r="X327" s="274"/>
      <c r="Y327" s="274"/>
      <c r="Z327" s="274"/>
      <c r="AA327" s="1"/>
      <c r="AB327" s="1"/>
      <c r="AC327" s="1"/>
      <c r="AD327" s="1"/>
      <c r="AE327" s="1"/>
      <c r="AF327" s="1"/>
    </row>
    <row r="328" spans="1:32" ht="14.25" customHeight="1">
      <c r="A328" s="137"/>
      <c r="B328" s="137"/>
      <c r="C328" s="288"/>
      <c r="D328" s="288"/>
      <c r="E328" s="288"/>
      <c r="F328" s="288"/>
      <c r="G328" s="288"/>
      <c r="H328" s="288"/>
      <c r="I328" s="288"/>
      <c r="J328" s="288"/>
      <c r="K328" s="288"/>
      <c r="L328" s="274"/>
      <c r="M328" s="274"/>
      <c r="N328" s="274"/>
      <c r="O328" s="274"/>
      <c r="P328" s="274"/>
      <c r="Q328" s="274"/>
      <c r="R328" s="274"/>
      <c r="S328" s="274"/>
      <c r="T328" s="274"/>
      <c r="U328" s="274"/>
      <c r="V328" s="274"/>
      <c r="W328" s="274"/>
      <c r="X328" s="274"/>
      <c r="Y328" s="274"/>
      <c r="Z328" s="274"/>
      <c r="AA328" s="1"/>
      <c r="AB328" s="1"/>
      <c r="AC328" s="1"/>
      <c r="AD328" s="1"/>
      <c r="AE328" s="1"/>
      <c r="AF328" s="1"/>
    </row>
    <row r="329" spans="1:32" ht="14.25" customHeight="1">
      <c r="A329" s="137"/>
      <c r="B329" s="137"/>
      <c r="C329" s="288"/>
      <c r="D329" s="288"/>
      <c r="E329" s="288"/>
      <c r="F329" s="288"/>
      <c r="G329" s="288"/>
      <c r="H329" s="288"/>
      <c r="I329" s="288"/>
      <c r="J329" s="288"/>
      <c r="K329" s="288"/>
      <c r="L329" s="274"/>
      <c r="M329" s="274"/>
      <c r="N329" s="274"/>
      <c r="O329" s="274"/>
      <c r="P329" s="274"/>
      <c r="Q329" s="274"/>
      <c r="R329" s="274"/>
      <c r="S329" s="274"/>
      <c r="T329" s="274"/>
      <c r="U329" s="274"/>
      <c r="V329" s="274"/>
      <c r="W329" s="274"/>
      <c r="X329" s="274"/>
      <c r="Y329" s="274"/>
      <c r="Z329" s="274"/>
      <c r="AA329" s="1"/>
      <c r="AB329" s="1"/>
      <c r="AC329" s="1"/>
      <c r="AD329" s="1"/>
      <c r="AE329" s="1"/>
      <c r="AF329" s="1"/>
    </row>
    <row r="330" spans="1:32" ht="14.25" customHeight="1">
      <c r="A330" s="137"/>
      <c r="B330" s="137"/>
      <c r="C330" s="288"/>
      <c r="D330" s="288"/>
      <c r="E330" s="288"/>
      <c r="F330" s="288"/>
      <c r="G330" s="288"/>
      <c r="H330" s="288"/>
      <c r="I330" s="288"/>
      <c r="J330" s="288"/>
      <c r="K330" s="288"/>
      <c r="L330" s="274"/>
      <c r="M330" s="274"/>
      <c r="N330" s="274"/>
      <c r="O330" s="274"/>
      <c r="P330" s="274"/>
      <c r="Q330" s="274"/>
      <c r="R330" s="274"/>
      <c r="S330" s="274"/>
      <c r="T330" s="274"/>
      <c r="U330" s="274"/>
      <c r="V330" s="274"/>
      <c r="W330" s="274"/>
      <c r="X330" s="274"/>
      <c r="Y330" s="274"/>
      <c r="Z330" s="274"/>
      <c r="AA330" s="1"/>
      <c r="AB330" s="1"/>
      <c r="AC330" s="1"/>
      <c r="AD330" s="1"/>
      <c r="AE330" s="1"/>
      <c r="AF330" s="1"/>
    </row>
    <row r="331" spans="1:32" ht="14.25" customHeight="1">
      <c r="A331" s="137"/>
      <c r="B331" s="137"/>
      <c r="C331" s="288"/>
      <c r="D331" s="288"/>
      <c r="E331" s="288"/>
      <c r="F331" s="288"/>
      <c r="G331" s="288"/>
      <c r="H331" s="288"/>
      <c r="I331" s="288"/>
      <c r="J331" s="288"/>
      <c r="K331" s="288"/>
      <c r="L331" s="274"/>
      <c r="M331" s="274"/>
      <c r="N331" s="274"/>
      <c r="O331" s="274"/>
      <c r="P331" s="274"/>
      <c r="Q331" s="274"/>
      <c r="R331" s="274"/>
      <c r="S331" s="274"/>
      <c r="T331" s="274"/>
      <c r="U331" s="274"/>
      <c r="V331" s="274"/>
      <c r="W331" s="274"/>
      <c r="X331" s="274"/>
      <c r="Y331" s="274"/>
      <c r="Z331" s="274"/>
      <c r="AA331" s="1"/>
      <c r="AB331" s="1"/>
      <c r="AC331" s="1"/>
      <c r="AD331" s="1"/>
      <c r="AE331" s="1"/>
      <c r="AF331" s="1"/>
    </row>
    <row r="332" spans="1:32" ht="14.25" customHeight="1">
      <c r="A332" s="137"/>
      <c r="B332" s="137"/>
      <c r="C332" s="288"/>
      <c r="D332" s="288"/>
      <c r="E332" s="288"/>
      <c r="F332" s="288"/>
      <c r="G332" s="288"/>
      <c r="H332" s="288"/>
      <c r="I332" s="288"/>
      <c r="J332" s="288"/>
      <c r="K332" s="288"/>
      <c r="L332" s="274"/>
      <c r="M332" s="274"/>
      <c r="N332" s="274"/>
      <c r="O332" s="274"/>
      <c r="P332" s="274"/>
      <c r="Q332" s="274"/>
      <c r="R332" s="274"/>
      <c r="S332" s="274"/>
      <c r="T332" s="274"/>
      <c r="U332" s="274"/>
      <c r="V332" s="274"/>
      <c r="W332" s="274"/>
      <c r="X332" s="274"/>
      <c r="Y332" s="274"/>
      <c r="Z332" s="274"/>
      <c r="AA332" s="1"/>
      <c r="AB332" s="1"/>
      <c r="AC332" s="1"/>
      <c r="AD332" s="1"/>
      <c r="AE332" s="1"/>
      <c r="AF332" s="1"/>
    </row>
    <row r="333" spans="1:32" ht="14.25" customHeight="1">
      <c r="A333" s="137"/>
      <c r="B333" s="137"/>
      <c r="C333" s="288"/>
      <c r="D333" s="288"/>
      <c r="E333" s="288"/>
      <c r="F333" s="288"/>
      <c r="G333" s="288"/>
      <c r="H333" s="288"/>
      <c r="I333" s="288"/>
      <c r="J333" s="288"/>
      <c r="K333" s="288"/>
      <c r="L333" s="274"/>
      <c r="M333" s="274"/>
      <c r="N333" s="274"/>
      <c r="O333" s="274"/>
      <c r="P333" s="274"/>
      <c r="Q333" s="274"/>
      <c r="R333" s="274"/>
      <c r="S333" s="274"/>
      <c r="T333" s="274"/>
      <c r="U333" s="274"/>
      <c r="V333" s="274"/>
      <c r="W333" s="274"/>
      <c r="X333" s="274"/>
      <c r="Y333" s="274"/>
      <c r="Z333" s="274"/>
      <c r="AA333" s="1"/>
      <c r="AB333" s="1"/>
      <c r="AC333" s="1"/>
      <c r="AD333" s="1"/>
      <c r="AE333" s="1"/>
      <c r="AF333" s="1"/>
    </row>
    <row r="334" spans="1:32" ht="14.25" customHeight="1">
      <c r="A334" s="137"/>
      <c r="B334" s="137"/>
      <c r="C334" s="288"/>
      <c r="D334" s="288"/>
      <c r="E334" s="288"/>
      <c r="F334" s="288"/>
      <c r="G334" s="288"/>
      <c r="H334" s="288"/>
      <c r="I334" s="288"/>
      <c r="J334" s="288"/>
      <c r="K334" s="288"/>
      <c r="L334" s="274"/>
      <c r="M334" s="274"/>
      <c r="N334" s="274"/>
      <c r="O334" s="274"/>
      <c r="P334" s="274"/>
      <c r="Q334" s="274"/>
      <c r="R334" s="274"/>
      <c r="S334" s="274"/>
      <c r="T334" s="274"/>
      <c r="U334" s="274"/>
      <c r="V334" s="274"/>
      <c r="W334" s="274"/>
      <c r="X334" s="274"/>
      <c r="Y334" s="274"/>
      <c r="Z334" s="274"/>
      <c r="AA334" s="1"/>
      <c r="AB334" s="1"/>
      <c r="AC334" s="1"/>
      <c r="AD334" s="1"/>
      <c r="AE334" s="1"/>
      <c r="AF334" s="1"/>
    </row>
    <row r="335" spans="1:32" ht="14.25" customHeight="1">
      <c r="A335" s="137"/>
      <c r="B335" s="137"/>
      <c r="C335" s="288"/>
      <c r="D335" s="288"/>
      <c r="E335" s="288"/>
      <c r="F335" s="288"/>
      <c r="G335" s="288"/>
      <c r="H335" s="288"/>
      <c r="I335" s="288"/>
      <c r="J335" s="288"/>
      <c r="K335" s="288"/>
      <c r="L335" s="274"/>
      <c r="M335" s="274"/>
      <c r="N335" s="274"/>
      <c r="O335" s="274"/>
      <c r="P335" s="274"/>
      <c r="Q335" s="274"/>
      <c r="R335" s="274"/>
      <c r="S335" s="274"/>
      <c r="T335" s="274"/>
      <c r="U335" s="274"/>
      <c r="V335" s="274"/>
      <c r="W335" s="274"/>
      <c r="X335" s="274"/>
      <c r="Y335" s="274"/>
      <c r="Z335" s="274"/>
      <c r="AA335" s="1"/>
      <c r="AB335" s="1"/>
      <c r="AC335" s="1"/>
      <c r="AD335" s="1"/>
      <c r="AE335" s="1"/>
      <c r="AF335" s="1"/>
    </row>
    <row r="336" spans="1:32" ht="14.25" customHeight="1">
      <c r="A336" s="137"/>
      <c r="B336" s="137"/>
      <c r="C336" s="288"/>
      <c r="D336" s="288"/>
      <c r="E336" s="288"/>
      <c r="F336" s="288"/>
      <c r="G336" s="288"/>
      <c r="H336" s="288"/>
      <c r="I336" s="288"/>
      <c r="J336" s="288"/>
      <c r="K336" s="288"/>
      <c r="L336" s="274"/>
      <c r="M336" s="274"/>
      <c r="N336" s="274"/>
      <c r="O336" s="274"/>
      <c r="P336" s="274"/>
      <c r="Q336" s="274"/>
      <c r="R336" s="274"/>
      <c r="S336" s="274"/>
      <c r="T336" s="274"/>
      <c r="U336" s="274"/>
      <c r="V336" s="274"/>
      <c r="W336" s="274"/>
      <c r="X336" s="274"/>
      <c r="Y336" s="274"/>
      <c r="Z336" s="274"/>
      <c r="AA336" s="1"/>
      <c r="AB336" s="1"/>
      <c r="AC336" s="1"/>
      <c r="AD336" s="1"/>
      <c r="AE336" s="1"/>
      <c r="AF336" s="1"/>
    </row>
    <row r="337" spans="1:32" ht="14.25" customHeight="1">
      <c r="A337" s="137"/>
      <c r="B337" s="137"/>
      <c r="C337" s="288"/>
      <c r="D337" s="288"/>
      <c r="E337" s="288"/>
      <c r="F337" s="288"/>
      <c r="G337" s="288"/>
      <c r="H337" s="288"/>
      <c r="I337" s="288"/>
      <c r="J337" s="288"/>
      <c r="K337" s="288"/>
      <c r="L337" s="274"/>
      <c r="M337" s="274"/>
      <c r="N337" s="274"/>
      <c r="O337" s="274"/>
      <c r="P337" s="274"/>
      <c r="Q337" s="274"/>
      <c r="R337" s="274"/>
      <c r="S337" s="274"/>
      <c r="T337" s="274"/>
      <c r="U337" s="274"/>
      <c r="V337" s="274"/>
      <c r="W337" s="274"/>
      <c r="X337" s="274"/>
      <c r="Y337" s="274"/>
      <c r="Z337" s="274"/>
      <c r="AA337" s="1"/>
      <c r="AB337" s="1"/>
      <c r="AC337" s="1"/>
      <c r="AD337" s="1"/>
      <c r="AE337" s="1"/>
      <c r="AF337" s="1"/>
    </row>
    <row r="338" spans="1:32" ht="14.25" customHeight="1">
      <c r="A338" s="137"/>
      <c r="B338" s="137"/>
      <c r="C338" s="288"/>
      <c r="D338" s="288"/>
      <c r="E338" s="288"/>
      <c r="F338" s="288"/>
      <c r="G338" s="288"/>
      <c r="H338" s="288"/>
      <c r="I338" s="288"/>
      <c r="J338" s="288"/>
      <c r="K338" s="288"/>
      <c r="L338" s="274"/>
      <c r="M338" s="274"/>
      <c r="N338" s="274"/>
      <c r="O338" s="274"/>
      <c r="P338" s="274"/>
      <c r="Q338" s="274"/>
      <c r="R338" s="274"/>
      <c r="S338" s="274"/>
      <c r="T338" s="274"/>
      <c r="U338" s="274"/>
      <c r="V338" s="274"/>
      <c r="W338" s="274"/>
      <c r="X338" s="274"/>
      <c r="Y338" s="274"/>
      <c r="Z338" s="274"/>
      <c r="AA338" s="1"/>
      <c r="AB338" s="1"/>
      <c r="AC338" s="1"/>
      <c r="AD338" s="1"/>
      <c r="AE338" s="1"/>
      <c r="AF338" s="1"/>
    </row>
    <row r="339" spans="1:32" ht="14.25" customHeight="1">
      <c r="A339" s="137"/>
      <c r="B339" s="137"/>
      <c r="C339" s="288"/>
      <c r="D339" s="288"/>
      <c r="E339" s="288"/>
      <c r="F339" s="288"/>
      <c r="G339" s="288"/>
      <c r="H339" s="288"/>
      <c r="I339" s="288"/>
      <c r="J339" s="288"/>
      <c r="K339" s="288"/>
      <c r="L339" s="274"/>
      <c r="M339" s="274"/>
      <c r="N339" s="274"/>
      <c r="O339" s="274"/>
      <c r="P339" s="274"/>
      <c r="Q339" s="274"/>
      <c r="R339" s="274"/>
      <c r="S339" s="274"/>
      <c r="T339" s="274"/>
      <c r="U339" s="274"/>
      <c r="V339" s="274"/>
      <c r="W339" s="274"/>
      <c r="X339" s="274"/>
      <c r="Y339" s="274"/>
      <c r="Z339" s="274"/>
      <c r="AA339" s="1"/>
      <c r="AB339" s="1"/>
      <c r="AC339" s="1"/>
      <c r="AD339" s="1"/>
      <c r="AE339" s="1"/>
      <c r="AF339" s="1"/>
    </row>
    <row r="340" spans="1:32" ht="14.25" customHeight="1">
      <c r="A340" s="137"/>
      <c r="B340" s="137"/>
      <c r="C340" s="288"/>
      <c r="D340" s="288"/>
      <c r="E340" s="288"/>
      <c r="F340" s="288"/>
      <c r="G340" s="288"/>
      <c r="H340" s="288"/>
      <c r="I340" s="288"/>
      <c r="J340" s="288"/>
      <c r="K340" s="288"/>
      <c r="L340" s="274"/>
      <c r="M340" s="274"/>
      <c r="N340" s="274"/>
      <c r="O340" s="274"/>
      <c r="P340" s="274"/>
      <c r="Q340" s="274"/>
      <c r="R340" s="274"/>
      <c r="S340" s="274"/>
      <c r="T340" s="274"/>
      <c r="U340" s="274"/>
      <c r="V340" s="274"/>
      <c r="W340" s="274"/>
      <c r="X340" s="274"/>
      <c r="Y340" s="274"/>
      <c r="Z340" s="274"/>
      <c r="AA340" s="1"/>
      <c r="AB340" s="1"/>
      <c r="AC340" s="1"/>
      <c r="AD340" s="1"/>
      <c r="AE340" s="1"/>
      <c r="AF340" s="1"/>
    </row>
    <row r="341" spans="1:32" ht="14.25" customHeight="1">
      <c r="A341" s="137"/>
      <c r="B341" s="137"/>
      <c r="C341" s="288"/>
      <c r="D341" s="288"/>
      <c r="E341" s="288"/>
      <c r="F341" s="288"/>
      <c r="G341" s="288"/>
      <c r="H341" s="288"/>
      <c r="I341" s="288"/>
      <c r="J341" s="288"/>
      <c r="K341" s="288"/>
      <c r="L341" s="274"/>
      <c r="M341" s="274"/>
      <c r="N341" s="274"/>
      <c r="O341" s="274"/>
      <c r="P341" s="274"/>
      <c r="Q341" s="274"/>
      <c r="R341" s="274"/>
      <c r="S341" s="274"/>
      <c r="T341" s="274"/>
      <c r="U341" s="274"/>
      <c r="V341" s="274"/>
      <c r="W341" s="274"/>
      <c r="X341" s="274"/>
      <c r="Y341" s="274"/>
      <c r="Z341" s="274"/>
      <c r="AA341" s="1"/>
      <c r="AB341" s="1"/>
      <c r="AC341" s="1"/>
      <c r="AD341" s="1"/>
      <c r="AE341" s="1"/>
      <c r="AF341" s="1"/>
    </row>
    <row r="342" spans="1:32" ht="14.25" customHeight="1">
      <c r="A342" s="137"/>
      <c r="B342" s="137"/>
      <c r="C342" s="288"/>
      <c r="D342" s="288"/>
      <c r="E342" s="288"/>
      <c r="F342" s="288"/>
      <c r="G342" s="288"/>
      <c r="H342" s="288"/>
      <c r="I342" s="288"/>
      <c r="J342" s="288"/>
      <c r="K342" s="288"/>
      <c r="L342" s="274"/>
      <c r="M342" s="274"/>
      <c r="N342" s="274"/>
      <c r="O342" s="274"/>
      <c r="P342" s="274"/>
      <c r="Q342" s="274"/>
      <c r="R342" s="274"/>
      <c r="S342" s="274"/>
      <c r="T342" s="274"/>
      <c r="U342" s="274"/>
      <c r="V342" s="274"/>
      <c r="W342" s="274"/>
      <c r="X342" s="274"/>
      <c r="Y342" s="274"/>
      <c r="Z342" s="274"/>
      <c r="AA342" s="1"/>
      <c r="AB342" s="1"/>
      <c r="AC342" s="1"/>
      <c r="AD342" s="1"/>
      <c r="AE342" s="1"/>
      <c r="AF342" s="1"/>
    </row>
    <row r="343" spans="1:32" ht="14.25" customHeight="1">
      <c r="A343" s="137"/>
      <c r="B343" s="137"/>
      <c r="C343" s="288"/>
      <c r="D343" s="288"/>
      <c r="E343" s="288"/>
      <c r="F343" s="288"/>
      <c r="G343" s="288"/>
      <c r="H343" s="288"/>
      <c r="I343" s="288"/>
      <c r="J343" s="288"/>
      <c r="K343" s="288"/>
      <c r="L343" s="274"/>
      <c r="M343" s="274"/>
      <c r="N343" s="274"/>
      <c r="O343" s="274"/>
      <c r="P343" s="274"/>
      <c r="Q343" s="274"/>
      <c r="R343" s="274"/>
      <c r="S343" s="274"/>
      <c r="T343" s="274"/>
      <c r="U343" s="274"/>
      <c r="V343" s="274"/>
      <c r="W343" s="274"/>
      <c r="X343" s="274"/>
      <c r="Y343" s="274"/>
      <c r="Z343" s="274"/>
      <c r="AA343" s="1"/>
      <c r="AB343" s="1"/>
      <c r="AC343" s="1"/>
      <c r="AD343" s="1"/>
      <c r="AE343" s="1"/>
      <c r="AF343" s="1"/>
    </row>
    <row r="344" spans="1:32" ht="14.25" customHeight="1">
      <c r="A344" s="137"/>
      <c r="B344" s="137"/>
      <c r="C344" s="288"/>
      <c r="D344" s="288"/>
      <c r="E344" s="288"/>
      <c r="F344" s="288"/>
      <c r="G344" s="288"/>
      <c r="H344" s="288"/>
      <c r="I344" s="288"/>
      <c r="J344" s="288"/>
      <c r="K344" s="288"/>
      <c r="L344" s="274"/>
      <c r="M344" s="274"/>
      <c r="N344" s="274"/>
      <c r="O344" s="274"/>
      <c r="P344" s="274"/>
      <c r="Q344" s="274"/>
      <c r="R344" s="274"/>
      <c r="S344" s="274"/>
      <c r="T344" s="274"/>
      <c r="U344" s="274"/>
      <c r="V344" s="274"/>
      <c r="W344" s="274"/>
      <c r="X344" s="274"/>
      <c r="Y344" s="274"/>
      <c r="Z344" s="274"/>
      <c r="AA344" s="1"/>
      <c r="AB344" s="1"/>
      <c r="AC344" s="1"/>
      <c r="AD344" s="1"/>
      <c r="AE344" s="1"/>
      <c r="AF344" s="1"/>
    </row>
    <row r="345" spans="1:32" ht="14.25" customHeight="1">
      <c r="A345" s="137"/>
      <c r="B345" s="137"/>
      <c r="C345" s="288"/>
      <c r="D345" s="288"/>
      <c r="E345" s="288"/>
      <c r="F345" s="288"/>
      <c r="G345" s="288"/>
      <c r="H345" s="288"/>
      <c r="I345" s="288"/>
      <c r="J345" s="288"/>
      <c r="K345" s="288"/>
      <c r="L345" s="274"/>
      <c r="M345" s="274"/>
      <c r="N345" s="274"/>
      <c r="O345" s="274"/>
      <c r="P345" s="274"/>
      <c r="Q345" s="274"/>
      <c r="R345" s="274"/>
      <c r="S345" s="274"/>
      <c r="T345" s="274"/>
      <c r="U345" s="274"/>
      <c r="V345" s="274"/>
      <c r="W345" s="274"/>
      <c r="X345" s="274"/>
      <c r="Y345" s="274"/>
      <c r="Z345" s="274"/>
      <c r="AA345" s="1"/>
      <c r="AB345" s="1"/>
      <c r="AC345" s="1"/>
      <c r="AD345" s="1"/>
      <c r="AE345" s="1"/>
      <c r="AF345" s="1"/>
    </row>
    <row r="346" spans="1:32" ht="14.25" customHeight="1">
      <c r="A346" s="137"/>
      <c r="B346" s="137"/>
      <c r="C346" s="288"/>
      <c r="D346" s="288"/>
      <c r="E346" s="288"/>
      <c r="F346" s="288"/>
      <c r="G346" s="288"/>
      <c r="H346" s="288"/>
      <c r="I346" s="288"/>
      <c r="J346" s="288"/>
      <c r="K346" s="288"/>
      <c r="L346" s="274"/>
      <c r="M346" s="274"/>
      <c r="N346" s="274"/>
      <c r="O346" s="274"/>
      <c r="P346" s="274"/>
      <c r="Q346" s="274"/>
      <c r="R346" s="274"/>
      <c r="S346" s="274"/>
      <c r="T346" s="274"/>
      <c r="U346" s="274"/>
      <c r="V346" s="274"/>
      <c r="W346" s="274"/>
      <c r="X346" s="274"/>
      <c r="Y346" s="274"/>
      <c r="Z346" s="274"/>
      <c r="AA346" s="1"/>
      <c r="AB346" s="1"/>
      <c r="AC346" s="1"/>
      <c r="AD346" s="1"/>
      <c r="AE346" s="1"/>
      <c r="AF346" s="1"/>
    </row>
    <row r="347" spans="1:32" ht="14.25" customHeight="1">
      <c r="A347" s="137"/>
      <c r="B347" s="137"/>
      <c r="C347" s="288"/>
      <c r="D347" s="288"/>
      <c r="E347" s="288"/>
      <c r="F347" s="288"/>
      <c r="G347" s="288"/>
      <c r="H347" s="288"/>
      <c r="I347" s="288"/>
      <c r="J347" s="288"/>
      <c r="K347" s="288"/>
      <c r="L347" s="274"/>
      <c r="M347" s="274"/>
      <c r="N347" s="274"/>
      <c r="O347" s="274"/>
      <c r="P347" s="274"/>
      <c r="Q347" s="274"/>
      <c r="R347" s="274"/>
      <c r="S347" s="274"/>
      <c r="T347" s="274"/>
      <c r="U347" s="274"/>
      <c r="V347" s="274"/>
      <c r="W347" s="274"/>
      <c r="X347" s="274"/>
      <c r="Y347" s="274"/>
      <c r="Z347" s="274"/>
      <c r="AA347" s="1"/>
      <c r="AB347" s="1"/>
      <c r="AC347" s="1"/>
      <c r="AD347" s="1"/>
      <c r="AE347" s="1"/>
      <c r="AF347" s="1"/>
    </row>
    <row r="348" spans="1:32" ht="14.25" customHeight="1">
      <c r="A348" s="137"/>
      <c r="B348" s="137"/>
      <c r="C348" s="288"/>
      <c r="D348" s="288"/>
      <c r="E348" s="288"/>
      <c r="F348" s="288"/>
      <c r="G348" s="288"/>
      <c r="H348" s="288"/>
      <c r="I348" s="288"/>
      <c r="J348" s="288"/>
      <c r="K348" s="288"/>
      <c r="L348" s="274"/>
      <c r="M348" s="274"/>
      <c r="N348" s="274"/>
      <c r="O348" s="274"/>
      <c r="P348" s="274"/>
      <c r="Q348" s="274"/>
      <c r="R348" s="274"/>
      <c r="S348" s="274"/>
      <c r="T348" s="274"/>
      <c r="U348" s="274"/>
      <c r="V348" s="274"/>
      <c r="W348" s="274"/>
      <c r="X348" s="274"/>
      <c r="Y348" s="274"/>
      <c r="Z348" s="274"/>
      <c r="AA348" s="1"/>
      <c r="AB348" s="1"/>
      <c r="AC348" s="1"/>
      <c r="AD348" s="1"/>
      <c r="AE348" s="1"/>
      <c r="AF348" s="1"/>
    </row>
    <row r="349" spans="1:32" ht="14.25" customHeight="1">
      <c r="A349" s="137"/>
      <c r="B349" s="137"/>
      <c r="C349" s="288"/>
      <c r="D349" s="288"/>
      <c r="E349" s="288"/>
      <c r="F349" s="288"/>
      <c r="G349" s="288"/>
      <c r="H349" s="288"/>
      <c r="I349" s="288"/>
      <c r="J349" s="288"/>
      <c r="K349" s="288"/>
      <c r="L349" s="274"/>
      <c r="M349" s="274"/>
      <c r="N349" s="274"/>
      <c r="O349" s="274"/>
      <c r="P349" s="274"/>
      <c r="Q349" s="274"/>
      <c r="R349" s="274"/>
      <c r="S349" s="274"/>
      <c r="T349" s="274"/>
      <c r="U349" s="274"/>
      <c r="V349" s="274"/>
      <c r="W349" s="274"/>
      <c r="X349" s="274"/>
      <c r="Y349" s="274"/>
      <c r="Z349" s="274"/>
      <c r="AA349" s="1"/>
      <c r="AB349" s="1"/>
      <c r="AC349" s="1"/>
      <c r="AD349" s="1"/>
      <c r="AE349" s="1"/>
      <c r="AF349" s="1"/>
    </row>
    <row r="350" spans="1:32" ht="14.25" customHeight="1">
      <c r="A350" s="137"/>
      <c r="B350" s="137"/>
      <c r="C350" s="288"/>
      <c r="D350" s="288"/>
      <c r="E350" s="288"/>
      <c r="F350" s="288"/>
      <c r="G350" s="288"/>
      <c r="H350" s="288"/>
      <c r="I350" s="288"/>
      <c r="J350" s="288"/>
      <c r="K350" s="288"/>
      <c r="L350" s="274"/>
      <c r="M350" s="274"/>
      <c r="N350" s="274"/>
      <c r="O350" s="274"/>
      <c r="P350" s="274"/>
      <c r="Q350" s="274"/>
      <c r="R350" s="274"/>
      <c r="S350" s="274"/>
      <c r="T350" s="274"/>
      <c r="U350" s="274"/>
      <c r="V350" s="274"/>
      <c r="W350" s="274"/>
      <c r="X350" s="274"/>
      <c r="Y350" s="274"/>
      <c r="Z350" s="274"/>
      <c r="AA350" s="1"/>
      <c r="AB350" s="1"/>
      <c r="AC350" s="1"/>
      <c r="AD350" s="1"/>
      <c r="AE350" s="1"/>
      <c r="AF350" s="1"/>
    </row>
    <row r="351" spans="1:32" ht="14.25" customHeight="1">
      <c r="A351" s="137"/>
      <c r="B351" s="137"/>
      <c r="C351" s="288"/>
      <c r="D351" s="288"/>
      <c r="E351" s="288"/>
      <c r="F351" s="288"/>
      <c r="G351" s="288"/>
      <c r="H351" s="288"/>
      <c r="I351" s="288"/>
      <c r="J351" s="288"/>
      <c r="K351" s="288"/>
      <c r="L351" s="274"/>
      <c r="M351" s="274"/>
      <c r="N351" s="274"/>
      <c r="O351" s="274"/>
      <c r="P351" s="274"/>
      <c r="Q351" s="274"/>
      <c r="R351" s="274"/>
      <c r="S351" s="274"/>
      <c r="T351" s="274"/>
      <c r="U351" s="274"/>
      <c r="V351" s="274"/>
      <c r="W351" s="274"/>
      <c r="X351" s="274"/>
      <c r="Y351" s="274"/>
      <c r="Z351" s="274"/>
      <c r="AA351" s="1"/>
      <c r="AB351" s="1"/>
      <c r="AC351" s="1"/>
      <c r="AD351" s="1"/>
      <c r="AE351" s="1"/>
      <c r="AF351" s="1"/>
    </row>
    <row r="352" spans="1:32" ht="14.25" customHeight="1">
      <c r="A352" s="137"/>
      <c r="B352" s="137"/>
      <c r="C352" s="288"/>
      <c r="D352" s="288"/>
      <c r="E352" s="288"/>
      <c r="F352" s="288"/>
      <c r="G352" s="288"/>
      <c r="H352" s="288"/>
      <c r="I352" s="288"/>
      <c r="J352" s="288"/>
      <c r="K352" s="288"/>
      <c r="L352" s="274"/>
      <c r="M352" s="274"/>
      <c r="N352" s="274"/>
      <c r="O352" s="274"/>
      <c r="P352" s="274"/>
      <c r="Q352" s="274"/>
      <c r="R352" s="274"/>
      <c r="S352" s="274"/>
      <c r="T352" s="274"/>
      <c r="U352" s="274"/>
      <c r="V352" s="274"/>
      <c r="W352" s="274"/>
      <c r="X352" s="274"/>
      <c r="Y352" s="274"/>
      <c r="Z352" s="274"/>
      <c r="AA352" s="1"/>
      <c r="AB352" s="1"/>
      <c r="AC352" s="1"/>
      <c r="AD352" s="1"/>
      <c r="AE352" s="1"/>
      <c r="AF352" s="1"/>
    </row>
    <row r="353" spans="1:32" ht="14.25" customHeight="1">
      <c r="A353" s="137"/>
      <c r="B353" s="137"/>
      <c r="C353" s="288"/>
      <c r="D353" s="288"/>
      <c r="E353" s="288"/>
      <c r="F353" s="288"/>
      <c r="G353" s="288"/>
      <c r="H353" s="288"/>
      <c r="I353" s="288"/>
      <c r="J353" s="288"/>
      <c r="K353" s="288"/>
      <c r="L353" s="274"/>
      <c r="M353" s="274"/>
      <c r="N353" s="274"/>
      <c r="O353" s="274"/>
      <c r="P353" s="274"/>
      <c r="Q353" s="274"/>
      <c r="R353" s="274"/>
      <c r="S353" s="274"/>
      <c r="T353" s="274"/>
      <c r="U353" s="274"/>
      <c r="V353" s="274"/>
      <c r="W353" s="274"/>
      <c r="X353" s="274"/>
      <c r="Y353" s="274"/>
      <c r="Z353" s="274"/>
      <c r="AA353" s="1"/>
      <c r="AB353" s="1"/>
      <c r="AC353" s="1"/>
      <c r="AD353" s="1"/>
      <c r="AE353" s="1"/>
      <c r="AF353" s="1"/>
    </row>
    <row r="354" spans="1:32" ht="14.25" customHeight="1">
      <c r="A354" s="137"/>
      <c r="B354" s="137"/>
      <c r="C354" s="288"/>
      <c r="D354" s="288"/>
      <c r="E354" s="288"/>
      <c r="F354" s="288"/>
      <c r="G354" s="288"/>
      <c r="H354" s="288"/>
      <c r="I354" s="288"/>
      <c r="J354" s="288"/>
      <c r="K354" s="288"/>
      <c r="L354" s="274"/>
      <c r="M354" s="274"/>
      <c r="N354" s="274"/>
      <c r="O354" s="274"/>
      <c r="P354" s="274"/>
      <c r="Q354" s="274"/>
      <c r="R354" s="274"/>
      <c r="S354" s="274"/>
      <c r="T354" s="274"/>
      <c r="U354" s="274"/>
      <c r="V354" s="274"/>
      <c r="W354" s="274"/>
      <c r="X354" s="274"/>
      <c r="Y354" s="274"/>
      <c r="Z354" s="274"/>
      <c r="AA354" s="1"/>
      <c r="AB354" s="1"/>
      <c r="AC354" s="1"/>
      <c r="AD354" s="1"/>
      <c r="AE354" s="1"/>
      <c r="AF354" s="1"/>
    </row>
    <row r="355" spans="1:32" ht="14.25" customHeight="1">
      <c r="A355" s="137"/>
      <c r="B355" s="137"/>
      <c r="C355" s="288"/>
      <c r="D355" s="288"/>
      <c r="E355" s="288"/>
      <c r="F355" s="288"/>
      <c r="G355" s="288"/>
      <c r="H355" s="288"/>
      <c r="I355" s="288"/>
      <c r="J355" s="288"/>
      <c r="K355" s="288"/>
      <c r="L355" s="274"/>
      <c r="M355" s="274"/>
      <c r="N355" s="274"/>
      <c r="O355" s="274"/>
      <c r="P355" s="274"/>
      <c r="Q355" s="274"/>
      <c r="R355" s="274"/>
      <c r="S355" s="274"/>
      <c r="T355" s="274"/>
      <c r="U355" s="274"/>
      <c r="V355" s="274"/>
      <c r="W355" s="274"/>
      <c r="X355" s="274"/>
      <c r="Y355" s="274"/>
      <c r="Z355" s="274"/>
      <c r="AA355" s="1"/>
      <c r="AB355" s="1"/>
      <c r="AC355" s="1"/>
      <c r="AD355" s="1"/>
      <c r="AE355" s="1"/>
      <c r="AF355" s="1"/>
    </row>
    <row r="356" spans="1:32" ht="14.25" customHeight="1">
      <c r="A356" s="137"/>
      <c r="B356" s="137"/>
      <c r="C356" s="288"/>
      <c r="D356" s="288"/>
      <c r="E356" s="288"/>
      <c r="F356" s="288"/>
      <c r="G356" s="288"/>
      <c r="H356" s="288"/>
      <c r="I356" s="288"/>
      <c r="J356" s="288"/>
      <c r="K356" s="288"/>
      <c r="L356" s="274"/>
      <c r="M356" s="274"/>
      <c r="N356" s="274"/>
      <c r="O356" s="274"/>
      <c r="P356" s="274"/>
      <c r="Q356" s="274"/>
      <c r="R356" s="274"/>
      <c r="S356" s="274"/>
      <c r="T356" s="274"/>
      <c r="U356" s="274"/>
      <c r="V356" s="274"/>
      <c r="W356" s="274"/>
      <c r="X356" s="274"/>
      <c r="Y356" s="274"/>
      <c r="Z356" s="274"/>
      <c r="AA356" s="1"/>
      <c r="AB356" s="1"/>
      <c r="AC356" s="1"/>
      <c r="AD356" s="1"/>
      <c r="AE356" s="1"/>
      <c r="AF356" s="1"/>
    </row>
    <row r="357" spans="1:32" ht="14.25" customHeight="1">
      <c r="A357" s="137"/>
      <c r="B357" s="137"/>
      <c r="C357" s="288"/>
      <c r="D357" s="288"/>
      <c r="E357" s="288"/>
      <c r="F357" s="288"/>
      <c r="G357" s="288"/>
      <c r="H357" s="288"/>
      <c r="I357" s="288"/>
      <c r="J357" s="288"/>
      <c r="K357" s="288"/>
      <c r="L357" s="274"/>
      <c r="M357" s="274"/>
      <c r="N357" s="274"/>
      <c r="O357" s="274"/>
      <c r="P357" s="274"/>
      <c r="Q357" s="274"/>
      <c r="R357" s="274"/>
      <c r="S357" s="274"/>
      <c r="T357" s="274"/>
      <c r="U357" s="274"/>
      <c r="V357" s="274"/>
      <c r="W357" s="274"/>
      <c r="X357" s="274"/>
      <c r="Y357" s="274"/>
      <c r="Z357" s="274"/>
      <c r="AA357" s="1"/>
      <c r="AB357" s="1"/>
      <c r="AC357" s="1"/>
      <c r="AD357" s="1"/>
      <c r="AE357" s="1"/>
      <c r="AF357" s="1"/>
    </row>
    <row r="358" spans="1:32" ht="14.25" customHeight="1">
      <c r="A358" s="137"/>
      <c r="B358" s="137"/>
      <c r="C358" s="288"/>
      <c r="D358" s="288"/>
      <c r="E358" s="288"/>
      <c r="F358" s="288"/>
      <c r="G358" s="288"/>
      <c r="H358" s="288"/>
      <c r="I358" s="288"/>
      <c r="J358" s="288"/>
      <c r="K358" s="288"/>
      <c r="L358" s="274"/>
      <c r="M358" s="274"/>
      <c r="N358" s="274"/>
      <c r="O358" s="274"/>
      <c r="P358" s="274"/>
      <c r="Q358" s="274"/>
      <c r="R358" s="274"/>
      <c r="S358" s="274"/>
      <c r="T358" s="274"/>
      <c r="U358" s="274"/>
      <c r="V358" s="274"/>
      <c r="W358" s="274"/>
      <c r="X358" s="274"/>
      <c r="Y358" s="274"/>
      <c r="Z358" s="274"/>
      <c r="AA358" s="1"/>
      <c r="AB358" s="1"/>
      <c r="AC358" s="1"/>
      <c r="AD358" s="1"/>
      <c r="AE358" s="1"/>
      <c r="AF358" s="1"/>
    </row>
    <row r="359" spans="1:32" ht="14.25" customHeight="1">
      <c r="A359" s="137"/>
      <c r="B359" s="137"/>
      <c r="C359" s="288"/>
      <c r="D359" s="288"/>
      <c r="E359" s="288"/>
      <c r="F359" s="288"/>
      <c r="G359" s="288"/>
      <c r="H359" s="288"/>
      <c r="I359" s="288"/>
      <c r="J359" s="288"/>
      <c r="K359" s="288"/>
      <c r="L359" s="274"/>
      <c r="M359" s="274"/>
      <c r="N359" s="274"/>
      <c r="O359" s="274"/>
      <c r="P359" s="274"/>
      <c r="Q359" s="274"/>
      <c r="R359" s="274"/>
      <c r="S359" s="274"/>
      <c r="T359" s="274"/>
      <c r="U359" s="274"/>
      <c r="V359" s="274"/>
      <c r="W359" s="274"/>
      <c r="X359" s="274"/>
      <c r="Y359" s="274"/>
      <c r="Z359" s="274"/>
      <c r="AA359" s="1"/>
      <c r="AB359" s="1"/>
      <c r="AC359" s="1"/>
      <c r="AD359" s="1"/>
      <c r="AE359" s="1"/>
      <c r="AF359" s="1"/>
    </row>
    <row r="360" spans="1:32" ht="14.25" customHeight="1">
      <c r="A360" s="137"/>
      <c r="B360" s="137"/>
      <c r="C360" s="288"/>
      <c r="D360" s="288"/>
      <c r="E360" s="288"/>
      <c r="F360" s="288"/>
      <c r="G360" s="288"/>
      <c r="H360" s="288"/>
      <c r="I360" s="288"/>
      <c r="J360" s="288"/>
      <c r="K360" s="288"/>
      <c r="L360" s="274"/>
      <c r="M360" s="274"/>
      <c r="N360" s="274"/>
      <c r="O360" s="274"/>
      <c r="P360" s="274"/>
      <c r="Q360" s="274"/>
      <c r="R360" s="274"/>
      <c r="S360" s="274"/>
      <c r="T360" s="274"/>
      <c r="U360" s="274"/>
      <c r="V360" s="274"/>
      <c r="W360" s="274"/>
      <c r="X360" s="274"/>
      <c r="Y360" s="274"/>
      <c r="Z360" s="274"/>
      <c r="AA360" s="1"/>
      <c r="AB360" s="1"/>
      <c r="AC360" s="1"/>
      <c r="AD360" s="1"/>
      <c r="AE360" s="1"/>
      <c r="AF360" s="1"/>
    </row>
    <row r="361" spans="1:32" ht="14.25" customHeight="1">
      <c r="A361" s="137"/>
      <c r="B361" s="137"/>
      <c r="C361" s="288"/>
      <c r="D361" s="288"/>
      <c r="E361" s="288"/>
      <c r="F361" s="288"/>
      <c r="G361" s="288"/>
      <c r="H361" s="288"/>
      <c r="I361" s="288"/>
      <c r="J361" s="288"/>
      <c r="K361" s="288"/>
      <c r="L361" s="274"/>
      <c r="M361" s="274"/>
      <c r="N361" s="274"/>
      <c r="O361" s="274"/>
      <c r="P361" s="274"/>
      <c r="Q361" s="274"/>
      <c r="R361" s="274"/>
      <c r="S361" s="274"/>
      <c r="T361" s="274"/>
      <c r="U361" s="274"/>
      <c r="V361" s="274"/>
      <c r="W361" s="274"/>
      <c r="X361" s="274"/>
      <c r="Y361" s="274"/>
      <c r="Z361" s="274"/>
      <c r="AA361" s="1"/>
      <c r="AB361" s="1"/>
      <c r="AC361" s="1"/>
      <c r="AD361" s="1"/>
      <c r="AE361" s="1"/>
      <c r="AF361" s="1"/>
    </row>
    <row r="362" spans="1:32" ht="14.25" customHeight="1">
      <c r="A362" s="137"/>
      <c r="B362" s="137"/>
      <c r="C362" s="288"/>
      <c r="D362" s="288"/>
      <c r="E362" s="288"/>
      <c r="F362" s="288"/>
      <c r="G362" s="288"/>
      <c r="H362" s="288"/>
      <c r="I362" s="288"/>
      <c r="J362" s="288"/>
      <c r="K362" s="288"/>
      <c r="L362" s="274"/>
      <c r="M362" s="274"/>
      <c r="N362" s="274"/>
      <c r="O362" s="274"/>
      <c r="P362" s="274"/>
      <c r="Q362" s="274"/>
      <c r="R362" s="274"/>
      <c r="S362" s="274"/>
      <c r="T362" s="274"/>
      <c r="U362" s="274"/>
      <c r="V362" s="274"/>
      <c r="W362" s="274"/>
      <c r="X362" s="274"/>
      <c r="Y362" s="274"/>
      <c r="Z362" s="274"/>
      <c r="AA362" s="1"/>
      <c r="AB362" s="1"/>
      <c r="AC362" s="1"/>
      <c r="AD362" s="1"/>
      <c r="AE362" s="1"/>
      <c r="AF362" s="1"/>
    </row>
    <row r="363" spans="1:32" ht="14.25" customHeight="1">
      <c r="A363" s="137"/>
      <c r="B363" s="137"/>
      <c r="C363" s="288"/>
      <c r="D363" s="288"/>
      <c r="E363" s="288"/>
      <c r="F363" s="288"/>
      <c r="G363" s="288"/>
      <c r="H363" s="288"/>
      <c r="I363" s="288"/>
      <c r="J363" s="288"/>
      <c r="K363" s="288"/>
      <c r="L363" s="274"/>
      <c r="M363" s="274"/>
      <c r="N363" s="274"/>
      <c r="O363" s="274"/>
      <c r="P363" s="274"/>
      <c r="Q363" s="274"/>
      <c r="R363" s="274"/>
      <c r="S363" s="274"/>
      <c r="T363" s="274"/>
      <c r="U363" s="274"/>
      <c r="V363" s="274"/>
      <c r="W363" s="274"/>
      <c r="X363" s="274"/>
      <c r="Y363" s="274"/>
      <c r="Z363" s="274"/>
      <c r="AA363" s="1"/>
      <c r="AB363" s="1"/>
      <c r="AC363" s="1"/>
      <c r="AD363" s="1"/>
      <c r="AE363" s="1"/>
      <c r="AF363" s="1"/>
    </row>
    <row r="364" spans="1:32" ht="14.25" customHeight="1">
      <c r="A364" s="137"/>
      <c r="B364" s="137"/>
      <c r="C364" s="288"/>
      <c r="D364" s="288"/>
      <c r="E364" s="288"/>
      <c r="F364" s="288"/>
      <c r="G364" s="288"/>
      <c r="H364" s="288"/>
      <c r="I364" s="288"/>
      <c r="J364" s="288"/>
      <c r="K364" s="288"/>
      <c r="L364" s="274"/>
      <c r="M364" s="274"/>
      <c r="N364" s="274"/>
      <c r="O364" s="274"/>
      <c r="P364" s="274"/>
      <c r="Q364" s="274"/>
      <c r="R364" s="274"/>
      <c r="S364" s="274"/>
      <c r="T364" s="274"/>
      <c r="U364" s="274"/>
      <c r="V364" s="274"/>
      <c r="W364" s="274"/>
      <c r="X364" s="274"/>
      <c r="Y364" s="274"/>
      <c r="Z364" s="274"/>
      <c r="AA364" s="1"/>
      <c r="AB364" s="1"/>
      <c r="AC364" s="1"/>
      <c r="AD364" s="1"/>
      <c r="AE364" s="1"/>
      <c r="AF364" s="1"/>
    </row>
    <row r="365" spans="1:32" ht="14.25" customHeight="1">
      <c r="A365" s="137"/>
      <c r="B365" s="137"/>
      <c r="C365" s="288"/>
      <c r="D365" s="288"/>
      <c r="E365" s="288"/>
      <c r="F365" s="288"/>
      <c r="G365" s="288"/>
      <c r="H365" s="288"/>
      <c r="I365" s="288"/>
      <c r="J365" s="288"/>
      <c r="K365" s="288"/>
      <c r="L365" s="274"/>
      <c r="M365" s="274"/>
      <c r="N365" s="274"/>
      <c r="O365" s="274"/>
      <c r="P365" s="274"/>
      <c r="Q365" s="274"/>
      <c r="R365" s="274"/>
      <c r="S365" s="274"/>
      <c r="T365" s="274"/>
      <c r="U365" s="274"/>
      <c r="V365" s="274"/>
      <c r="W365" s="274"/>
      <c r="X365" s="274"/>
      <c r="Y365" s="274"/>
      <c r="Z365" s="274"/>
      <c r="AA365" s="1"/>
      <c r="AB365" s="1"/>
      <c r="AC365" s="1"/>
      <c r="AD365" s="1"/>
      <c r="AE365" s="1"/>
      <c r="AF365" s="1"/>
    </row>
    <row r="366" spans="1:32" ht="14.25" customHeight="1">
      <c r="A366" s="137"/>
      <c r="B366" s="137"/>
      <c r="C366" s="288"/>
      <c r="D366" s="288"/>
      <c r="E366" s="288"/>
      <c r="F366" s="288"/>
      <c r="G366" s="288"/>
      <c r="H366" s="288"/>
      <c r="I366" s="288"/>
      <c r="J366" s="288"/>
      <c r="K366" s="288"/>
      <c r="L366" s="274"/>
      <c r="M366" s="274"/>
      <c r="N366" s="274"/>
      <c r="O366" s="274"/>
      <c r="P366" s="274"/>
      <c r="Q366" s="274"/>
      <c r="R366" s="274"/>
      <c r="S366" s="274"/>
      <c r="T366" s="274"/>
      <c r="U366" s="274"/>
      <c r="V366" s="274"/>
      <c r="W366" s="274"/>
      <c r="X366" s="274"/>
      <c r="Y366" s="274"/>
      <c r="Z366" s="274"/>
      <c r="AA366" s="1"/>
      <c r="AB366" s="1"/>
      <c r="AC366" s="1"/>
      <c r="AD366" s="1"/>
      <c r="AE366" s="1"/>
      <c r="AF366" s="1"/>
    </row>
    <row r="367" spans="1:32" ht="14.25" customHeight="1">
      <c r="A367" s="137"/>
      <c r="B367" s="137"/>
      <c r="C367" s="288"/>
      <c r="D367" s="288"/>
      <c r="E367" s="288"/>
      <c r="F367" s="288"/>
      <c r="G367" s="288"/>
      <c r="H367" s="288"/>
      <c r="I367" s="288"/>
      <c r="J367" s="288"/>
      <c r="K367" s="288"/>
      <c r="L367" s="274"/>
      <c r="M367" s="274"/>
      <c r="N367" s="274"/>
      <c r="O367" s="274"/>
      <c r="P367" s="274"/>
      <c r="Q367" s="274"/>
      <c r="R367" s="274"/>
      <c r="S367" s="274"/>
      <c r="T367" s="274"/>
      <c r="U367" s="274"/>
      <c r="V367" s="274"/>
      <c r="W367" s="274"/>
      <c r="X367" s="274"/>
      <c r="Y367" s="274"/>
      <c r="Z367" s="274"/>
      <c r="AA367" s="1"/>
      <c r="AB367" s="1"/>
      <c r="AC367" s="1"/>
      <c r="AD367" s="1"/>
      <c r="AE367" s="1"/>
      <c r="AF367" s="1"/>
    </row>
    <row r="368" spans="1:32" ht="14.25" customHeight="1">
      <c r="A368" s="137"/>
      <c r="B368" s="137"/>
      <c r="C368" s="288"/>
      <c r="D368" s="288"/>
      <c r="E368" s="288"/>
      <c r="F368" s="288"/>
      <c r="G368" s="288"/>
      <c r="H368" s="288"/>
      <c r="I368" s="288"/>
      <c r="J368" s="288"/>
      <c r="K368" s="288"/>
      <c r="L368" s="274"/>
      <c r="M368" s="274"/>
      <c r="N368" s="274"/>
      <c r="O368" s="274"/>
      <c r="P368" s="274"/>
      <c r="Q368" s="274"/>
      <c r="R368" s="274"/>
      <c r="S368" s="274"/>
      <c r="T368" s="274"/>
      <c r="U368" s="274"/>
      <c r="V368" s="274"/>
      <c r="W368" s="274"/>
      <c r="X368" s="274"/>
      <c r="Y368" s="274"/>
      <c r="Z368" s="274"/>
      <c r="AA368" s="1"/>
      <c r="AB368" s="1"/>
      <c r="AC368" s="1"/>
      <c r="AD368" s="1"/>
      <c r="AE368" s="1"/>
      <c r="AF368" s="1"/>
    </row>
    <row r="369" spans="1:32" ht="14.25" customHeight="1">
      <c r="A369" s="137"/>
      <c r="B369" s="137"/>
      <c r="C369" s="288"/>
      <c r="D369" s="288"/>
      <c r="E369" s="288"/>
      <c r="F369" s="288"/>
      <c r="G369" s="288"/>
      <c r="H369" s="288"/>
      <c r="I369" s="288"/>
      <c r="J369" s="288"/>
      <c r="K369" s="288"/>
      <c r="L369" s="274"/>
      <c r="M369" s="274"/>
      <c r="N369" s="274"/>
      <c r="O369" s="274"/>
      <c r="P369" s="274"/>
      <c r="Q369" s="274"/>
      <c r="R369" s="274"/>
      <c r="S369" s="274"/>
      <c r="T369" s="274"/>
      <c r="U369" s="274"/>
      <c r="V369" s="274"/>
      <c r="W369" s="274"/>
      <c r="X369" s="274"/>
      <c r="Y369" s="274"/>
      <c r="Z369" s="274"/>
      <c r="AA369" s="1"/>
      <c r="AB369" s="1"/>
      <c r="AC369" s="1"/>
      <c r="AD369" s="1"/>
      <c r="AE369" s="1"/>
      <c r="AF369" s="1"/>
    </row>
    <row r="370" spans="1:32" ht="14.25" customHeight="1">
      <c r="A370" s="137"/>
      <c r="B370" s="137"/>
      <c r="C370" s="288"/>
      <c r="D370" s="288"/>
      <c r="E370" s="288"/>
      <c r="F370" s="288"/>
      <c r="G370" s="288"/>
      <c r="H370" s="288"/>
      <c r="I370" s="288"/>
      <c r="J370" s="288"/>
      <c r="K370" s="288"/>
      <c r="L370" s="274"/>
      <c r="M370" s="274"/>
      <c r="N370" s="274"/>
      <c r="O370" s="274"/>
      <c r="P370" s="274"/>
      <c r="Q370" s="274"/>
      <c r="R370" s="274"/>
      <c r="S370" s="274"/>
      <c r="T370" s="274"/>
      <c r="U370" s="274"/>
      <c r="V370" s="274"/>
      <c r="W370" s="274"/>
      <c r="X370" s="274"/>
      <c r="Y370" s="274"/>
      <c r="Z370" s="274"/>
      <c r="AA370" s="1"/>
      <c r="AB370" s="1"/>
      <c r="AC370" s="1"/>
      <c r="AD370" s="1"/>
      <c r="AE370" s="1"/>
      <c r="AF370" s="1"/>
    </row>
    <row r="371" spans="1:32" ht="14.25" customHeight="1">
      <c r="A371" s="137"/>
      <c r="B371" s="137"/>
      <c r="C371" s="288"/>
      <c r="D371" s="288"/>
      <c r="E371" s="288"/>
      <c r="F371" s="288"/>
      <c r="G371" s="288"/>
      <c r="H371" s="288"/>
      <c r="I371" s="288"/>
      <c r="J371" s="288"/>
      <c r="K371" s="288"/>
      <c r="L371" s="274"/>
      <c r="M371" s="274"/>
      <c r="N371" s="274"/>
      <c r="O371" s="274"/>
      <c r="P371" s="274"/>
      <c r="Q371" s="274"/>
      <c r="R371" s="274"/>
      <c r="S371" s="274"/>
      <c r="T371" s="274"/>
      <c r="U371" s="274"/>
      <c r="V371" s="274"/>
      <c r="W371" s="274"/>
      <c r="X371" s="274"/>
      <c r="Y371" s="274"/>
      <c r="Z371" s="274"/>
      <c r="AA371" s="1"/>
      <c r="AB371" s="1"/>
      <c r="AC371" s="1"/>
      <c r="AD371" s="1"/>
      <c r="AE371" s="1"/>
      <c r="AF371" s="1"/>
    </row>
    <row r="372" spans="1:32" ht="14.25" customHeight="1">
      <c r="A372" s="137"/>
      <c r="B372" s="137"/>
      <c r="C372" s="288"/>
      <c r="D372" s="288"/>
      <c r="E372" s="288"/>
      <c r="F372" s="288"/>
      <c r="G372" s="288"/>
      <c r="H372" s="288"/>
      <c r="I372" s="288"/>
      <c r="J372" s="288"/>
      <c r="K372" s="288"/>
      <c r="L372" s="274"/>
      <c r="M372" s="274"/>
      <c r="N372" s="274"/>
      <c r="O372" s="274"/>
      <c r="P372" s="274"/>
      <c r="Q372" s="274"/>
      <c r="R372" s="274"/>
      <c r="S372" s="274"/>
      <c r="T372" s="274"/>
      <c r="U372" s="274"/>
      <c r="V372" s="274"/>
      <c r="W372" s="274"/>
      <c r="X372" s="274"/>
      <c r="Y372" s="274"/>
      <c r="Z372" s="274"/>
      <c r="AA372" s="1"/>
      <c r="AB372" s="1"/>
      <c r="AC372" s="1"/>
      <c r="AD372" s="1"/>
      <c r="AE372" s="1"/>
      <c r="AF372" s="1"/>
    </row>
    <row r="373" spans="1:32" ht="14.25" customHeight="1">
      <c r="A373" s="137"/>
      <c r="B373" s="137"/>
      <c r="C373" s="288"/>
      <c r="D373" s="288"/>
      <c r="E373" s="288"/>
      <c r="F373" s="288"/>
      <c r="G373" s="288"/>
      <c r="H373" s="288"/>
      <c r="I373" s="288"/>
      <c r="J373" s="288"/>
      <c r="K373" s="288"/>
      <c r="L373" s="274"/>
      <c r="M373" s="274"/>
      <c r="N373" s="274"/>
      <c r="O373" s="274"/>
      <c r="P373" s="274"/>
      <c r="Q373" s="274"/>
      <c r="R373" s="274"/>
      <c r="S373" s="274"/>
      <c r="T373" s="274"/>
      <c r="U373" s="274"/>
      <c r="V373" s="274"/>
      <c r="W373" s="274"/>
      <c r="X373" s="274"/>
      <c r="Y373" s="274"/>
      <c r="Z373" s="274"/>
      <c r="AA373" s="1"/>
      <c r="AB373" s="1"/>
      <c r="AC373" s="1"/>
      <c r="AD373" s="1"/>
      <c r="AE373" s="1"/>
      <c r="AF373" s="1"/>
    </row>
    <row r="374" spans="1:32" ht="14.25" customHeight="1">
      <c r="A374" s="137"/>
      <c r="B374" s="137"/>
      <c r="C374" s="288"/>
      <c r="D374" s="288"/>
      <c r="E374" s="288"/>
      <c r="F374" s="288"/>
      <c r="G374" s="288"/>
      <c r="H374" s="288"/>
      <c r="I374" s="288"/>
      <c r="J374" s="288"/>
      <c r="K374" s="288"/>
      <c r="L374" s="274"/>
      <c r="M374" s="274"/>
      <c r="N374" s="274"/>
      <c r="O374" s="274"/>
      <c r="P374" s="274"/>
      <c r="Q374" s="274"/>
      <c r="R374" s="274"/>
      <c r="S374" s="274"/>
      <c r="T374" s="274"/>
      <c r="U374" s="274"/>
      <c r="V374" s="274"/>
      <c r="W374" s="274"/>
      <c r="X374" s="274"/>
      <c r="Y374" s="274"/>
      <c r="Z374" s="274"/>
      <c r="AA374" s="1"/>
      <c r="AB374" s="1"/>
      <c r="AC374" s="1"/>
      <c r="AD374" s="1"/>
      <c r="AE374" s="1"/>
      <c r="AF374" s="1"/>
    </row>
    <row r="375" spans="1:32" ht="14.25" customHeight="1">
      <c r="A375" s="137"/>
      <c r="B375" s="137"/>
      <c r="C375" s="288"/>
      <c r="D375" s="288"/>
      <c r="E375" s="288"/>
      <c r="F375" s="288"/>
      <c r="G375" s="288"/>
      <c r="H375" s="288"/>
      <c r="I375" s="288"/>
      <c r="J375" s="288"/>
      <c r="K375" s="288"/>
      <c r="L375" s="274"/>
      <c r="M375" s="274"/>
      <c r="N375" s="274"/>
      <c r="O375" s="274"/>
      <c r="P375" s="274"/>
      <c r="Q375" s="274"/>
      <c r="R375" s="274"/>
      <c r="S375" s="274"/>
      <c r="T375" s="274"/>
      <c r="U375" s="274"/>
      <c r="V375" s="274"/>
      <c r="W375" s="274"/>
      <c r="X375" s="274"/>
      <c r="Y375" s="274"/>
      <c r="Z375" s="274"/>
      <c r="AA375" s="1"/>
      <c r="AB375" s="1"/>
      <c r="AC375" s="1"/>
      <c r="AD375" s="1"/>
      <c r="AE375" s="1"/>
      <c r="AF375" s="1"/>
    </row>
    <row r="376" spans="1:32" ht="14.25" customHeight="1">
      <c r="A376" s="137"/>
      <c r="B376" s="137"/>
      <c r="C376" s="288"/>
      <c r="D376" s="288"/>
      <c r="E376" s="288"/>
      <c r="F376" s="288"/>
      <c r="G376" s="288"/>
      <c r="H376" s="288"/>
      <c r="I376" s="288"/>
      <c r="J376" s="288"/>
      <c r="K376" s="288"/>
      <c r="L376" s="274"/>
      <c r="M376" s="274"/>
      <c r="N376" s="274"/>
      <c r="O376" s="274"/>
      <c r="P376" s="274"/>
      <c r="Q376" s="274"/>
      <c r="R376" s="274"/>
      <c r="S376" s="274"/>
      <c r="T376" s="274"/>
      <c r="U376" s="274"/>
      <c r="V376" s="274"/>
      <c r="W376" s="274"/>
      <c r="X376" s="274"/>
      <c r="Y376" s="274"/>
      <c r="Z376" s="274"/>
      <c r="AA376" s="1"/>
      <c r="AB376" s="1"/>
      <c r="AC376" s="1"/>
      <c r="AD376" s="1"/>
      <c r="AE376" s="1"/>
      <c r="AF376" s="1"/>
    </row>
    <row r="377" spans="1:32" ht="14.25" customHeight="1">
      <c r="A377" s="137"/>
      <c r="B377" s="137"/>
      <c r="C377" s="288"/>
      <c r="D377" s="288"/>
      <c r="E377" s="288"/>
      <c r="F377" s="288"/>
      <c r="G377" s="288"/>
      <c r="H377" s="288"/>
      <c r="I377" s="288"/>
      <c r="J377" s="288"/>
      <c r="K377" s="288"/>
      <c r="L377" s="274"/>
      <c r="M377" s="274"/>
      <c r="N377" s="274"/>
      <c r="O377" s="274"/>
      <c r="P377" s="274"/>
      <c r="Q377" s="274"/>
      <c r="R377" s="274"/>
      <c r="S377" s="274"/>
      <c r="T377" s="274"/>
      <c r="U377" s="274"/>
      <c r="V377" s="274"/>
      <c r="W377" s="274"/>
      <c r="X377" s="274"/>
      <c r="Y377" s="274"/>
      <c r="Z377" s="274"/>
      <c r="AA377" s="1"/>
      <c r="AB377" s="1"/>
      <c r="AC377" s="1"/>
      <c r="AD377" s="1"/>
      <c r="AE377" s="1"/>
      <c r="AF377" s="1"/>
    </row>
    <row r="378" spans="1:32" ht="14.25" customHeight="1">
      <c r="A378" s="137"/>
      <c r="B378" s="137"/>
      <c r="C378" s="288"/>
      <c r="D378" s="288"/>
      <c r="E378" s="288"/>
      <c r="F378" s="288"/>
      <c r="G378" s="288"/>
      <c r="H378" s="288"/>
      <c r="I378" s="288"/>
      <c r="J378" s="288"/>
      <c r="K378" s="288"/>
      <c r="L378" s="274"/>
      <c r="M378" s="274"/>
      <c r="N378" s="274"/>
      <c r="O378" s="274"/>
      <c r="P378" s="274"/>
      <c r="Q378" s="274"/>
      <c r="R378" s="274"/>
      <c r="S378" s="274"/>
      <c r="T378" s="274"/>
      <c r="U378" s="274"/>
      <c r="V378" s="274"/>
      <c r="W378" s="274"/>
      <c r="X378" s="274"/>
      <c r="Y378" s="274"/>
      <c r="Z378" s="274"/>
      <c r="AA378" s="1"/>
      <c r="AB378" s="1"/>
      <c r="AC378" s="1"/>
      <c r="AD378" s="1"/>
      <c r="AE378" s="1"/>
      <c r="AF378" s="1"/>
    </row>
    <row r="379" spans="1:32" ht="14.25" customHeight="1">
      <c r="A379" s="137"/>
      <c r="B379" s="137"/>
      <c r="C379" s="288"/>
      <c r="D379" s="288"/>
      <c r="E379" s="288"/>
      <c r="F379" s="288"/>
      <c r="G379" s="288"/>
      <c r="H379" s="288"/>
      <c r="I379" s="288"/>
      <c r="J379" s="288"/>
      <c r="K379" s="288"/>
      <c r="L379" s="274"/>
      <c r="M379" s="274"/>
      <c r="N379" s="274"/>
      <c r="O379" s="274"/>
      <c r="P379" s="274"/>
      <c r="Q379" s="274"/>
      <c r="R379" s="274"/>
      <c r="S379" s="274"/>
      <c r="T379" s="274"/>
      <c r="U379" s="274"/>
      <c r="V379" s="274"/>
      <c r="W379" s="274"/>
      <c r="X379" s="274"/>
      <c r="Y379" s="274"/>
      <c r="Z379" s="274"/>
      <c r="AA379" s="1"/>
      <c r="AB379" s="1"/>
      <c r="AC379" s="1"/>
      <c r="AD379" s="1"/>
      <c r="AE379" s="1"/>
      <c r="AF379" s="1"/>
    </row>
    <row r="380" spans="1:32" ht="14.25" customHeight="1">
      <c r="A380" s="137"/>
      <c r="B380" s="137"/>
      <c r="C380" s="288"/>
      <c r="D380" s="288"/>
      <c r="E380" s="288"/>
      <c r="F380" s="288"/>
      <c r="G380" s="288"/>
      <c r="H380" s="288"/>
      <c r="I380" s="288"/>
      <c r="J380" s="288"/>
      <c r="K380" s="288"/>
      <c r="L380" s="274"/>
      <c r="M380" s="274"/>
      <c r="N380" s="274"/>
      <c r="O380" s="274"/>
      <c r="P380" s="274"/>
      <c r="Q380" s="274"/>
      <c r="R380" s="274"/>
      <c r="S380" s="274"/>
      <c r="T380" s="274"/>
      <c r="U380" s="274"/>
      <c r="V380" s="274"/>
      <c r="W380" s="274"/>
      <c r="X380" s="274"/>
      <c r="Y380" s="274"/>
      <c r="Z380" s="274"/>
      <c r="AA380" s="1"/>
      <c r="AB380" s="1"/>
      <c r="AC380" s="1"/>
      <c r="AD380" s="1"/>
      <c r="AE380" s="1"/>
      <c r="AF380" s="1"/>
    </row>
    <row r="381" spans="1:32" ht="14.25" customHeight="1">
      <c r="A381" s="137"/>
      <c r="B381" s="137"/>
      <c r="C381" s="288"/>
      <c r="D381" s="288"/>
      <c r="E381" s="288"/>
      <c r="F381" s="288"/>
      <c r="G381" s="288"/>
      <c r="H381" s="288"/>
      <c r="I381" s="288"/>
      <c r="J381" s="288"/>
      <c r="K381" s="288"/>
      <c r="L381" s="274"/>
      <c r="M381" s="274"/>
      <c r="N381" s="274"/>
      <c r="O381" s="274"/>
      <c r="P381" s="274"/>
      <c r="Q381" s="274"/>
      <c r="R381" s="274"/>
      <c r="S381" s="274"/>
      <c r="T381" s="274"/>
      <c r="U381" s="274"/>
      <c r="V381" s="274"/>
      <c r="W381" s="274"/>
      <c r="X381" s="274"/>
      <c r="Y381" s="274"/>
      <c r="Z381" s="274"/>
      <c r="AA381" s="1"/>
      <c r="AB381" s="1"/>
      <c r="AC381" s="1"/>
      <c r="AD381" s="1"/>
      <c r="AE381" s="1"/>
      <c r="AF381" s="1"/>
    </row>
    <row r="382" spans="1:32" ht="14.25" customHeight="1">
      <c r="A382" s="137"/>
      <c r="B382" s="137"/>
      <c r="C382" s="288"/>
      <c r="D382" s="288"/>
      <c r="E382" s="288"/>
      <c r="F382" s="288"/>
      <c r="G382" s="288"/>
      <c r="H382" s="288"/>
      <c r="I382" s="288"/>
      <c r="J382" s="288"/>
      <c r="K382" s="288"/>
      <c r="L382" s="274"/>
      <c r="M382" s="274"/>
      <c r="N382" s="274"/>
      <c r="O382" s="274"/>
      <c r="P382" s="274"/>
      <c r="Q382" s="274"/>
      <c r="R382" s="274"/>
      <c r="S382" s="274"/>
      <c r="T382" s="274"/>
      <c r="U382" s="274"/>
      <c r="V382" s="274"/>
      <c r="W382" s="274"/>
      <c r="X382" s="274"/>
      <c r="Y382" s="274"/>
      <c r="Z382" s="274"/>
      <c r="AA382" s="1"/>
      <c r="AB382" s="1"/>
      <c r="AC382" s="1"/>
      <c r="AD382" s="1"/>
      <c r="AE382" s="1"/>
      <c r="AF382" s="1"/>
    </row>
    <row r="383" spans="1:32" ht="14.25" customHeight="1">
      <c r="A383" s="137"/>
      <c r="B383" s="137"/>
      <c r="C383" s="288"/>
      <c r="D383" s="288"/>
      <c r="E383" s="288"/>
      <c r="F383" s="288"/>
      <c r="G383" s="288"/>
      <c r="H383" s="288"/>
      <c r="I383" s="288"/>
      <c r="J383" s="288"/>
      <c r="K383" s="288"/>
      <c r="L383" s="274"/>
      <c r="M383" s="274"/>
      <c r="N383" s="274"/>
      <c r="O383" s="274"/>
      <c r="P383" s="274"/>
      <c r="Q383" s="274"/>
      <c r="R383" s="274"/>
      <c r="S383" s="274"/>
      <c r="T383" s="274"/>
      <c r="U383" s="274"/>
      <c r="V383" s="274"/>
      <c r="W383" s="274"/>
      <c r="X383" s="274"/>
      <c r="Y383" s="274"/>
      <c r="Z383" s="274"/>
      <c r="AA383" s="1"/>
      <c r="AB383" s="1"/>
      <c r="AC383" s="1"/>
      <c r="AD383" s="1"/>
      <c r="AE383" s="1"/>
      <c r="AF383" s="1"/>
    </row>
    <row r="384" spans="1:32" ht="14.25" customHeight="1">
      <c r="A384" s="137"/>
      <c r="B384" s="137"/>
      <c r="C384" s="288"/>
      <c r="D384" s="288"/>
      <c r="E384" s="288"/>
      <c r="F384" s="288"/>
      <c r="G384" s="288"/>
      <c r="H384" s="288"/>
      <c r="I384" s="288"/>
      <c r="J384" s="288"/>
      <c r="K384" s="288"/>
      <c r="L384" s="274"/>
      <c r="M384" s="274"/>
      <c r="N384" s="274"/>
      <c r="O384" s="274"/>
      <c r="P384" s="274"/>
      <c r="Q384" s="274"/>
      <c r="R384" s="274"/>
      <c r="S384" s="274"/>
      <c r="T384" s="274"/>
      <c r="U384" s="274"/>
      <c r="V384" s="274"/>
      <c r="W384" s="274"/>
      <c r="X384" s="274"/>
      <c r="Y384" s="274"/>
      <c r="Z384" s="274"/>
      <c r="AA384" s="1"/>
      <c r="AB384" s="1"/>
      <c r="AC384" s="1"/>
      <c r="AD384" s="1"/>
      <c r="AE384" s="1"/>
      <c r="AF384" s="1"/>
    </row>
    <row r="385" spans="1:32" ht="14.25" customHeight="1">
      <c r="A385" s="137"/>
      <c r="B385" s="137"/>
      <c r="C385" s="288"/>
      <c r="D385" s="288"/>
      <c r="E385" s="288"/>
      <c r="F385" s="288"/>
      <c r="G385" s="288"/>
      <c r="H385" s="288"/>
      <c r="I385" s="288"/>
      <c r="J385" s="288"/>
      <c r="K385" s="288"/>
      <c r="L385" s="274"/>
      <c r="M385" s="274"/>
      <c r="N385" s="274"/>
      <c r="O385" s="274"/>
      <c r="P385" s="274"/>
      <c r="Q385" s="274"/>
      <c r="R385" s="274"/>
      <c r="S385" s="274"/>
      <c r="T385" s="274"/>
      <c r="U385" s="274"/>
      <c r="V385" s="274"/>
      <c r="W385" s="274"/>
      <c r="X385" s="274"/>
      <c r="Y385" s="274"/>
      <c r="Z385" s="274"/>
      <c r="AA385" s="1"/>
      <c r="AB385" s="1"/>
      <c r="AC385" s="1"/>
      <c r="AD385" s="1"/>
      <c r="AE385" s="1"/>
      <c r="AF385" s="1"/>
    </row>
    <row r="386" spans="1:32" ht="14.25" customHeight="1">
      <c r="A386" s="137"/>
      <c r="B386" s="137"/>
      <c r="C386" s="288"/>
      <c r="D386" s="288"/>
      <c r="E386" s="288"/>
      <c r="F386" s="288"/>
      <c r="G386" s="288"/>
      <c r="H386" s="288"/>
      <c r="I386" s="288"/>
      <c r="J386" s="288"/>
      <c r="K386" s="288"/>
      <c r="L386" s="274"/>
      <c r="M386" s="274"/>
      <c r="N386" s="274"/>
      <c r="O386" s="274"/>
      <c r="P386" s="274"/>
      <c r="Q386" s="274"/>
      <c r="R386" s="274"/>
      <c r="S386" s="274"/>
      <c r="T386" s="274"/>
      <c r="U386" s="274"/>
      <c r="V386" s="274"/>
      <c r="W386" s="274"/>
      <c r="X386" s="274"/>
      <c r="Y386" s="274"/>
      <c r="Z386" s="274"/>
      <c r="AA386" s="1"/>
      <c r="AB386" s="1"/>
      <c r="AC386" s="1"/>
      <c r="AD386" s="1"/>
      <c r="AE386" s="1"/>
      <c r="AF386" s="1"/>
    </row>
    <row r="387" spans="1:32" ht="14.25" customHeight="1">
      <c r="A387" s="137"/>
      <c r="B387" s="137"/>
      <c r="C387" s="288"/>
      <c r="D387" s="288"/>
      <c r="E387" s="288"/>
      <c r="F387" s="288"/>
      <c r="G387" s="288"/>
      <c r="H387" s="288"/>
      <c r="I387" s="288"/>
      <c r="J387" s="288"/>
      <c r="K387" s="288"/>
      <c r="L387" s="274"/>
      <c r="M387" s="274"/>
      <c r="N387" s="274"/>
      <c r="O387" s="274"/>
      <c r="P387" s="274"/>
      <c r="Q387" s="274"/>
      <c r="R387" s="274"/>
      <c r="S387" s="274"/>
      <c r="T387" s="274"/>
      <c r="U387" s="274"/>
      <c r="V387" s="274"/>
      <c r="W387" s="274"/>
      <c r="X387" s="274"/>
      <c r="Y387" s="274"/>
      <c r="Z387" s="274"/>
      <c r="AA387" s="1"/>
      <c r="AB387" s="1"/>
      <c r="AC387" s="1"/>
      <c r="AD387" s="1"/>
      <c r="AE387" s="1"/>
      <c r="AF387" s="1"/>
    </row>
    <row r="388" spans="1:32" ht="14.25" customHeight="1">
      <c r="A388" s="137"/>
      <c r="B388" s="137"/>
      <c r="C388" s="288"/>
      <c r="D388" s="288"/>
      <c r="E388" s="288"/>
      <c r="F388" s="288"/>
      <c r="G388" s="288"/>
      <c r="H388" s="288"/>
      <c r="I388" s="288"/>
      <c r="J388" s="288"/>
      <c r="K388" s="288"/>
      <c r="L388" s="274"/>
      <c r="M388" s="274"/>
      <c r="N388" s="274"/>
      <c r="O388" s="274"/>
      <c r="P388" s="274"/>
      <c r="Q388" s="274"/>
      <c r="R388" s="274"/>
      <c r="S388" s="274"/>
      <c r="T388" s="274"/>
      <c r="U388" s="274"/>
      <c r="V388" s="274"/>
      <c r="W388" s="274"/>
      <c r="X388" s="274"/>
      <c r="Y388" s="274"/>
      <c r="Z388" s="274"/>
      <c r="AA388" s="1"/>
      <c r="AB388" s="1"/>
      <c r="AC388" s="1"/>
      <c r="AD388" s="1"/>
      <c r="AE388" s="1"/>
      <c r="AF388" s="1"/>
    </row>
    <row r="389" spans="1:32" ht="14.25" customHeight="1">
      <c r="A389" s="137"/>
      <c r="B389" s="137"/>
      <c r="C389" s="288"/>
      <c r="D389" s="288"/>
      <c r="E389" s="288"/>
      <c r="F389" s="288"/>
      <c r="G389" s="288"/>
      <c r="H389" s="288"/>
      <c r="I389" s="288"/>
      <c r="J389" s="288"/>
      <c r="K389" s="288"/>
      <c r="L389" s="274"/>
      <c r="M389" s="274"/>
      <c r="N389" s="274"/>
      <c r="O389" s="274"/>
      <c r="P389" s="274"/>
      <c r="Q389" s="274"/>
      <c r="R389" s="274"/>
      <c r="S389" s="274"/>
      <c r="T389" s="274"/>
      <c r="U389" s="274"/>
      <c r="V389" s="274"/>
      <c r="W389" s="274"/>
      <c r="X389" s="274"/>
      <c r="Y389" s="274"/>
      <c r="Z389" s="274"/>
      <c r="AA389" s="1"/>
      <c r="AB389" s="1"/>
      <c r="AC389" s="1"/>
      <c r="AD389" s="1"/>
      <c r="AE389" s="1"/>
      <c r="AF389" s="1"/>
    </row>
    <row r="390" spans="1:32" ht="14.25" customHeight="1">
      <c r="A390" s="137"/>
      <c r="B390" s="137"/>
      <c r="C390" s="288"/>
      <c r="D390" s="288"/>
      <c r="E390" s="288"/>
      <c r="F390" s="288"/>
      <c r="G390" s="288"/>
      <c r="H390" s="288"/>
      <c r="I390" s="288"/>
      <c r="J390" s="288"/>
      <c r="K390" s="288"/>
      <c r="L390" s="274"/>
      <c r="M390" s="274"/>
      <c r="N390" s="274"/>
      <c r="O390" s="274"/>
      <c r="P390" s="274"/>
      <c r="Q390" s="274"/>
      <c r="R390" s="274"/>
      <c r="S390" s="274"/>
      <c r="T390" s="274"/>
      <c r="U390" s="274"/>
      <c r="V390" s="274"/>
      <c r="W390" s="274"/>
      <c r="X390" s="274"/>
      <c r="Y390" s="274"/>
      <c r="Z390" s="274"/>
      <c r="AA390" s="1"/>
      <c r="AB390" s="1"/>
      <c r="AC390" s="1"/>
      <c r="AD390" s="1"/>
      <c r="AE390" s="1"/>
      <c r="AF390" s="1"/>
    </row>
    <row r="391" spans="1:32" ht="14.25" customHeight="1">
      <c r="A391" s="137"/>
      <c r="B391" s="137"/>
      <c r="C391" s="288"/>
      <c r="D391" s="288"/>
      <c r="E391" s="288"/>
      <c r="F391" s="288"/>
      <c r="G391" s="288"/>
      <c r="H391" s="288"/>
      <c r="I391" s="288"/>
      <c r="J391" s="288"/>
      <c r="K391" s="288"/>
      <c r="L391" s="274"/>
      <c r="M391" s="274"/>
      <c r="N391" s="274"/>
      <c r="O391" s="274"/>
      <c r="P391" s="274"/>
      <c r="Q391" s="274"/>
      <c r="R391" s="274"/>
      <c r="S391" s="274"/>
      <c r="T391" s="274"/>
      <c r="U391" s="274"/>
      <c r="V391" s="274"/>
      <c r="W391" s="274"/>
      <c r="X391" s="274"/>
      <c r="Y391" s="274"/>
      <c r="Z391" s="274"/>
      <c r="AA391" s="1"/>
      <c r="AB391" s="1"/>
      <c r="AC391" s="1"/>
      <c r="AD391" s="1"/>
      <c r="AE391" s="1"/>
      <c r="AF391" s="1"/>
    </row>
    <row r="392" spans="1:32" ht="14.25" customHeight="1">
      <c r="A392" s="137"/>
      <c r="B392" s="137"/>
      <c r="C392" s="288"/>
      <c r="D392" s="288"/>
      <c r="E392" s="288"/>
      <c r="F392" s="288"/>
      <c r="G392" s="288"/>
      <c r="H392" s="288"/>
      <c r="I392" s="288"/>
      <c r="J392" s="288"/>
      <c r="K392" s="288"/>
      <c r="L392" s="274"/>
      <c r="M392" s="274"/>
      <c r="N392" s="274"/>
      <c r="O392" s="274"/>
      <c r="P392" s="274"/>
      <c r="Q392" s="274"/>
      <c r="R392" s="274"/>
      <c r="S392" s="274"/>
      <c r="T392" s="274"/>
      <c r="U392" s="274"/>
      <c r="V392" s="274"/>
      <c r="W392" s="274"/>
      <c r="X392" s="274"/>
      <c r="Y392" s="274"/>
      <c r="Z392" s="274"/>
      <c r="AA392" s="1"/>
      <c r="AB392" s="1"/>
      <c r="AC392" s="1"/>
      <c r="AD392" s="1"/>
      <c r="AE392" s="1"/>
      <c r="AF392" s="1"/>
    </row>
    <row r="393" spans="1:32" ht="14.25" customHeight="1">
      <c r="A393" s="137"/>
      <c r="B393" s="137"/>
      <c r="C393" s="288"/>
      <c r="D393" s="288"/>
      <c r="E393" s="288"/>
      <c r="F393" s="288"/>
      <c r="G393" s="288"/>
      <c r="H393" s="288"/>
      <c r="I393" s="288"/>
      <c r="J393" s="288"/>
      <c r="K393" s="288"/>
      <c r="L393" s="274"/>
      <c r="M393" s="274"/>
      <c r="N393" s="274"/>
      <c r="O393" s="274"/>
      <c r="P393" s="274"/>
      <c r="Q393" s="274"/>
      <c r="R393" s="274"/>
      <c r="S393" s="274"/>
      <c r="T393" s="274"/>
      <c r="U393" s="274"/>
      <c r="V393" s="274"/>
      <c r="W393" s="274"/>
      <c r="X393" s="274"/>
      <c r="Y393" s="274"/>
      <c r="Z393" s="274"/>
      <c r="AA393" s="1"/>
      <c r="AB393" s="1"/>
      <c r="AC393" s="1"/>
      <c r="AD393" s="1"/>
      <c r="AE393" s="1"/>
      <c r="AF393" s="1"/>
    </row>
    <row r="394" spans="1:32" ht="14.25" customHeight="1">
      <c r="A394" s="137"/>
      <c r="B394" s="137"/>
      <c r="C394" s="288"/>
      <c r="D394" s="288"/>
      <c r="E394" s="288"/>
      <c r="F394" s="288"/>
      <c r="G394" s="288"/>
      <c r="H394" s="288"/>
      <c r="I394" s="288"/>
      <c r="J394" s="288"/>
      <c r="K394" s="288"/>
      <c r="L394" s="274"/>
      <c r="M394" s="274"/>
      <c r="N394" s="274"/>
      <c r="O394" s="274"/>
      <c r="P394" s="274"/>
      <c r="Q394" s="274"/>
      <c r="R394" s="274"/>
      <c r="S394" s="274"/>
      <c r="T394" s="274"/>
      <c r="U394" s="274"/>
      <c r="V394" s="274"/>
      <c r="W394" s="274"/>
      <c r="X394" s="274"/>
      <c r="Y394" s="274"/>
      <c r="Z394" s="274"/>
      <c r="AA394" s="1"/>
      <c r="AB394" s="1"/>
      <c r="AC394" s="1"/>
      <c r="AD394" s="1"/>
      <c r="AE394" s="1"/>
      <c r="AF394" s="1"/>
    </row>
    <row r="395" spans="1:32" ht="14.25" customHeight="1">
      <c r="A395" s="137"/>
      <c r="B395" s="137"/>
      <c r="C395" s="288"/>
      <c r="D395" s="288"/>
      <c r="E395" s="288"/>
      <c r="F395" s="288"/>
      <c r="G395" s="288"/>
      <c r="H395" s="288"/>
      <c r="I395" s="288"/>
      <c r="J395" s="288"/>
      <c r="K395" s="288"/>
      <c r="L395" s="274"/>
      <c r="M395" s="274"/>
      <c r="N395" s="274"/>
      <c r="O395" s="274"/>
      <c r="P395" s="274"/>
      <c r="Q395" s="274"/>
      <c r="R395" s="274"/>
      <c r="S395" s="274"/>
      <c r="T395" s="274"/>
      <c r="U395" s="274"/>
      <c r="V395" s="274"/>
      <c r="W395" s="274"/>
      <c r="X395" s="274"/>
      <c r="Y395" s="274"/>
      <c r="Z395" s="274"/>
      <c r="AA395" s="1"/>
      <c r="AB395" s="1"/>
      <c r="AC395" s="1"/>
      <c r="AD395" s="1"/>
      <c r="AE395" s="1"/>
      <c r="AF395" s="1"/>
    </row>
    <row r="396" spans="1:32" ht="14.25" customHeight="1">
      <c r="A396" s="137"/>
      <c r="B396" s="137"/>
      <c r="C396" s="288"/>
      <c r="D396" s="288"/>
      <c r="E396" s="288"/>
      <c r="F396" s="288"/>
      <c r="G396" s="288"/>
      <c r="H396" s="288"/>
      <c r="I396" s="288"/>
      <c r="J396" s="288"/>
      <c r="K396" s="288"/>
      <c r="L396" s="274"/>
      <c r="M396" s="274"/>
      <c r="N396" s="274"/>
      <c r="O396" s="274"/>
      <c r="P396" s="274"/>
      <c r="Q396" s="274"/>
      <c r="R396" s="274"/>
      <c r="S396" s="274"/>
      <c r="T396" s="274"/>
      <c r="U396" s="274"/>
      <c r="V396" s="274"/>
      <c r="W396" s="274"/>
      <c r="X396" s="274"/>
      <c r="Y396" s="274"/>
      <c r="Z396" s="274"/>
      <c r="AA396" s="1"/>
      <c r="AB396" s="1"/>
      <c r="AC396" s="1"/>
      <c r="AD396" s="1"/>
      <c r="AE396" s="1"/>
      <c r="AF396" s="1"/>
    </row>
    <row r="397" spans="1:32" ht="14.25" customHeight="1">
      <c r="A397" s="137"/>
      <c r="B397" s="137"/>
      <c r="C397" s="288"/>
      <c r="D397" s="288"/>
      <c r="E397" s="288"/>
      <c r="F397" s="288"/>
      <c r="G397" s="288"/>
      <c r="H397" s="288"/>
      <c r="I397" s="288"/>
      <c r="J397" s="288"/>
      <c r="K397" s="288"/>
      <c r="L397" s="274"/>
      <c r="M397" s="274"/>
      <c r="N397" s="274"/>
      <c r="O397" s="274"/>
      <c r="P397" s="274"/>
      <c r="Q397" s="274"/>
      <c r="R397" s="274"/>
      <c r="S397" s="274"/>
      <c r="T397" s="274"/>
      <c r="U397" s="274"/>
      <c r="V397" s="274"/>
      <c r="W397" s="274"/>
      <c r="X397" s="274"/>
      <c r="Y397" s="274"/>
      <c r="Z397" s="274"/>
      <c r="AA397" s="1"/>
      <c r="AB397" s="1"/>
      <c r="AC397" s="1"/>
      <c r="AD397" s="1"/>
      <c r="AE397" s="1"/>
      <c r="AF397" s="1"/>
    </row>
    <row r="398" spans="1:32" ht="14.25" customHeight="1">
      <c r="A398" s="137"/>
      <c r="B398" s="137"/>
      <c r="C398" s="288"/>
      <c r="D398" s="288"/>
      <c r="E398" s="288"/>
      <c r="F398" s="288"/>
      <c r="G398" s="288"/>
      <c r="H398" s="288"/>
      <c r="I398" s="288"/>
      <c r="J398" s="288"/>
      <c r="K398" s="288"/>
      <c r="L398" s="274"/>
      <c r="M398" s="274"/>
      <c r="N398" s="274"/>
      <c r="O398" s="274"/>
      <c r="P398" s="274"/>
      <c r="Q398" s="274"/>
      <c r="R398" s="274"/>
      <c r="S398" s="274"/>
      <c r="T398" s="274"/>
      <c r="U398" s="274"/>
      <c r="V398" s="274"/>
      <c r="W398" s="274"/>
      <c r="X398" s="274"/>
      <c r="Y398" s="274"/>
      <c r="Z398" s="274"/>
      <c r="AA398" s="1"/>
      <c r="AB398" s="1"/>
      <c r="AC398" s="1"/>
      <c r="AD398" s="1"/>
      <c r="AE398" s="1"/>
      <c r="AF398" s="1"/>
    </row>
    <row r="399" spans="1:32" ht="14.25" customHeight="1">
      <c r="A399" s="137"/>
      <c r="B399" s="137"/>
      <c r="C399" s="288"/>
      <c r="D399" s="288"/>
      <c r="E399" s="288"/>
      <c r="F399" s="288"/>
      <c r="G399" s="288"/>
      <c r="H399" s="288"/>
      <c r="I399" s="288"/>
      <c r="J399" s="288"/>
      <c r="K399" s="288"/>
      <c r="L399" s="274"/>
      <c r="M399" s="274"/>
      <c r="N399" s="274"/>
      <c r="O399" s="274"/>
      <c r="P399" s="274"/>
      <c r="Q399" s="274"/>
      <c r="R399" s="274"/>
      <c r="S399" s="274"/>
      <c r="T399" s="274"/>
      <c r="U399" s="274"/>
      <c r="V399" s="274"/>
      <c r="W399" s="274"/>
      <c r="X399" s="274"/>
      <c r="Y399" s="274"/>
      <c r="Z399" s="274"/>
      <c r="AA399" s="1"/>
      <c r="AB399" s="1"/>
      <c r="AC399" s="1"/>
      <c r="AD399" s="1"/>
      <c r="AE399" s="1"/>
      <c r="AF399" s="1"/>
    </row>
    <row r="400" spans="1:32" ht="14.25" customHeight="1">
      <c r="A400" s="137"/>
      <c r="B400" s="137"/>
      <c r="C400" s="288"/>
      <c r="D400" s="288"/>
      <c r="E400" s="288"/>
      <c r="F400" s="288"/>
      <c r="G400" s="288"/>
      <c r="H400" s="288"/>
      <c r="I400" s="288"/>
      <c r="J400" s="288"/>
      <c r="K400" s="288"/>
      <c r="L400" s="274"/>
      <c r="M400" s="274"/>
      <c r="N400" s="274"/>
      <c r="O400" s="274"/>
      <c r="P400" s="274"/>
      <c r="Q400" s="274"/>
      <c r="R400" s="274"/>
      <c r="S400" s="274"/>
      <c r="T400" s="274"/>
      <c r="U400" s="274"/>
      <c r="V400" s="274"/>
      <c r="W400" s="274"/>
      <c r="X400" s="274"/>
      <c r="Y400" s="274"/>
      <c r="Z400" s="274"/>
      <c r="AA400" s="1"/>
      <c r="AB400" s="1"/>
      <c r="AC400" s="1"/>
      <c r="AD400" s="1"/>
      <c r="AE400" s="1"/>
      <c r="AF400" s="1"/>
    </row>
    <row r="401" spans="1:32" ht="14.25" customHeight="1">
      <c r="A401" s="137"/>
      <c r="B401" s="137"/>
      <c r="C401" s="288"/>
      <c r="D401" s="288"/>
      <c r="E401" s="288"/>
      <c r="F401" s="288"/>
      <c r="G401" s="288"/>
      <c r="H401" s="288"/>
      <c r="I401" s="288"/>
      <c r="J401" s="288"/>
      <c r="K401" s="288"/>
      <c r="L401" s="274"/>
      <c r="M401" s="274"/>
      <c r="N401" s="274"/>
      <c r="O401" s="274"/>
      <c r="P401" s="274"/>
      <c r="Q401" s="274"/>
      <c r="R401" s="274"/>
      <c r="S401" s="274"/>
      <c r="T401" s="274"/>
      <c r="U401" s="274"/>
      <c r="V401" s="274"/>
      <c r="W401" s="274"/>
      <c r="X401" s="274"/>
      <c r="Y401" s="274"/>
      <c r="Z401" s="274"/>
      <c r="AA401" s="1"/>
      <c r="AB401" s="1"/>
      <c r="AC401" s="1"/>
      <c r="AD401" s="1"/>
      <c r="AE401" s="1"/>
      <c r="AF401" s="1"/>
    </row>
    <row r="402" spans="1:32" ht="14.25" customHeight="1">
      <c r="A402" s="137"/>
      <c r="B402" s="137"/>
      <c r="C402" s="288"/>
      <c r="D402" s="288"/>
      <c r="E402" s="288"/>
      <c r="F402" s="288"/>
      <c r="G402" s="288"/>
      <c r="H402" s="288"/>
      <c r="I402" s="288"/>
      <c r="J402" s="288"/>
      <c r="K402" s="288"/>
      <c r="L402" s="274"/>
      <c r="M402" s="274"/>
      <c r="N402" s="274"/>
      <c r="O402" s="274"/>
      <c r="P402" s="274"/>
      <c r="Q402" s="274"/>
      <c r="R402" s="274"/>
      <c r="S402" s="274"/>
      <c r="T402" s="274"/>
      <c r="U402" s="274"/>
      <c r="V402" s="274"/>
      <c r="W402" s="274"/>
      <c r="X402" s="274"/>
      <c r="Y402" s="274"/>
      <c r="Z402" s="274"/>
      <c r="AA402" s="1"/>
      <c r="AB402" s="1"/>
      <c r="AC402" s="1"/>
      <c r="AD402" s="1"/>
      <c r="AE402" s="1"/>
      <c r="AF402" s="1"/>
    </row>
    <row r="403" spans="1:32" ht="14.25" customHeight="1">
      <c r="A403" s="137"/>
      <c r="B403" s="137"/>
      <c r="C403" s="288"/>
      <c r="D403" s="288"/>
      <c r="E403" s="288"/>
      <c r="F403" s="288"/>
      <c r="G403" s="288"/>
      <c r="H403" s="288"/>
      <c r="I403" s="288"/>
      <c r="J403" s="288"/>
      <c r="K403" s="288"/>
      <c r="L403" s="274"/>
      <c r="M403" s="274"/>
      <c r="N403" s="274"/>
      <c r="O403" s="274"/>
      <c r="P403" s="274"/>
      <c r="Q403" s="274"/>
      <c r="R403" s="274"/>
      <c r="S403" s="274"/>
      <c r="T403" s="274"/>
      <c r="U403" s="274"/>
      <c r="V403" s="274"/>
      <c r="W403" s="274"/>
      <c r="X403" s="274"/>
      <c r="Y403" s="274"/>
      <c r="Z403" s="274"/>
      <c r="AA403" s="1"/>
      <c r="AB403" s="1"/>
      <c r="AC403" s="1"/>
      <c r="AD403" s="1"/>
      <c r="AE403" s="1"/>
      <c r="AF403" s="1"/>
    </row>
    <row r="404" spans="1:32" ht="14.25" customHeight="1">
      <c r="A404" s="137"/>
      <c r="B404" s="137"/>
      <c r="C404" s="288"/>
      <c r="D404" s="288"/>
      <c r="E404" s="288"/>
      <c r="F404" s="288"/>
      <c r="G404" s="288"/>
      <c r="H404" s="288"/>
      <c r="I404" s="288"/>
      <c r="J404" s="288"/>
      <c r="K404" s="288"/>
      <c r="L404" s="274"/>
      <c r="M404" s="274"/>
      <c r="N404" s="274"/>
      <c r="O404" s="274"/>
      <c r="P404" s="274"/>
      <c r="Q404" s="274"/>
      <c r="R404" s="274"/>
      <c r="S404" s="274"/>
      <c r="T404" s="274"/>
      <c r="U404" s="274"/>
      <c r="V404" s="274"/>
      <c r="W404" s="274"/>
      <c r="X404" s="274"/>
      <c r="Y404" s="274"/>
      <c r="Z404" s="274"/>
      <c r="AA404" s="1"/>
      <c r="AB404" s="1"/>
      <c r="AC404" s="1"/>
      <c r="AD404" s="1"/>
      <c r="AE404" s="1"/>
      <c r="AF404" s="1"/>
    </row>
    <row r="405" spans="1:32" ht="14.25" customHeight="1">
      <c r="A405" s="137"/>
      <c r="B405" s="137"/>
      <c r="C405" s="288"/>
      <c r="D405" s="288"/>
      <c r="E405" s="288"/>
      <c r="F405" s="288"/>
      <c r="G405" s="288"/>
      <c r="H405" s="288"/>
      <c r="I405" s="288"/>
      <c r="J405" s="288"/>
      <c r="K405" s="288"/>
      <c r="L405" s="274"/>
      <c r="M405" s="274"/>
      <c r="N405" s="274"/>
      <c r="O405" s="274"/>
      <c r="P405" s="274"/>
      <c r="Q405" s="274"/>
      <c r="R405" s="274"/>
      <c r="S405" s="274"/>
      <c r="T405" s="274"/>
      <c r="U405" s="274"/>
      <c r="V405" s="274"/>
      <c r="W405" s="274"/>
      <c r="X405" s="274"/>
      <c r="Y405" s="274"/>
      <c r="Z405" s="274"/>
      <c r="AA405" s="1"/>
      <c r="AB405" s="1"/>
      <c r="AC405" s="1"/>
      <c r="AD405" s="1"/>
      <c r="AE405" s="1"/>
      <c r="AF405" s="1"/>
    </row>
    <row r="406" spans="1:32" ht="14.25" customHeight="1">
      <c r="A406" s="137"/>
      <c r="B406" s="137"/>
      <c r="C406" s="288"/>
      <c r="D406" s="288"/>
      <c r="E406" s="288"/>
      <c r="F406" s="288"/>
      <c r="G406" s="288"/>
      <c r="H406" s="288"/>
      <c r="I406" s="288"/>
      <c r="J406" s="288"/>
      <c r="K406" s="288"/>
      <c r="L406" s="274"/>
      <c r="M406" s="274"/>
      <c r="N406" s="274"/>
      <c r="O406" s="274"/>
      <c r="P406" s="274"/>
      <c r="Q406" s="274"/>
      <c r="R406" s="274"/>
      <c r="S406" s="274"/>
      <c r="T406" s="274"/>
      <c r="U406" s="274"/>
      <c r="V406" s="274"/>
      <c r="W406" s="274"/>
      <c r="X406" s="274"/>
      <c r="Y406" s="274"/>
      <c r="Z406" s="274"/>
      <c r="AA406" s="1"/>
      <c r="AB406" s="1"/>
      <c r="AC406" s="1"/>
      <c r="AD406" s="1"/>
      <c r="AE406" s="1"/>
      <c r="AF406" s="1"/>
    </row>
    <row r="407" spans="1:32" ht="14.25" customHeight="1">
      <c r="A407" s="137"/>
      <c r="B407" s="137"/>
      <c r="C407" s="288"/>
      <c r="D407" s="288"/>
      <c r="E407" s="288"/>
      <c r="F407" s="288"/>
      <c r="G407" s="288"/>
      <c r="H407" s="288"/>
      <c r="I407" s="288"/>
      <c r="J407" s="288"/>
      <c r="K407" s="288"/>
      <c r="L407" s="274"/>
      <c r="M407" s="274"/>
      <c r="N407" s="274"/>
      <c r="O407" s="274"/>
      <c r="P407" s="274"/>
      <c r="Q407" s="274"/>
      <c r="R407" s="274"/>
      <c r="S407" s="274"/>
      <c r="T407" s="274"/>
      <c r="U407" s="274"/>
      <c r="V407" s="274"/>
      <c r="W407" s="274"/>
      <c r="X407" s="274"/>
      <c r="Y407" s="274"/>
      <c r="Z407" s="274"/>
      <c r="AA407" s="1"/>
      <c r="AB407" s="1"/>
      <c r="AC407" s="1"/>
      <c r="AD407" s="1"/>
      <c r="AE407" s="1"/>
      <c r="AF407" s="1"/>
    </row>
    <row r="408" spans="1:32" ht="14.25" customHeight="1">
      <c r="A408" s="137"/>
      <c r="B408" s="137"/>
      <c r="C408" s="288"/>
      <c r="D408" s="288"/>
      <c r="E408" s="288"/>
      <c r="F408" s="288"/>
      <c r="G408" s="288"/>
      <c r="H408" s="288"/>
      <c r="I408" s="288"/>
      <c r="J408" s="288"/>
      <c r="K408" s="288"/>
      <c r="L408" s="274"/>
      <c r="M408" s="274"/>
      <c r="N408" s="274"/>
      <c r="O408" s="274"/>
      <c r="P408" s="274"/>
      <c r="Q408" s="274"/>
      <c r="R408" s="274"/>
      <c r="S408" s="274"/>
      <c r="T408" s="274"/>
      <c r="U408" s="274"/>
      <c r="V408" s="274"/>
      <c r="W408" s="274"/>
      <c r="X408" s="274"/>
      <c r="Y408" s="274"/>
      <c r="Z408" s="274"/>
      <c r="AA408" s="1"/>
      <c r="AB408" s="1"/>
      <c r="AC408" s="1"/>
      <c r="AD408" s="1"/>
      <c r="AE408" s="1"/>
      <c r="AF408" s="1"/>
    </row>
    <row r="409" spans="1:32" ht="14.25" customHeight="1">
      <c r="A409" s="137"/>
      <c r="B409" s="137"/>
      <c r="C409" s="288"/>
      <c r="D409" s="288"/>
      <c r="E409" s="288"/>
      <c r="F409" s="288"/>
      <c r="G409" s="288"/>
      <c r="H409" s="288"/>
      <c r="I409" s="288"/>
      <c r="J409" s="288"/>
      <c r="K409" s="288"/>
      <c r="L409" s="274"/>
      <c r="M409" s="274"/>
      <c r="N409" s="274"/>
      <c r="O409" s="274"/>
      <c r="P409" s="274"/>
      <c r="Q409" s="274"/>
      <c r="R409" s="274"/>
      <c r="S409" s="274"/>
      <c r="T409" s="274"/>
      <c r="U409" s="274"/>
      <c r="V409" s="274"/>
      <c r="W409" s="274"/>
      <c r="X409" s="274"/>
      <c r="Y409" s="274"/>
      <c r="Z409" s="274"/>
      <c r="AA409" s="1"/>
      <c r="AB409" s="1"/>
      <c r="AC409" s="1"/>
      <c r="AD409" s="1"/>
      <c r="AE409" s="1"/>
      <c r="AF409" s="1"/>
    </row>
    <row r="410" spans="1:32" ht="14.25" customHeight="1">
      <c r="A410" s="137"/>
      <c r="B410" s="137"/>
      <c r="C410" s="288"/>
      <c r="D410" s="288"/>
      <c r="E410" s="288"/>
      <c r="F410" s="288"/>
      <c r="G410" s="288"/>
      <c r="H410" s="288"/>
      <c r="I410" s="288"/>
      <c r="J410" s="288"/>
      <c r="K410" s="288"/>
      <c r="L410" s="274"/>
      <c r="M410" s="274"/>
      <c r="N410" s="274"/>
      <c r="O410" s="274"/>
      <c r="P410" s="274"/>
      <c r="Q410" s="274"/>
      <c r="R410" s="274"/>
      <c r="S410" s="274"/>
      <c r="T410" s="274"/>
      <c r="U410" s="274"/>
      <c r="V410" s="274"/>
      <c r="W410" s="274"/>
      <c r="X410" s="274"/>
      <c r="Y410" s="274"/>
      <c r="Z410" s="274"/>
      <c r="AA410" s="1"/>
      <c r="AB410" s="1"/>
      <c r="AC410" s="1"/>
      <c r="AD410" s="1"/>
      <c r="AE410" s="1"/>
      <c r="AF410" s="1"/>
    </row>
    <row r="411" spans="1:32" ht="14.25" customHeight="1">
      <c r="A411" s="137"/>
      <c r="B411" s="137"/>
      <c r="C411" s="288"/>
      <c r="D411" s="288"/>
      <c r="E411" s="288"/>
      <c r="F411" s="288"/>
      <c r="G411" s="288"/>
      <c r="H411" s="288"/>
      <c r="I411" s="288"/>
      <c r="J411" s="288"/>
      <c r="K411" s="288"/>
      <c r="L411" s="274"/>
      <c r="M411" s="274"/>
      <c r="N411" s="274"/>
      <c r="O411" s="274"/>
      <c r="P411" s="274"/>
      <c r="Q411" s="274"/>
      <c r="R411" s="274"/>
      <c r="S411" s="274"/>
      <c r="T411" s="274"/>
      <c r="U411" s="274"/>
      <c r="V411" s="274"/>
      <c r="W411" s="274"/>
      <c r="X411" s="274"/>
      <c r="Y411" s="274"/>
      <c r="Z411" s="274"/>
      <c r="AA411" s="1"/>
      <c r="AB411" s="1"/>
      <c r="AC411" s="1"/>
      <c r="AD411" s="1"/>
      <c r="AE411" s="1"/>
      <c r="AF411" s="1"/>
    </row>
    <row r="412" spans="1:32" ht="14.25" customHeight="1">
      <c r="A412" s="137"/>
      <c r="B412" s="137"/>
      <c r="C412" s="288"/>
      <c r="D412" s="288"/>
      <c r="E412" s="288"/>
      <c r="F412" s="288"/>
      <c r="G412" s="288"/>
      <c r="H412" s="288"/>
      <c r="I412" s="288"/>
      <c r="J412" s="288"/>
      <c r="K412" s="288"/>
      <c r="L412" s="274"/>
      <c r="M412" s="274"/>
      <c r="N412" s="274"/>
      <c r="O412" s="274"/>
      <c r="P412" s="274"/>
      <c r="Q412" s="274"/>
      <c r="R412" s="274"/>
      <c r="S412" s="274"/>
      <c r="T412" s="274"/>
      <c r="U412" s="274"/>
      <c r="V412" s="274"/>
      <c r="W412" s="274"/>
      <c r="X412" s="274"/>
      <c r="Y412" s="274"/>
      <c r="Z412" s="274"/>
      <c r="AA412" s="1"/>
      <c r="AB412" s="1"/>
      <c r="AC412" s="1"/>
      <c r="AD412" s="1"/>
      <c r="AE412" s="1"/>
      <c r="AF412" s="1"/>
    </row>
    <row r="413" spans="1:32" ht="14.25" customHeight="1">
      <c r="A413" s="137"/>
      <c r="B413" s="137"/>
      <c r="C413" s="288"/>
      <c r="D413" s="288"/>
      <c r="E413" s="288"/>
      <c r="F413" s="288"/>
      <c r="G413" s="288"/>
      <c r="H413" s="288"/>
      <c r="I413" s="288"/>
      <c r="J413" s="288"/>
      <c r="K413" s="288"/>
      <c r="L413" s="274"/>
      <c r="M413" s="274"/>
      <c r="N413" s="274"/>
      <c r="O413" s="274"/>
      <c r="P413" s="274"/>
      <c r="Q413" s="274"/>
      <c r="R413" s="274"/>
      <c r="S413" s="274"/>
      <c r="T413" s="274"/>
      <c r="U413" s="274"/>
      <c r="V413" s="274"/>
      <c r="W413" s="274"/>
      <c r="X413" s="274"/>
      <c r="Y413" s="274"/>
      <c r="Z413" s="274"/>
      <c r="AA413" s="1"/>
      <c r="AB413" s="1"/>
      <c r="AC413" s="1"/>
      <c r="AD413" s="1"/>
      <c r="AE413" s="1"/>
      <c r="AF413" s="1"/>
    </row>
    <row r="414" spans="1:32" ht="14.25" customHeight="1">
      <c r="A414" s="137"/>
      <c r="B414" s="137"/>
      <c r="C414" s="288"/>
      <c r="D414" s="288"/>
      <c r="E414" s="288"/>
      <c r="F414" s="288"/>
      <c r="G414" s="288"/>
      <c r="H414" s="288"/>
      <c r="I414" s="288"/>
      <c r="J414" s="288"/>
      <c r="K414" s="288"/>
      <c r="L414" s="274"/>
      <c r="M414" s="274"/>
      <c r="N414" s="274"/>
      <c r="O414" s="274"/>
      <c r="P414" s="274"/>
      <c r="Q414" s="274"/>
      <c r="R414" s="274"/>
      <c r="S414" s="274"/>
      <c r="T414" s="274"/>
      <c r="U414" s="274"/>
      <c r="V414" s="274"/>
      <c r="W414" s="274"/>
      <c r="X414" s="274"/>
      <c r="Y414" s="274"/>
      <c r="Z414" s="274"/>
      <c r="AA414" s="1"/>
      <c r="AB414" s="1"/>
      <c r="AC414" s="1"/>
      <c r="AD414" s="1"/>
      <c r="AE414" s="1"/>
      <c r="AF414" s="1"/>
    </row>
    <row r="415" spans="1:32" ht="14.25" customHeight="1">
      <c r="A415" s="137"/>
      <c r="B415" s="137"/>
      <c r="C415" s="288"/>
      <c r="D415" s="288"/>
      <c r="E415" s="288"/>
      <c r="F415" s="288"/>
      <c r="G415" s="288"/>
      <c r="H415" s="288"/>
      <c r="I415" s="288"/>
      <c r="J415" s="288"/>
      <c r="K415" s="288"/>
      <c r="L415" s="274"/>
      <c r="M415" s="274"/>
      <c r="N415" s="274"/>
      <c r="O415" s="274"/>
      <c r="P415" s="274"/>
      <c r="Q415" s="274"/>
      <c r="R415" s="274"/>
      <c r="S415" s="274"/>
      <c r="T415" s="274"/>
      <c r="U415" s="274"/>
      <c r="V415" s="274"/>
      <c r="W415" s="274"/>
      <c r="X415" s="274"/>
      <c r="Y415" s="274"/>
      <c r="Z415" s="274"/>
      <c r="AA415" s="1"/>
      <c r="AB415" s="1"/>
      <c r="AC415" s="1"/>
      <c r="AD415" s="1"/>
      <c r="AE415" s="1"/>
      <c r="AF415" s="1"/>
    </row>
    <row r="416" spans="1:32" ht="14.25" customHeight="1">
      <c r="A416" s="137"/>
      <c r="B416" s="137"/>
      <c r="C416" s="288"/>
      <c r="D416" s="288"/>
      <c r="E416" s="288"/>
      <c r="F416" s="288"/>
      <c r="G416" s="288"/>
      <c r="H416" s="288"/>
      <c r="I416" s="288"/>
      <c r="J416" s="288"/>
      <c r="K416" s="288"/>
      <c r="L416" s="274"/>
      <c r="M416" s="274"/>
      <c r="N416" s="274"/>
      <c r="O416" s="274"/>
      <c r="P416" s="274"/>
      <c r="Q416" s="274"/>
      <c r="R416" s="274"/>
      <c r="S416" s="274"/>
      <c r="T416" s="274"/>
      <c r="U416" s="274"/>
      <c r="V416" s="274"/>
      <c r="W416" s="274"/>
      <c r="X416" s="274"/>
      <c r="Y416" s="274"/>
      <c r="Z416" s="274"/>
      <c r="AA416" s="1"/>
      <c r="AB416" s="1"/>
      <c r="AC416" s="1"/>
      <c r="AD416" s="1"/>
      <c r="AE416" s="1"/>
      <c r="AF416" s="1"/>
    </row>
    <row r="417" spans="1:32" ht="14.25" customHeight="1">
      <c r="A417" s="137"/>
      <c r="B417" s="137"/>
      <c r="C417" s="288"/>
      <c r="D417" s="288"/>
      <c r="E417" s="288"/>
      <c r="F417" s="288"/>
      <c r="G417" s="288"/>
      <c r="H417" s="288"/>
      <c r="I417" s="288"/>
      <c r="J417" s="288"/>
      <c r="K417" s="288"/>
      <c r="L417" s="274"/>
      <c r="M417" s="274"/>
      <c r="N417" s="274"/>
      <c r="O417" s="274"/>
      <c r="P417" s="274"/>
      <c r="Q417" s="274"/>
      <c r="R417" s="274"/>
      <c r="S417" s="274"/>
      <c r="T417" s="274"/>
      <c r="U417" s="274"/>
      <c r="V417" s="274"/>
      <c r="W417" s="274"/>
      <c r="X417" s="274"/>
      <c r="Y417" s="274"/>
      <c r="Z417" s="274"/>
      <c r="AA417" s="1"/>
      <c r="AB417" s="1"/>
      <c r="AC417" s="1"/>
      <c r="AD417" s="1"/>
      <c r="AE417" s="1"/>
      <c r="AF417" s="1"/>
    </row>
    <row r="418" spans="1:32" ht="14.25" customHeight="1">
      <c r="A418" s="137"/>
      <c r="B418" s="137"/>
      <c r="C418" s="288"/>
      <c r="D418" s="288"/>
      <c r="E418" s="288"/>
      <c r="F418" s="288"/>
      <c r="G418" s="288"/>
      <c r="H418" s="288"/>
      <c r="I418" s="288"/>
      <c r="J418" s="288"/>
      <c r="K418" s="288"/>
      <c r="L418" s="274"/>
      <c r="M418" s="274"/>
      <c r="N418" s="274"/>
      <c r="O418" s="274"/>
      <c r="P418" s="274"/>
      <c r="Q418" s="274"/>
      <c r="R418" s="274"/>
      <c r="S418" s="274"/>
      <c r="T418" s="274"/>
      <c r="U418" s="274"/>
      <c r="V418" s="274"/>
      <c r="W418" s="274"/>
      <c r="X418" s="274"/>
      <c r="Y418" s="274"/>
      <c r="Z418" s="274"/>
      <c r="AA418" s="1"/>
      <c r="AB418" s="1"/>
      <c r="AC418" s="1"/>
      <c r="AD418" s="1"/>
      <c r="AE418" s="1"/>
      <c r="AF418" s="1"/>
    </row>
    <row r="419" spans="1:32" ht="14.25" customHeight="1">
      <c r="A419" s="137"/>
      <c r="B419" s="137"/>
      <c r="C419" s="288"/>
      <c r="D419" s="288"/>
      <c r="E419" s="288"/>
      <c r="F419" s="288"/>
      <c r="G419" s="288"/>
      <c r="H419" s="288"/>
      <c r="I419" s="288"/>
      <c r="J419" s="288"/>
      <c r="K419" s="288"/>
      <c r="L419" s="274"/>
      <c r="M419" s="274"/>
      <c r="N419" s="274"/>
      <c r="O419" s="274"/>
      <c r="P419" s="274"/>
      <c r="Q419" s="274"/>
      <c r="R419" s="274"/>
      <c r="S419" s="274"/>
      <c r="T419" s="274"/>
      <c r="U419" s="274"/>
      <c r="V419" s="274"/>
      <c r="W419" s="274"/>
      <c r="X419" s="274"/>
      <c r="Y419" s="274"/>
      <c r="Z419" s="274"/>
      <c r="AA419" s="1"/>
      <c r="AB419" s="1"/>
      <c r="AC419" s="1"/>
      <c r="AD419" s="1"/>
      <c r="AE419" s="1"/>
      <c r="AF419" s="1"/>
    </row>
    <row r="420" spans="1:32" ht="14.25" customHeight="1">
      <c r="A420" s="137"/>
      <c r="B420" s="137"/>
      <c r="C420" s="288"/>
      <c r="D420" s="288"/>
      <c r="E420" s="288"/>
      <c r="F420" s="288"/>
      <c r="G420" s="288"/>
      <c r="H420" s="288"/>
      <c r="I420" s="288"/>
      <c r="J420" s="288"/>
      <c r="K420" s="288"/>
      <c r="L420" s="274"/>
      <c r="M420" s="274"/>
      <c r="N420" s="274"/>
      <c r="O420" s="274"/>
      <c r="P420" s="274"/>
      <c r="Q420" s="274"/>
      <c r="R420" s="274"/>
      <c r="S420" s="274"/>
      <c r="T420" s="274"/>
      <c r="U420" s="274"/>
      <c r="V420" s="274"/>
      <c r="W420" s="274"/>
      <c r="X420" s="274"/>
      <c r="Y420" s="274"/>
      <c r="Z420" s="274"/>
      <c r="AA420" s="1"/>
      <c r="AB420" s="1"/>
      <c r="AC420" s="1"/>
      <c r="AD420" s="1"/>
      <c r="AE420" s="1"/>
      <c r="AF420" s="1"/>
    </row>
    <row r="421" spans="1:32" ht="14.25" customHeight="1">
      <c r="A421" s="137"/>
      <c r="B421" s="137"/>
      <c r="C421" s="288"/>
      <c r="D421" s="288"/>
      <c r="E421" s="288"/>
      <c r="F421" s="288"/>
      <c r="G421" s="288"/>
      <c r="H421" s="288"/>
      <c r="I421" s="288"/>
      <c r="J421" s="288"/>
      <c r="K421" s="288"/>
      <c r="L421" s="274"/>
      <c r="M421" s="274"/>
      <c r="N421" s="274"/>
      <c r="O421" s="274"/>
      <c r="P421" s="274"/>
      <c r="Q421" s="274"/>
      <c r="R421" s="274"/>
      <c r="S421" s="274"/>
      <c r="T421" s="274"/>
      <c r="U421" s="274"/>
      <c r="V421" s="274"/>
      <c r="W421" s="274"/>
      <c r="X421" s="274"/>
      <c r="Y421" s="274"/>
      <c r="Z421" s="274"/>
      <c r="AA421" s="1"/>
      <c r="AB421" s="1"/>
      <c r="AC421" s="1"/>
      <c r="AD421" s="1"/>
      <c r="AE421" s="1"/>
      <c r="AF421" s="1"/>
    </row>
    <row r="422" spans="1:32" ht="14.25" customHeight="1">
      <c r="A422" s="137"/>
      <c r="B422" s="137"/>
      <c r="C422" s="288"/>
      <c r="D422" s="288"/>
      <c r="E422" s="288"/>
      <c r="F422" s="288"/>
      <c r="G422" s="288"/>
      <c r="H422" s="288"/>
      <c r="I422" s="288"/>
      <c r="J422" s="288"/>
      <c r="K422" s="288"/>
      <c r="L422" s="274"/>
      <c r="M422" s="274"/>
      <c r="N422" s="274"/>
      <c r="O422" s="274"/>
      <c r="P422" s="274"/>
      <c r="Q422" s="274"/>
      <c r="R422" s="274"/>
      <c r="S422" s="274"/>
      <c r="T422" s="274"/>
      <c r="U422" s="274"/>
      <c r="V422" s="274"/>
      <c r="W422" s="274"/>
      <c r="X422" s="274"/>
      <c r="Y422" s="274"/>
      <c r="Z422" s="274"/>
      <c r="AA422" s="1"/>
      <c r="AB422" s="1"/>
      <c r="AC422" s="1"/>
      <c r="AD422" s="1"/>
      <c r="AE422" s="1"/>
      <c r="AF422" s="1"/>
    </row>
    <row r="423" spans="1:32" ht="14.25" customHeight="1">
      <c r="A423" s="137"/>
      <c r="B423" s="137"/>
      <c r="C423" s="288"/>
      <c r="D423" s="288"/>
      <c r="E423" s="288"/>
      <c r="F423" s="288"/>
      <c r="G423" s="288"/>
      <c r="H423" s="288"/>
      <c r="I423" s="288"/>
      <c r="J423" s="288"/>
      <c r="K423" s="288"/>
      <c r="L423" s="274"/>
      <c r="M423" s="274"/>
      <c r="N423" s="274"/>
      <c r="O423" s="274"/>
      <c r="P423" s="274"/>
      <c r="Q423" s="274"/>
      <c r="R423" s="274"/>
      <c r="S423" s="274"/>
      <c r="T423" s="274"/>
      <c r="U423" s="274"/>
      <c r="V423" s="274"/>
      <c r="W423" s="274"/>
      <c r="X423" s="274"/>
      <c r="Y423" s="274"/>
      <c r="Z423" s="274"/>
      <c r="AA423" s="1"/>
      <c r="AB423" s="1"/>
      <c r="AC423" s="1"/>
      <c r="AD423" s="1"/>
      <c r="AE423" s="1"/>
      <c r="AF423" s="1"/>
    </row>
    <row r="424" spans="1:32" ht="14.25" customHeight="1">
      <c r="A424" s="137"/>
      <c r="B424" s="137"/>
      <c r="C424" s="288"/>
      <c r="D424" s="288"/>
      <c r="E424" s="288"/>
      <c r="F424" s="288"/>
      <c r="G424" s="288"/>
      <c r="H424" s="288"/>
      <c r="I424" s="288"/>
      <c r="J424" s="288"/>
      <c r="K424" s="288"/>
      <c r="L424" s="274"/>
      <c r="M424" s="274"/>
      <c r="N424" s="274"/>
      <c r="O424" s="274"/>
      <c r="P424" s="274"/>
      <c r="Q424" s="274"/>
      <c r="R424" s="274"/>
      <c r="S424" s="274"/>
      <c r="T424" s="274"/>
      <c r="U424" s="274"/>
      <c r="V424" s="274"/>
      <c r="W424" s="274"/>
      <c r="X424" s="274"/>
      <c r="Y424" s="274"/>
      <c r="Z424" s="274"/>
      <c r="AA424" s="1"/>
      <c r="AB424" s="1"/>
      <c r="AC424" s="1"/>
      <c r="AD424" s="1"/>
      <c r="AE424" s="1"/>
      <c r="AF424" s="1"/>
    </row>
    <row r="425" spans="1:32" ht="14.25" customHeight="1">
      <c r="A425" s="137"/>
      <c r="B425" s="137"/>
      <c r="C425" s="288"/>
      <c r="D425" s="288"/>
      <c r="E425" s="288"/>
      <c r="F425" s="288"/>
      <c r="G425" s="288"/>
      <c r="H425" s="288"/>
      <c r="I425" s="288"/>
      <c r="J425" s="288"/>
      <c r="K425" s="288"/>
      <c r="L425" s="274"/>
      <c r="M425" s="274"/>
      <c r="N425" s="274"/>
      <c r="O425" s="274"/>
      <c r="P425" s="274"/>
      <c r="Q425" s="274"/>
      <c r="R425" s="274"/>
      <c r="S425" s="274"/>
      <c r="T425" s="274"/>
      <c r="U425" s="274"/>
      <c r="V425" s="274"/>
      <c r="W425" s="274"/>
      <c r="X425" s="274"/>
      <c r="Y425" s="274"/>
      <c r="Z425" s="274"/>
      <c r="AA425" s="1"/>
      <c r="AB425" s="1"/>
      <c r="AC425" s="1"/>
      <c r="AD425" s="1"/>
      <c r="AE425" s="1"/>
      <c r="AF425" s="1"/>
    </row>
    <row r="426" spans="1:32" ht="14.25" customHeight="1">
      <c r="A426" s="137"/>
      <c r="B426" s="137"/>
      <c r="C426" s="288"/>
      <c r="D426" s="288"/>
      <c r="E426" s="288"/>
      <c r="F426" s="288"/>
      <c r="G426" s="288"/>
      <c r="H426" s="288"/>
      <c r="I426" s="288"/>
      <c r="J426" s="288"/>
      <c r="K426" s="288"/>
      <c r="L426" s="274"/>
      <c r="M426" s="274"/>
      <c r="N426" s="274"/>
      <c r="O426" s="274"/>
      <c r="P426" s="274"/>
      <c r="Q426" s="274"/>
      <c r="R426" s="274"/>
      <c r="S426" s="274"/>
      <c r="T426" s="274"/>
      <c r="U426" s="274"/>
      <c r="V426" s="274"/>
      <c r="W426" s="274"/>
      <c r="X426" s="274"/>
      <c r="Y426" s="274"/>
      <c r="Z426" s="274"/>
      <c r="AA426" s="1"/>
      <c r="AB426" s="1"/>
      <c r="AC426" s="1"/>
      <c r="AD426" s="1"/>
      <c r="AE426" s="1"/>
      <c r="AF426" s="1"/>
    </row>
    <row r="427" spans="1:32" ht="14.25" customHeight="1">
      <c r="A427" s="137"/>
      <c r="B427" s="137"/>
      <c r="C427" s="288"/>
      <c r="D427" s="288"/>
      <c r="E427" s="288"/>
      <c r="F427" s="288"/>
      <c r="G427" s="288"/>
      <c r="H427" s="288"/>
      <c r="I427" s="288"/>
      <c r="J427" s="288"/>
      <c r="K427" s="288"/>
      <c r="L427" s="274"/>
      <c r="M427" s="274"/>
      <c r="N427" s="274"/>
      <c r="O427" s="274"/>
      <c r="P427" s="274"/>
      <c r="Q427" s="274"/>
      <c r="R427" s="274"/>
      <c r="S427" s="274"/>
      <c r="T427" s="274"/>
      <c r="U427" s="274"/>
      <c r="V427" s="274"/>
      <c r="W427" s="274"/>
      <c r="X427" s="274"/>
      <c r="Y427" s="274"/>
      <c r="Z427" s="274"/>
      <c r="AA427" s="1"/>
      <c r="AB427" s="1"/>
      <c r="AC427" s="1"/>
      <c r="AD427" s="1"/>
      <c r="AE427" s="1"/>
      <c r="AF427" s="1"/>
    </row>
    <row r="428" spans="1:32" ht="14.25" customHeight="1">
      <c r="A428" s="137"/>
      <c r="B428" s="137"/>
      <c r="C428" s="288"/>
      <c r="D428" s="288"/>
      <c r="E428" s="288"/>
      <c r="F428" s="288"/>
      <c r="G428" s="288"/>
      <c r="H428" s="288"/>
      <c r="I428" s="288"/>
      <c r="J428" s="288"/>
      <c r="K428" s="288"/>
      <c r="L428" s="274"/>
      <c r="M428" s="274"/>
      <c r="N428" s="274"/>
      <c r="O428" s="274"/>
      <c r="P428" s="274"/>
      <c r="Q428" s="274"/>
      <c r="R428" s="274"/>
      <c r="S428" s="274"/>
      <c r="T428" s="274"/>
      <c r="U428" s="274"/>
      <c r="V428" s="274"/>
      <c r="W428" s="274"/>
      <c r="X428" s="274"/>
      <c r="Y428" s="274"/>
      <c r="Z428" s="274"/>
      <c r="AA428" s="1"/>
      <c r="AB428" s="1"/>
      <c r="AC428" s="1"/>
      <c r="AD428" s="1"/>
      <c r="AE428" s="1"/>
      <c r="AF428" s="1"/>
    </row>
    <row r="429" spans="1:32" ht="14.25" customHeight="1">
      <c r="A429" s="137"/>
      <c r="B429" s="137"/>
      <c r="C429" s="288"/>
      <c r="D429" s="288"/>
      <c r="E429" s="288"/>
      <c r="F429" s="288"/>
      <c r="G429" s="288"/>
      <c r="H429" s="288"/>
      <c r="I429" s="288"/>
      <c r="J429" s="288"/>
      <c r="K429" s="288"/>
      <c r="L429" s="274"/>
      <c r="M429" s="274"/>
      <c r="N429" s="274"/>
      <c r="O429" s="274"/>
      <c r="P429" s="274"/>
      <c r="Q429" s="274"/>
      <c r="R429" s="274"/>
      <c r="S429" s="274"/>
      <c r="T429" s="274"/>
      <c r="U429" s="274"/>
      <c r="V429" s="274"/>
      <c r="W429" s="274"/>
      <c r="X429" s="274"/>
      <c r="Y429" s="274"/>
      <c r="Z429" s="274"/>
      <c r="AA429" s="1"/>
      <c r="AB429" s="1"/>
      <c r="AC429" s="1"/>
      <c r="AD429" s="1"/>
      <c r="AE429" s="1"/>
      <c r="AF429" s="1"/>
    </row>
    <row r="430" spans="1:32" ht="14.25" customHeight="1">
      <c r="A430" s="137"/>
      <c r="B430" s="137"/>
      <c r="C430" s="288"/>
      <c r="D430" s="288"/>
      <c r="E430" s="288"/>
      <c r="F430" s="288"/>
      <c r="G430" s="288"/>
      <c r="H430" s="288"/>
      <c r="I430" s="288"/>
      <c r="J430" s="288"/>
      <c r="K430" s="288"/>
      <c r="L430" s="274"/>
      <c r="M430" s="274"/>
      <c r="N430" s="274"/>
      <c r="O430" s="274"/>
      <c r="P430" s="274"/>
      <c r="Q430" s="274"/>
      <c r="R430" s="274"/>
      <c r="S430" s="274"/>
      <c r="T430" s="274"/>
      <c r="U430" s="274"/>
      <c r="V430" s="274"/>
      <c r="W430" s="274"/>
      <c r="X430" s="274"/>
      <c r="Y430" s="274"/>
      <c r="Z430" s="274"/>
      <c r="AA430" s="1"/>
      <c r="AB430" s="1"/>
      <c r="AC430" s="1"/>
      <c r="AD430" s="1"/>
      <c r="AE430" s="1"/>
      <c r="AF430" s="1"/>
    </row>
    <row r="431" spans="1:32" ht="14.25" customHeight="1">
      <c r="A431" s="137"/>
      <c r="B431" s="137"/>
      <c r="C431" s="288"/>
      <c r="D431" s="288"/>
      <c r="E431" s="288"/>
      <c r="F431" s="288"/>
      <c r="G431" s="288"/>
      <c r="H431" s="288"/>
      <c r="I431" s="288"/>
      <c r="J431" s="288"/>
      <c r="K431" s="288"/>
      <c r="L431" s="274"/>
      <c r="M431" s="274"/>
      <c r="N431" s="274"/>
      <c r="O431" s="274"/>
      <c r="P431" s="274"/>
      <c r="Q431" s="274"/>
      <c r="R431" s="274"/>
      <c r="S431" s="274"/>
      <c r="T431" s="274"/>
      <c r="U431" s="274"/>
      <c r="V431" s="274"/>
      <c r="W431" s="274"/>
      <c r="X431" s="274"/>
      <c r="Y431" s="274"/>
      <c r="Z431" s="274"/>
      <c r="AA431" s="1"/>
      <c r="AB431" s="1"/>
      <c r="AC431" s="1"/>
      <c r="AD431" s="1"/>
      <c r="AE431" s="1"/>
      <c r="AF431" s="1"/>
    </row>
    <row r="432" spans="1:32" ht="14.25" customHeight="1">
      <c r="A432" s="137"/>
      <c r="B432" s="137"/>
      <c r="C432" s="288"/>
      <c r="D432" s="288"/>
      <c r="E432" s="288"/>
      <c r="F432" s="288"/>
      <c r="G432" s="288"/>
      <c r="H432" s="288"/>
      <c r="I432" s="288"/>
      <c r="J432" s="288"/>
      <c r="K432" s="288"/>
      <c r="L432" s="274"/>
      <c r="M432" s="274"/>
      <c r="N432" s="274"/>
      <c r="O432" s="274"/>
      <c r="P432" s="274"/>
      <c r="Q432" s="274"/>
      <c r="R432" s="274"/>
      <c r="S432" s="274"/>
      <c r="T432" s="274"/>
      <c r="U432" s="274"/>
      <c r="V432" s="274"/>
      <c r="W432" s="274"/>
      <c r="X432" s="274"/>
      <c r="Y432" s="274"/>
      <c r="Z432" s="274"/>
      <c r="AA432" s="1"/>
      <c r="AB432" s="1"/>
      <c r="AC432" s="1"/>
      <c r="AD432" s="1"/>
      <c r="AE432" s="1"/>
      <c r="AF432" s="1"/>
    </row>
    <row r="433" spans="1:32" ht="14.25" customHeight="1">
      <c r="A433" s="137"/>
      <c r="B433" s="137"/>
      <c r="C433" s="288"/>
      <c r="D433" s="288"/>
      <c r="E433" s="288"/>
      <c r="F433" s="288"/>
      <c r="G433" s="288"/>
      <c r="H433" s="288"/>
      <c r="I433" s="288"/>
      <c r="J433" s="288"/>
      <c r="K433" s="288"/>
      <c r="L433" s="274"/>
      <c r="M433" s="274"/>
      <c r="N433" s="274"/>
      <c r="O433" s="274"/>
      <c r="P433" s="274"/>
      <c r="Q433" s="274"/>
      <c r="R433" s="274"/>
      <c r="S433" s="274"/>
      <c r="T433" s="274"/>
      <c r="U433" s="274"/>
      <c r="V433" s="274"/>
      <c r="W433" s="274"/>
      <c r="X433" s="274"/>
      <c r="Y433" s="274"/>
      <c r="Z433" s="274"/>
      <c r="AA433" s="1"/>
      <c r="AB433" s="1"/>
      <c r="AC433" s="1"/>
      <c r="AD433" s="1"/>
      <c r="AE433" s="1"/>
      <c r="AF433" s="1"/>
    </row>
    <row r="434" spans="1:32" ht="14.25" customHeight="1">
      <c r="A434" s="137"/>
      <c r="B434" s="137"/>
      <c r="C434" s="288"/>
      <c r="D434" s="288"/>
      <c r="E434" s="288"/>
      <c r="F434" s="288"/>
      <c r="G434" s="288"/>
      <c r="H434" s="288"/>
      <c r="I434" s="288"/>
      <c r="J434" s="288"/>
      <c r="K434" s="288"/>
      <c r="L434" s="274"/>
      <c r="M434" s="274"/>
      <c r="N434" s="274"/>
      <c r="O434" s="274"/>
      <c r="P434" s="274"/>
      <c r="Q434" s="274"/>
      <c r="R434" s="274"/>
      <c r="S434" s="274"/>
      <c r="T434" s="274"/>
      <c r="U434" s="274"/>
      <c r="V434" s="274"/>
      <c r="W434" s="274"/>
      <c r="X434" s="274"/>
      <c r="Y434" s="274"/>
      <c r="Z434" s="274"/>
      <c r="AA434" s="1"/>
      <c r="AB434" s="1"/>
      <c r="AC434" s="1"/>
      <c r="AD434" s="1"/>
      <c r="AE434" s="1"/>
      <c r="AF434" s="1"/>
    </row>
    <row r="435" spans="1:32" ht="14.25" customHeight="1">
      <c r="A435" s="137"/>
      <c r="B435" s="137"/>
      <c r="C435" s="288"/>
      <c r="D435" s="288"/>
      <c r="E435" s="288"/>
      <c r="F435" s="288"/>
      <c r="G435" s="288"/>
      <c r="H435" s="288"/>
      <c r="I435" s="288"/>
      <c r="J435" s="288"/>
      <c r="K435" s="288"/>
      <c r="L435" s="274"/>
      <c r="M435" s="274"/>
      <c r="N435" s="274"/>
      <c r="O435" s="274"/>
      <c r="P435" s="274"/>
      <c r="Q435" s="274"/>
      <c r="R435" s="274"/>
      <c r="S435" s="274"/>
      <c r="T435" s="274"/>
      <c r="U435" s="274"/>
      <c r="V435" s="274"/>
      <c r="W435" s="274"/>
      <c r="X435" s="274"/>
      <c r="Y435" s="274"/>
      <c r="Z435" s="274"/>
      <c r="AA435" s="1"/>
      <c r="AB435" s="1"/>
      <c r="AC435" s="1"/>
      <c r="AD435" s="1"/>
      <c r="AE435" s="1"/>
      <c r="AF435" s="1"/>
    </row>
    <row r="436" spans="1:32" ht="14.25" customHeight="1">
      <c r="A436" s="137"/>
      <c r="B436" s="137"/>
      <c r="C436" s="288"/>
      <c r="D436" s="288"/>
      <c r="E436" s="288"/>
      <c r="F436" s="288"/>
      <c r="G436" s="288"/>
      <c r="H436" s="288"/>
      <c r="I436" s="288"/>
      <c r="J436" s="288"/>
      <c r="K436" s="288"/>
      <c r="L436" s="274"/>
      <c r="M436" s="274"/>
      <c r="N436" s="274"/>
      <c r="O436" s="274"/>
      <c r="P436" s="274"/>
      <c r="Q436" s="274"/>
      <c r="R436" s="274"/>
      <c r="S436" s="274"/>
      <c r="T436" s="274"/>
      <c r="U436" s="274"/>
      <c r="V436" s="274"/>
      <c r="W436" s="274"/>
      <c r="X436" s="274"/>
      <c r="Y436" s="274"/>
      <c r="Z436" s="274"/>
      <c r="AA436" s="1"/>
      <c r="AB436" s="1"/>
      <c r="AC436" s="1"/>
      <c r="AD436" s="1"/>
      <c r="AE436" s="1"/>
      <c r="AF436" s="1"/>
    </row>
    <row r="437" spans="1:32" ht="14.25" customHeight="1">
      <c r="A437" s="137"/>
      <c r="B437" s="137"/>
      <c r="C437" s="288"/>
      <c r="D437" s="288"/>
      <c r="E437" s="288"/>
      <c r="F437" s="288"/>
      <c r="G437" s="288"/>
      <c r="H437" s="288"/>
      <c r="I437" s="288"/>
      <c r="J437" s="288"/>
      <c r="K437" s="288"/>
      <c r="L437" s="274"/>
      <c r="M437" s="274"/>
      <c r="N437" s="274"/>
      <c r="O437" s="274"/>
      <c r="P437" s="274"/>
      <c r="Q437" s="274"/>
      <c r="R437" s="274"/>
      <c r="S437" s="274"/>
      <c r="T437" s="274"/>
      <c r="U437" s="274"/>
      <c r="V437" s="274"/>
      <c r="W437" s="274"/>
      <c r="X437" s="274"/>
      <c r="Y437" s="274"/>
      <c r="Z437" s="274"/>
      <c r="AA437" s="1"/>
      <c r="AB437" s="1"/>
      <c r="AC437" s="1"/>
      <c r="AD437" s="1"/>
      <c r="AE437" s="1"/>
      <c r="AF437" s="1"/>
    </row>
    <row r="438" spans="1:32" ht="14.25" customHeight="1">
      <c r="A438" s="137"/>
      <c r="B438" s="137"/>
      <c r="C438" s="288"/>
      <c r="D438" s="288"/>
      <c r="E438" s="288"/>
      <c r="F438" s="288"/>
      <c r="G438" s="288"/>
      <c r="H438" s="288"/>
      <c r="I438" s="288"/>
      <c r="J438" s="288"/>
      <c r="K438" s="288"/>
      <c r="L438" s="274"/>
      <c r="M438" s="274"/>
      <c r="N438" s="274"/>
      <c r="O438" s="274"/>
      <c r="P438" s="274"/>
      <c r="Q438" s="274"/>
      <c r="R438" s="274"/>
      <c r="S438" s="274"/>
      <c r="T438" s="274"/>
      <c r="U438" s="274"/>
      <c r="V438" s="274"/>
      <c r="W438" s="274"/>
      <c r="X438" s="274"/>
      <c r="Y438" s="274"/>
      <c r="Z438" s="274"/>
      <c r="AA438" s="1"/>
      <c r="AB438" s="1"/>
      <c r="AC438" s="1"/>
      <c r="AD438" s="1"/>
      <c r="AE438" s="1"/>
      <c r="AF438" s="1"/>
    </row>
    <row r="439" spans="1:32" ht="14.25" customHeight="1">
      <c r="A439" s="137"/>
      <c r="B439" s="137"/>
      <c r="C439" s="288"/>
      <c r="D439" s="288"/>
      <c r="E439" s="288"/>
      <c r="F439" s="288"/>
      <c r="G439" s="288"/>
      <c r="H439" s="288"/>
      <c r="I439" s="288"/>
      <c r="J439" s="288"/>
      <c r="K439" s="288"/>
      <c r="L439" s="274"/>
      <c r="M439" s="274"/>
      <c r="N439" s="274"/>
      <c r="O439" s="274"/>
      <c r="P439" s="274"/>
      <c r="Q439" s="274"/>
      <c r="R439" s="274"/>
      <c r="S439" s="274"/>
      <c r="T439" s="274"/>
      <c r="U439" s="274"/>
      <c r="V439" s="274"/>
      <c r="W439" s="274"/>
      <c r="X439" s="274"/>
      <c r="Y439" s="274"/>
      <c r="Z439" s="274"/>
      <c r="AA439" s="1"/>
      <c r="AB439" s="1"/>
      <c r="AC439" s="1"/>
      <c r="AD439" s="1"/>
      <c r="AE439" s="1"/>
      <c r="AF439" s="1"/>
    </row>
    <row r="440" spans="1:32" ht="14.25" customHeight="1">
      <c r="A440" s="137"/>
      <c r="B440" s="137"/>
      <c r="C440" s="288"/>
      <c r="D440" s="288"/>
      <c r="E440" s="288"/>
      <c r="F440" s="288"/>
      <c r="G440" s="288"/>
      <c r="H440" s="288"/>
      <c r="I440" s="288"/>
      <c r="J440" s="288"/>
      <c r="K440" s="288"/>
      <c r="L440" s="274"/>
      <c r="M440" s="274"/>
      <c r="N440" s="274"/>
      <c r="O440" s="274"/>
      <c r="P440" s="274"/>
      <c r="Q440" s="274"/>
      <c r="R440" s="274"/>
      <c r="S440" s="274"/>
      <c r="T440" s="274"/>
      <c r="U440" s="274"/>
      <c r="V440" s="274"/>
      <c r="W440" s="274"/>
      <c r="X440" s="274"/>
      <c r="Y440" s="274"/>
      <c r="Z440" s="274"/>
      <c r="AA440" s="1"/>
      <c r="AB440" s="1"/>
      <c r="AC440" s="1"/>
      <c r="AD440" s="1"/>
      <c r="AE440" s="1"/>
      <c r="AF440" s="1"/>
    </row>
    <row r="441" spans="1:32" ht="14.25" customHeight="1">
      <c r="A441" s="137"/>
      <c r="B441" s="137"/>
      <c r="C441" s="288"/>
      <c r="D441" s="288"/>
      <c r="E441" s="288"/>
      <c r="F441" s="288"/>
      <c r="G441" s="288"/>
      <c r="H441" s="288"/>
      <c r="I441" s="288"/>
      <c r="J441" s="288"/>
      <c r="K441" s="288"/>
      <c r="L441" s="274"/>
      <c r="M441" s="274"/>
      <c r="N441" s="274"/>
      <c r="O441" s="274"/>
      <c r="P441" s="274"/>
      <c r="Q441" s="274"/>
      <c r="R441" s="274"/>
      <c r="S441" s="274"/>
      <c r="T441" s="274"/>
      <c r="U441" s="274"/>
      <c r="V441" s="274"/>
      <c r="W441" s="274"/>
      <c r="X441" s="274"/>
      <c r="Y441" s="274"/>
      <c r="Z441" s="274"/>
      <c r="AA441" s="1"/>
      <c r="AB441" s="1"/>
      <c r="AC441" s="1"/>
      <c r="AD441" s="1"/>
      <c r="AE441" s="1"/>
      <c r="AF441" s="1"/>
    </row>
    <row r="442" spans="1:32" ht="14.25" customHeight="1">
      <c r="A442" s="137"/>
      <c r="B442" s="137"/>
      <c r="C442" s="288"/>
      <c r="D442" s="288"/>
      <c r="E442" s="288"/>
      <c r="F442" s="288"/>
      <c r="G442" s="288"/>
      <c r="H442" s="288"/>
      <c r="I442" s="288"/>
      <c r="J442" s="288"/>
      <c r="K442" s="288"/>
      <c r="L442" s="274"/>
      <c r="M442" s="274"/>
      <c r="N442" s="274"/>
      <c r="O442" s="274"/>
      <c r="P442" s="274"/>
      <c r="Q442" s="274"/>
      <c r="R442" s="274"/>
      <c r="S442" s="274"/>
      <c r="T442" s="274"/>
      <c r="U442" s="274"/>
      <c r="V442" s="274"/>
      <c r="W442" s="274"/>
      <c r="X442" s="274"/>
      <c r="Y442" s="274"/>
      <c r="Z442" s="274"/>
      <c r="AA442" s="1"/>
      <c r="AB442" s="1"/>
      <c r="AC442" s="1"/>
      <c r="AD442" s="1"/>
      <c r="AE442" s="1"/>
      <c r="AF442" s="1"/>
    </row>
    <row r="443" spans="1:32" ht="14.25" customHeight="1">
      <c r="A443" s="137"/>
      <c r="B443" s="137"/>
      <c r="C443" s="288"/>
      <c r="D443" s="288"/>
      <c r="E443" s="288"/>
      <c r="F443" s="288"/>
      <c r="G443" s="288"/>
      <c r="H443" s="288"/>
      <c r="I443" s="288"/>
      <c r="J443" s="288"/>
      <c r="K443" s="288"/>
      <c r="L443" s="274"/>
      <c r="M443" s="274"/>
      <c r="N443" s="274"/>
      <c r="O443" s="274"/>
      <c r="P443" s="274"/>
      <c r="Q443" s="274"/>
      <c r="R443" s="274"/>
      <c r="S443" s="274"/>
      <c r="T443" s="274"/>
      <c r="U443" s="274"/>
      <c r="V443" s="274"/>
      <c r="W443" s="274"/>
      <c r="X443" s="274"/>
      <c r="Y443" s="274"/>
      <c r="Z443" s="274"/>
      <c r="AA443" s="1"/>
      <c r="AB443" s="1"/>
      <c r="AC443" s="1"/>
      <c r="AD443" s="1"/>
      <c r="AE443" s="1"/>
      <c r="AF443" s="1"/>
    </row>
    <row r="444" spans="1:32" ht="14.25" customHeight="1">
      <c r="A444" s="137"/>
      <c r="B444" s="137"/>
      <c r="C444" s="288"/>
      <c r="D444" s="288"/>
      <c r="E444" s="288"/>
      <c r="F444" s="288"/>
      <c r="G444" s="288"/>
      <c r="H444" s="288"/>
      <c r="I444" s="288"/>
      <c r="J444" s="288"/>
      <c r="K444" s="288"/>
      <c r="L444" s="274"/>
      <c r="M444" s="274"/>
      <c r="N444" s="274"/>
      <c r="O444" s="274"/>
      <c r="P444" s="274"/>
      <c r="Q444" s="274"/>
      <c r="R444" s="274"/>
      <c r="S444" s="274"/>
      <c r="T444" s="274"/>
      <c r="U444" s="274"/>
      <c r="V444" s="274"/>
      <c r="W444" s="274"/>
      <c r="X444" s="274"/>
      <c r="Y444" s="274"/>
      <c r="Z444" s="274"/>
      <c r="AA444" s="1"/>
      <c r="AB444" s="1"/>
      <c r="AC444" s="1"/>
      <c r="AD444" s="1"/>
      <c r="AE444" s="1"/>
      <c r="AF444" s="1"/>
    </row>
    <row r="445" spans="1:32" ht="14.25" customHeight="1">
      <c r="A445" s="137"/>
      <c r="B445" s="137"/>
      <c r="C445" s="288"/>
      <c r="D445" s="288"/>
      <c r="E445" s="288"/>
      <c r="F445" s="288"/>
      <c r="G445" s="288"/>
      <c r="H445" s="288"/>
      <c r="I445" s="288"/>
      <c r="J445" s="288"/>
      <c r="K445" s="288"/>
      <c r="L445" s="274"/>
      <c r="M445" s="274"/>
      <c r="N445" s="274"/>
      <c r="O445" s="274"/>
      <c r="P445" s="274"/>
      <c r="Q445" s="274"/>
      <c r="R445" s="274"/>
      <c r="S445" s="274"/>
      <c r="T445" s="274"/>
      <c r="U445" s="274"/>
      <c r="V445" s="274"/>
      <c r="W445" s="274"/>
      <c r="X445" s="274"/>
      <c r="Y445" s="274"/>
      <c r="Z445" s="274"/>
      <c r="AA445" s="1"/>
      <c r="AB445" s="1"/>
      <c r="AC445" s="1"/>
      <c r="AD445" s="1"/>
      <c r="AE445" s="1"/>
      <c r="AF445" s="1"/>
    </row>
    <row r="446" spans="1:32" ht="14.25" customHeight="1">
      <c r="A446" s="137"/>
      <c r="B446" s="137"/>
      <c r="C446" s="288"/>
      <c r="D446" s="288"/>
      <c r="E446" s="288"/>
      <c r="F446" s="288"/>
      <c r="G446" s="288"/>
      <c r="H446" s="288"/>
      <c r="I446" s="288"/>
      <c r="J446" s="288"/>
      <c r="K446" s="288"/>
      <c r="L446" s="274"/>
      <c r="M446" s="274"/>
      <c r="N446" s="274"/>
      <c r="O446" s="274"/>
      <c r="P446" s="274"/>
      <c r="Q446" s="274"/>
      <c r="R446" s="274"/>
      <c r="S446" s="274"/>
      <c r="T446" s="274"/>
      <c r="U446" s="274"/>
      <c r="V446" s="274"/>
      <c r="W446" s="274"/>
      <c r="X446" s="274"/>
      <c r="Y446" s="274"/>
      <c r="Z446" s="274"/>
      <c r="AA446" s="1"/>
      <c r="AB446" s="1"/>
      <c r="AC446" s="1"/>
      <c r="AD446" s="1"/>
      <c r="AE446" s="1"/>
      <c r="AF446" s="1"/>
    </row>
    <row r="447" spans="1:32" ht="14.25" customHeight="1">
      <c r="A447" s="137"/>
      <c r="B447" s="137"/>
      <c r="C447" s="288"/>
      <c r="D447" s="288"/>
      <c r="E447" s="288"/>
      <c r="F447" s="288"/>
      <c r="G447" s="288"/>
      <c r="H447" s="288"/>
      <c r="I447" s="288"/>
      <c r="J447" s="288"/>
      <c r="K447" s="288"/>
      <c r="L447" s="274"/>
      <c r="M447" s="274"/>
      <c r="N447" s="274"/>
      <c r="O447" s="274"/>
      <c r="P447" s="274"/>
      <c r="Q447" s="274"/>
      <c r="R447" s="274"/>
      <c r="S447" s="274"/>
      <c r="T447" s="274"/>
      <c r="U447" s="274"/>
      <c r="V447" s="274"/>
      <c r="W447" s="274"/>
      <c r="X447" s="274"/>
      <c r="Y447" s="274"/>
      <c r="Z447" s="274"/>
      <c r="AA447" s="1"/>
      <c r="AB447" s="1"/>
      <c r="AC447" s="1"/>
      <c r="AD447" s="1"/>
      <c r="AE447" s="1"/>
      <c r="AF447" s="1"/>
    </row>
    <row r="448" spans="1:32" ht="14.25" customHeight="1">
      <c r="A448" s="137"/>
      <c r="B448" s="137"/>
      <c r="C448" s="288"/>
      <c r="D448" s="288"/>
      <c r="E448" s="288"/>
      <c r="F448" s="288"/>
      <c r="G448" s="288"/>
      <c r="H448" s="288"/>
      <c r="I448" s="288"/>
      <c r="J448" s="288"/>
      <c r="K448" s="288"/>
      <c r="L448" s="274"/>
      <c r="M448" s="274"/>
      <c r="N448" s="274"/>
      <c r="O448" s="274"/>
      <c r="P448" s="274"/>
      <c r="Q448" s="274"/>
      <c r="R448" s="274"/>
      <c r="S448" s="274"/>
      <c r="T448" s="274"/>
      <c r="U448" s="274"/>
      <c r="V448" s="274"/>
      <c r="W448" s="274"/>
      <c r="X448" s="274"/>
      <c r="Y448" s="274"/>
      <c r="Z448" s="274"/>
      <c r="AA448" s="1"/>
      <c r="AB448" s="1"/>
      <c r="AC448" s="1"/>
      <c r="AD448" s="1"/>
      <c r="AE448" s="1"/>
      <c r="AF448" s="1"/>
    </row>
    <row r="449" spans="1:32" ht="14.25" customHeight="1">
      <c r="A449" s="137"/>
      <c r="B449" s="137"/>
      <c r="C449" s="288"/>
      <c r="D449" s="288"/>
      <c r="E449" s="288"/>
      <c r="F449" s="288"/>
      <c r="G449" s="288"/>
      <c r="H449" s="288"/>
      <c r="I449" s="288"/>
      <c r="J449" s="288"/>
      <c r="K449" s="288"/>
      <c r="L449" s="274"/>
      <c r="M449" s="274"/>
      <c r="N449" s="274"/>
      <c r="O449" s="274"/>
      <c r="P449" s="274"/>
      <c r="Q449" s="274"/>
      <c r="R449" s="274"/>
      <c r="S449" s="274"/>
      <c r="T449" s="274"/>
      <c r="U449" s="274"/>
      <c r="V449" s="274"/>
      <c r="W449" s="274"/>
      <c r="X449" s="274"/>
      <c r="Y449" s="274"/>
      <c r="Z449" s="274"/>
      <c r="AA449" s="1"/>
      <c r="AB449" s="1"/>
      <c r="AC449" s="1"/>
      <c r="AD449" s="1"/>
      <c r="AE449" s="1"/>
      <c r="AF449" s="1"/>
    </row>
    <row r="450" spans="1:32" ht="14.25" customHeight="1">
      <c r="A450" s="137"/>
      <c r="B450" s="137"/>
      <c r="C450" s="288"/>
      <c r="D450" s="288"/>
      <c r="E450" s="288"/>
      <c r="F450" s="288"/>
      <c r="G450" s="288"/>
      <c r="H450" s="288"/>
      <c r="I450" s="288"/>
      <c r="J450" s="288"/>
      <c r="K450" s="288"/>
      <c r="L450" s="274"/>
      <c r="M450" s="274"/>
      <c r="N450" s="274"/>
      <c r="O450" s="274"/>
      <c r="P450" s="274"/>
      <c r="Q450" s="274"/>
      <c r="R450" s="274"/>
      <c r="S450" s="274"/>
      <c r="T450" s="274"/>
      <c r="U450" s="274"/>
      <c r="V450" s="274"/>
      <c r="W450" s="274"/>
      <c r="X450" s="274"/>
      <c r="Y450" s="274"/>
      <c r="Z450" s="274"/>
      <c r="AA450" s="1"/>
      <c r="AB450" s="1"/>
      <c r="AC450" s="1"/>
      <c r="AD450" s="1"/>
      <c r="AE450" s="1"/>
      <c r="AF450" s="1"/>
    </row>
    <row r="451" spans="1:32" ht="14.25" customHeight="1">
      <c r="A451" s="137"/>
      <c r="B451" s="137"/>
      <c r="C451" s="288"/>
      <c r="D451" s="288"/>
      <c r="E451" s="288"/>
      <c r="F451" s="288"/>
      <c r="G451" s="288"/>
      <c r="H451" s="288"/>
      <c r="I451" s="288"/>
      <c r="J451" s="288"/>
      <c r="K451" s="288"/>
      <c r="L451" s="274"/>
      <c r="M451" s="274"/>
      <c r="N451" s="274"/>
      <c r="O451" s="274"/>
      <c r="P451" s="274"/>
      <c r="Q451" s="274"/>
      <c r="R451" s="274"/>
      <c r="S451" s="274"/>
      <c r="T451" s="274"/>
      <c r="U451" s="274"/>
      <c r="V451" s="274"/>
      <c r="W451" s="274"/>
      <c r="X451" s="274"/>
      <c r="Y451" s="274"/>
      <c r="Z451" s="274"/>
      <c r="AA451" s="1"/>
      <c r="AB451" s="1"/>
      <c r="AC451" s="1"/>
      <c r="AD451" s="1"/>
      <c r="AE451" s="1"/>
      <c r="AF451" s="1"/>
    </row>
    <row r="452" spans="1:32" ht="14.25" customHeight="1">
      <c r="A452" s="137"/>
      <c r="B452" s="137"/>
      <c r="C452" s="288"/>
      <c r="D452" s="288"/>
      <c r="E452" s="288"/>
      <c r="F452" s="288"/>
      <c r="G452" s="288"/>
      <c r="H452" s="288"/>
      <c r="I452" s="288"/>
      <c r="J452" s="288"/>
      <c r="K452" s="288"/>
      <c r="L452" s="274"/>
      <c r="M452" s="274"/>
      <c r="N452" s="274"/>
      <c r="O452" s="274"/>
      <c r="P452" s="274"/>
      <c r="Q452" s="274"/>
      <c r="R452" s="274"/>
      <c r="S452" s="274"/>
      <c r="T452" s="274"/>
      <c r="U452" s="274"/>
      <c r="V452" s="274"/>
      <c r="W452" s="274"/>
      <c r="X452" s="274"/>
      <c r="Y452" s="274"/>
      <c r="Z452" s="274"/>
      <c r="AA452" s="1"/>
      <c r="AB452" s="1"/>
      <c r="AC452" s="1"/>
      <c r="AD452" s="1"/>
      <c r="AE452" s="1"/>
      <c r="AF452" s="1"/>
    </row>
    <row r="453" spans="1:32" ht="14.25" customHeight="1">
      <c r="A453" s="137"/>
      <c r="B453" s="137"/>
      <c r="C453" s="288"/>
      <c r="D453" s="288"/>
      <c r="E453" s="288"/>
      <c r="F453" s="288"/>
      <c r="G453" s="288"/>
      <c r="H453" s="288"/>
      <c r="I453" s="288"/>
      <c r="J453" s="288"/>
      <c r="K453" s="288"/>
      <c r="L453" s="274"/>
      <c r="M453" s="274"/>
      <c r="N453" s="274"/>
      <c r="O453" s="274"/>
      <c r="P453" s="274"/>
      <c r="Q453" s="274"/>
      <c r="R453" s="274"/>
      <c r="S453" s="274"/>
      <c r="T453" s="274"/>
      <c r="U453" s="274"/>
      <c r="V453" s="274"/>
      <c r="W453" s="274"/>
      <c r="X453" s="274"/>
      <c r="Y453" s="274"/>
      <c r="Z453" s="274"/>
      <c r="AA453" s="1"/>
      <c r="AB453" s="1"/>
      <c r="AC453" s="1"/>
      <c r="AD453" s="1"/>
      <c r="AE453" s="1"/>
      <c r="AF453" s="1"/>
    </row>
    <row r="454" spans="1:32" ht="14.25" customHeight="1">
      <c r="A454" s="137"/>
      <c r="B454" s="137"/>
      <c r="C454" s="288"/>
      <c r="D454" s="288"/>
      <c r="E454" s="288"/>
      <c r="F454" s="288"/>
      <c r="G454" s="288"/>
      <c r="H454" s="288"/>
      <c r="I454" s="288"/>
      <c r="J454" s="288"/>
      <c r="K454" s="288"/>
      <c r="L454" s="274"/>
      <c r="M454" s="274"/>
      <c r="N454" s="274"/>
      <c r="O454" s="274"/>
      <c r="P454" s="274"/>
      <c r="Q454" s="274"/>
      <c r="R454" s="274"/>
      <c r="S454" s="274"/>
      <c r="T454" s="274"/>
      <c r="U454" s="274"/>
      <c r="V454" s="274"/>
      <c r="W454" s="274"/>
      <c r="X454" s="274"/>
      <c r="Y454" s="274"/>
      <c r="Z454" s="274"/>
      <c r="AA454" s="1"/>
      <c r="AB454" s="1"/>
      <c r="AC454" s="1"/>
      <c r="AD454" s="1"/>
      <c r="AE454" s="1"/>
      <c r="AF454" s="1"/>
    </row>
    <row r="455" spans="1:32" ht="14.25" customHeight="1">
      <c r="A455" s="137"/>
      <c r="B455" s="137"/>
      <c r="C455" s="288"/>
      <c r="D455" s="288"/>
      <c r="E455" s="288"/>
      <c r="F455" s="288"/>
      <c r="G455" s="288"/>
      <c r="H455" s="288"/>
      <c r="I455" s="288"/>
      <c r="J455" s="288"/>
      <c r="K455" s="288"/>
      <c r="L455" s="274"/>
      <c r="M455" s="274"/>
      <c r="N455" s="274"/>
      <c r="O455" s="274"/>
      <c r="P455" s="274"/>
      <c r="Q455" s="274"/>
      <c r="R455" s="274"/>
      <c r="S455" s="274"/>
      <c r="T455" s="274"/>
      <c r="U455" s="274"/>
      <c r="V455" s="274"/>
      <c r="W455" s="274"/>
      <c r="X455" s="274"/>
      <c r="Y455" s="274"/>
      <c r="Z455" s="274"/>
      <c r="AA455" s="1"/>
      <c r="AB455" s="1"/>
      <c r="AC455" s="1"/>
      <c r="AD455" s="1"/>
      <c r="AE455" s="1"/>
      <c r="AF455" s="1"/>
    </row>
    <row r="456" spans="1:32" ht="14.25" customHeight="1">
      <c r="A456" s="137"/>
      <c r="B456" s="137"/>
      <c r="C456" s="288"/>
      <c r="D456" s="288"/>
      <c r="E456" s="288"/>
      <c r="F456" s="288"/>
      <c r="G456" s="288"/>
      <c r="H456" s="288"/>
      <c r="I456" s="288"/>
      <c r="J456" s="288"/>
      <c r="K456" s="288"/>
      <c r="L456" s="274"/>
      <c r="M456" s="274"/>
      <c r="N456" s="274"/>
      <c r="O456" s="274"/>
      <c r="P456" s="274"/>
      <c r="Q456" s="274"/>
      <c r="R456" s="274"/>
      <c r="S456" s="274"/>
      <c r="T456" s="274"/>
      <c r="U456" s="274"/>
      <c r="V456" s="274"/>
      <c r="W456" s="274"/>
      <c r="X456" s="274"/>
      <c r="Y456" s="274"/>
      <c r="Z456" s="274"/>
      <c r="AA456" s="1"/>
      <c r="AB456" s="1"/>
      <c r="AC456" s="1"/>
      <c r="AD456" s="1"/>
      <c r="AE456" s="1"/>
      <c r="AF456" s="1"/>
    </row>
    <row r="457" spans="1:32" ht="14.25" customHeight="1">
      <c r="A457" s="137"/>
      <c r="B457" s="137"/>
      <c r="C457" s="288"/>
      <c r="D457" s="288"/>
      <c r="E457" s="288"/>
      <c r="F457" s="288"/>
      <c r="G457" s="288"/>
      <c r="H457" s="288"/>
      <c r="I457" s="288"/>
      <c r="J457" s="288"/>
      <c r="K457" s="288"/>
      <c r="L457" s="274"/>
      <c r="M457" s="274"/>
      <c r="N457" s="274"/>
      <c r="O457" s="274"/>
      <c r="P457" s="274"/>
      <c r="Q457" s="274"/>
      <c r="R457" s="274"/>
      <c r="S457" s="274"/>
      <c r="T457" s="274"/>
      <c r="U457" s="274"/>
      <c r="V457" s="274"/>
      <c r="W457" s="274"/>
      <c r="X457" s="274"/>
      <c r="Y457" s="274"/>
      <c r="Z457" s="274"/>
      <c r="AA457" s="1"/>
      <c r="AB457" s="1"/>
      <c r="AC457" s="1"/>
      <c r="AD457" s="1"/>
      <c r="AE457" s="1"/>
      <c r="AF457" s="1"/>
    </row>
    <row r="458" spans="1:32" ht="14.25" customHeight="1">
      <c r="A458" s="137"/>
      <c r="B458" s="137"/>
      <c r="C458" s="288"/>
      <c r="D458" s="288"/>
      <c r="E458" s="288"/>
      <c r="F458" s="288"/>
      <c r="G458" s="288"/>
      <c r="H458" s="288"/>
      <c r="I458" s="288"/>
      <c r="J458" s="288"/>
      <c r="K458" s="288"/>
      <c r="L458" s="274"/>
      <c r="M458" s="274"/>
      <c r="N458" s="274"/>
      <c r="O458" s="274"/>
      <c r="P458" s="274"/>
      <c r="Q458" s="274"/>
      <c r="R458" s="274"/>
      <c r="S458" s="274"/>
      <c r="T458" s="274"/>
      <c r="U458" s="274"/>
      <c r="V458" s="274"/>
      <c r="W458" s="274"/>
      <c r="X458" s="274"/>
      <c r="Y458" s="274"/>
      <c r="Z458" s="274"/>
      <c r="AA458" s="1"/>
      <c r="AB458" s="1"/>
      <c r="AC458" s="1"/>
      <c r="AD458" s="1"/>
      <c r="AE458" s="1"/>
      <c r="AF458" s="1"/>
    </row>
    <row r="459" spans="1:32" ht="14.25" customHeight="1">
      <c r="A459" s="137"/>
      <c r="B459" s="137"/>
      <c r="C459" s="288"/>
      <c r="D459" s="288"/>
      <c r="E459" s="288"/>
      <c r="F459" s="288"/>
      <c r="G459" s="288"/>
      <c r="H459" s="288"/>
      <c r="I459" s="288"/>
      <c r="J459" s="288"/>
      <c r="K459" s="288"/>
      <c r="L459" s="274"/>
      <c r="M459" s="274"/>
      <c r="N459" s="274"/>
      <c r="O459" s="274"/>
      <c r="P459" s="274"/>
      <c r="Q459" s="274"/>
      <c r="R459" s="274"/>
      <c r="S459" s="274"/>
      <c r="T459" s="274"/>
      <c r="U459" s="274"/>
      <c r="V459" s="274"/>
      <c r="W459" s="274"/>
      <c r="X459" s="274"/>
      <c r="Y459" s="274"/>
      <c r="Z459" s="274"/>
      <c r="AA459" s="1"/>
      <c r="AB459" s="1"/>
      <c r="AC459" s="1"/>
      <c r="AD459" s="1"/>
      <c r="AE459" s="1"/>
      <c r="AF459" s="1"/>
    </row>
    <row r="460" spans="1:32" ht="14.25" customHeight="1">
      <c r="A460" s="137"/>
      <c r="B460" s="137"/>
      <c r="C460" s="288"/>
      <c r="D460" s="288"/>
      <c r="E460" s="288"/>
      <c r="F460" s="288"/>
      <c r="G460" s="288"/>
      <c r="H460" s="288"/>
      <c r="I460" s="288"/>
      <c r="J460" s="288"/>
      <c r="K460" s="288"/>
      <c r="L460" s="274"/>
      <c r="M460" s="274"/>
      <c r="N460" s="274"/>
      <c r="O460" s="274"/>
      <c r="P460" s="274"/>
      <c r="Q460" s="274"/>
      <c r="R460" s="274"/>
      <c r="S460" s="274"/>
      <c r="T460" s="274"/>
      <c r="U460" s="274"/>
      <c r="V460" s="274"/>
      <c r="W460" s="274"/>
      <c r="X460" s="274"/>
      <c r="Y460" s="274"/>
      <c r="Z460" s="274"/>
      <c r="AA460" s="1"/>
      <c r="AB460" s="1"/>
      <c r="AC460" s="1"/>
      <c r="AD460" s="1"/>
      <c r="AE460" s="1"/>
      <c r="AF460" s="1"/>
    </row>
    <row r="461" spans="1:32" ht="14.25" customHeight="1">
      <c r="A461" s="137"/>
      <c r="B461" s="137"/>
      <c r="C461" s="288"/>
      <c r="D461" s="288"/>
      <c r="E461" s="288"/>
      <c r="F461" s="288"/>
      <c r="G461" s="288"/>
      <c r="H461" s="288"/>
      <c r="I461" s="288"/>
      <c r="J461" s="288"/>
      <c r="K461" s="288"/>
      <c r="L461" s="274"/>
      <c r="M461" s="274"/>
      <c r="N461" s="274"/>
      <c r="O461" s="274"/>
      <c r="P461" s="274"/>
      <c r="Q461" s="274"/>
      <c r="R461" s="274"/>
      <c r="S461" s="274"/>
      <c r="T461" s="274"/>
      <c r="U461" s="274"/>
      <c r="V461" s="274"/>
      <c r="W461" s="274"/>
      <c r="X461" s="274"/>
      <c r="Y461" s="274"/>
      <c r="Z461" s="274"/>
      <c r="AA461" s="1"/>
      <c r="AB461" s="1"/>
      <c r="AC461" s="1"/>
      <c r="AD461" s="1"/>
      <c r="AE461" s="1"/>
      <c r="AF461" s="1"/>
    </row>
    <row r="462" spans="1:32" ht="14.25" customHeight="1">
      <c r="A462" s="137"/>
      <c r="B462" s="137"/>
      <c r="C462" s="288"/>
      <c r="D462" s="288"/>
      <c r="E462" s="288"/>
      <c r="F462" s="288"/>
      <c r="G462" s="288"/>
      <c r="H462" s="288"/>
      <c r="I462" s="288"/>
      <c r="J462" s="288"/>
      <c r="K462" s="288"/>
      <c r="L462" s="274"/>
      <c r="M462" s="274"/>
      <c r="N462" s="274"/>
      <c r="O462" s="274"/>
      <c r="P462" s="274"/>
      <c r="Q462" s="274"/>
      <c r="R462" s="274"/>
      <c r="S462" s="274"/>
      <c r="T462" s="274"/>
      <c r="U462" s="274"/>
      <c r="V462" s="274"/>
      <c r="W462" s="274"/>
      <c r="X462" s="274"/>
      <c r="Y462" s="274"/>
      <c r="Z462" s="274"/>
      <c r="AA462" s="1"/>
      <c r="AB462" s="1"/>
      <c r="AC462" s="1"/>
      <c r="AD462" s="1"/>
      <c r="AE462" s="1"/>
      <c r="AF462" s="1"/>
    </row>
    <row r="463" spans="1:32" ht="14.25" customHeight="1">
      <c r="A463" s="137"/>
      <c r="B463" s="137"/>
      <c r="C463" s="288"/>
      <c r="D463" s="288"/>
      <c r="E463" s="288"/>
      <c r="F463" s="288"/>
      <c r="G463" s="288"/>
      <c r="H463" s="288"/>
      <c r="I463" s="288"/>
      <c r="J463" s="288"/>
      <c r="K463" s="288"/>
      <c r="L463" s="274"/>
      <c r="M463" s="274"/>
      <c r="N463" s="274"/>
      <c r="O463" s="274"/>
      <c r="P463" s="274"/>
      <c r="Q463" s="274"/>
      <c r="R463" s="274"/>
      <c r="S463" s="274"/>
      <c r="T463" s="274"/>
      <c r="U463" s="274"/>
      <c r="V463" s="274"/>
      <c r="W463" s="274"/>
      <c r="X463" s="274"/>
      <c r="Y463" s="274"/>
      <c r="Z463" s="274"/>
      <c r="AA463" s="1"/>
      <c r="AB463" s="1"/>
      <c r="AC463" s="1"/>
      <c r="AD463" s="1"/>
      <c r="AE463" s="1"/>
      <c r="AF463" s="1"/>
    </row>
    <row r="464" spans="1:32" ht="14.25" customHeight="1">
      <c r="A464" s="137"/>
      <c r="B464" s="137"/>
      <c r="C464" s="288"/>
      <c r="D464" s="288"/>
      <c r="E464" s="288"/>
      <c r="F464" s="288"/>
      <c r="G464" s="288"/>
      <c r="H464" s="288"/>
      <c r="I464" s="288"/>
      <c r="J464" s="288"/>
      <c r="K464" s="288"/>
      <c r="L464" s="274"/>
      <c r="M464" s="274"/>
      <c r="N464" s="274"/>
      <c r="O464" s="274"/>
      <c r="P464" s="274"/>
      <c r="Q464" s="274"/>
      <c r="R464" s="274"/>
      <c r="S464" s="274"/>
      <c r="T464" s="274"/>
      <c r="U464" s="274"/>
      <c r="V464" s="274"/>
      <c r="W464" s="274"/>
      <c r="X464" s="274"/>
      <c r="Y464" s="274"/>
      <c r="Z464" s="274"/>
      <c r="AA464" s="1"/>
      <c r="AB464" s="1"/>
      <c r="AC464" s="1"/>
      <c r="AD464" s="1"/>
      <c r="AE464" s="1"/>
      <c r="AF464" s="1"/>
    </row>
    <row r="465" spans="1:32" ht="14.25" customHeight="1">
      <c r="A465" s="137"/>
      <c r="B465" s="137"/>
      <c r="C465" s="288"/>
      <c r="D465" s="288"/>
      <c r="E465" s="288"/>
      <c r="F465" s="288"/>
      <c r="G465" s="288"/>
      <c r="H465" s="288"/>
      <c r="I465" s="288"/>
      <c r="J465" s="288"/>
      <c r="K465" s="288"/>
      <c r="L465" s="274"/>
      <c r="M465" s="274"/>
      <c r="N465" s="274"/>
      <c r="O465" s="274"/>
      <c r="P465" s="274"/>
      <c r="Q465" s="274"/>
      <c r="R465" s="274"/>
      <c r="S465" s="274"/>
      <c r="T465" s="274"/>
      <c r="U465" s="274"/>
      <c r="V465" s="274"/>
      <c r="W465" s="274"/>
      <c r="X465" s="274"/>
      <c r="Y465" s="274"/>
      <c r="Z465" s="274"/>
      <c r="AA465" s="1"/>
      <c r="AB465" s="1"/>
      <c r="AC465" s="1"/>
      <c r="AD465" s="1"/>
      <c r="AE465" s="1"/>
      <c r="AF465" s="1"/>
    </row>
    <row r="466" spans="1:32" ht="14.25" customHeight="1">
      <c r="A466" s="137"/>
      <c r="B466" s="137"/>
      <c r="C466" s="288"/>
      <c r="D466" s="288"/>
      <c r="E466" s="288"/>
      <c r="F466" s="288"/>
      <c r="G466" s="288"/>
      <c r="H466" s="288"/>
      <c r="I466" s="288"/>
      <c r="J466" s="288"/>
      <c r="K466" s="288"/>
      <c r="L466" s="274"/>
      <c r="M466" s="274"/>
      <c r="N466" s="274"/>
      <c r="O466" s="274"/>
      <c r="P466" s="274"/>
      <c r="Q466" s="274"/>
      <c r="R466" s="274"/>
      <c r="S466" s="274"/>
      <c r="T466" s="274"/>
      <c r="U466" s="274"/>
      <c r="V466" s="274"/>
      <c r="W466" s="274"/>
      <c r="X466" s="274"/>
      <c r="Y466" s="274"/>
      <c r="Z466" s="274"/>
      <c r="AA466" s="1"/>
      <c r="AB466" s="1"/>
      <c r="AC466" s="1"/>
      <c r="AD466" s="1"/>
      <c r="AE466" s="1"/>
      <c r="AF466" s="1"/>
    </row>
    <row r="467" spans="1:32" ht="14.25" customHeight="1">
      <c r="A467" s="137"/>
      <c r="B467" s="137"/>
      <c r="C467" s="288"/>
      <c r="D467" s="288"/>
      <c r="E467" s="288"/>
      <c r="F467" s="288"/>
      <c r="G467" s="288"/>
      <c r="H467" s="288"/>
      <c r="I467" s="288"/>
      <c r="J467" s="288"/>
      <c r="K467" s="288"/>
      <c r="L467" s="274"/>
      <c r="M467" s="274"/>
      <c r="N467" s="274"/>
      <c r="O467" s="274"/>
      <c r="P467" s="274"/>
      <c r="Q467" s="274"/>
      <c r="R467" s="274"/>
      <c r="S467" s="274"/>
      <c r="T467" s="274"/>
      <c r="U467" s="274"/>
      <c r="V467" s="274"/>
      <c r="W467" s="274"/>
      <c r="X467" s="274"/>
      <c r="Y467" s="274"/>
      <c r="Z467" s="274"/>
      <c r="AA467" s="1"/>
      <c r="AB467" s="1"/>
      <c r="AC467" s="1"/>
      <c r="AD467" s="1"/>
      <c r="AE467" s="1"/>
      <c r="AF467" s="1"/>
    </row>
    <row r="468" spans="1:32" ht="14.25" customHeight="1">
      <c r="A468" s="137"/>
      <c r="B468" s="137"/>
      <c r="C468" s="288"/>
      <c r="D468" s="288"/>
      <c r="E468" s="288"/>
      <c r="F468" s="288"/>
      <c r="G468" s="288"/>
      <c r="H468" s="288"/>
      <c r="I468" s="288"/>
      <c r="J468" s="288"/>
      <c r="K468" s="288"/>
      <c r="L468" s="274"/>
      <c r="M468" s="274"/>
      <c r="N468" s="274"/>
      <c r="O468" s="274"/>
      <c r="P468" s="274"/>
      <c r="Q468" s="274"/>
      <c r="R468" s="274"/>
      <c r="S468" s="274"/>
      <c r="T468" s="274"/>
      <c r="U468" s="274"/>
      <c r="V468" s="274"/>
      <c r="W468" s="274"/>
      <c r="X468" s="274"/>
      <c r="Y468" s="274"/>
      <c r="Z468" s="274"/>
      <c r="AA468" s="1"/>
      <c r="AB468" s="1"/>
      <c r="AC468" s="1"/>
      <c r="AD468" s="1"/>
      <c r="AE468" s="1"/>
      <c r="AF468" s="1"/>
    </row>
    <row r="469" spans="1:32" ht="14.25" customHeight="1">
      <c r="A469" s="137"/>
      <c r="B469" s="137"/>
      <c r="C469" s="288"/>
      <c r="D469" s="288"/>
      <c r="E469" s="288"/>
      <c r="F469" s="288"/>
      <c r="G469" s="288"/>
      <c r="H469" s="288"/>
      <c r="I469" s="288"/>
      <c r="J469" s="288"/>
      <c r="K469" s="288"/>
      <c r="L469" s="274"/>
      <c r="M469" s="274"/>
      <c r="N469" s="274"/>
      <c r="O469" s="274"/>
      <c r="P469" s="274"/>
      <c r="Q469" s="274"/>
      <c r="R469" s="274"/>
      <c r="S469" s="274"/>
      <c r="T469" s="274"/>
      <c r="U469" s="274"/>
      <c r="V469" s="274"/>
      <c r="W469" s="274"/>
      <c r="X469" s="274"/>
      <c r="Y469" s="274"/>
      <c r="Z469" s="274"/>
      <c r="AA469" s="1"/>
      <c r="AB469" s="1"/>
      <c r="AC469" s="1"/>
      <c r="AD469" s="1"/>
      <c r="AE469" s="1"/>
      <c r="AF469" s="1"/>
    </row>
    <row r="470" spans="1:32" ht="14.25" customHeight="1">
      <c r="A470" s="137"/>
      <c r="B470" s="137"/>
      <c r="C470" s="288"/>
      <c r="D470" s="288"/>
      <c r="E470" s="288"/>
      <c r="F470" s="288"/>
      <c r="G470" s="288"/>
      <c r="H470" s="288"/>
      <c r="I470" s="288"/>
      <c r="J470" s="288"/>
      <c r="K470" s="288"/>
      <c r="L470" s="274"/>
      <c r="M470" s="274"/>
      <c r="N470" s="274"/>
      <c r="O470" s="274"/>
      <c r="P470" s="274"/>
      <c r="Q470" s="274"/>
      <c r="R470" s="274"/>
      <c r="S470" s="274"/>
      <c r="T470" s="274"/>
      <c r="U470" s="274"/>
      <c r="V470" s="274"/>
      <c r="W470" s="274"/>
      <c r="X470" s="274"/>
      <c r="Y470" s="274"/>
      <c r="Z470" s="274"/>
      <c r="AA470" s="1"/>
      <c r="AB470" s="1"/>
      <c r="AC470" s="1"/>
      <c r="AD470" s="1"/>
      <c r="AE470" s="1"/>
      <c r="AF470" s="1"/>
    </row>
    <row r="471" spans="1:32" ht="14.25" customHeight="1">
      <c r="A471" s="137"/>
      <c r="B471" s="137"/>
      <c r="C471" s="288"/>
      <c r="D471" s="288"/>
      <c r="E471" s="288"/>
      <c r="F471" s="288"/>
      <c r="G471" s="288"/>
      <c r="H471" s="288"/>
      <c r="I471" s="288"/>
      <c r="J471" s="288"/>
      <c r="K471" s="288"/>
      <c r="L471" s="274"/>
      <c r="M471" s="274"/>
      <c r="N471" s="274"/>
      <c r="O471" s="274"/>
      <c r="P471" s="274"/>
      <c r="Q471" s="274"/>
      <c r="R471" s="274"/>
      <c r="S471" s="274"/>
      <c r="T471" s="274"/>
      <c r="U471" s="274"/>
      <c r="V471" s="274"/>
      <c r="W471" s="274"/>
      <c r="X471" s="274"/>
      <c r="Y471" s="274"/>
      <c r="Z471" s="274"/>
      <c r="AA471" s="1"/>
      <c r="AB471" s="1"/>
      <c r="AC471" s="1"/>
      <c r="AD471" s="1"/>
      <c r="AE471" s="1"/>
      <c r="AF471" s="1"/>
    </row>
    <row r="472" spans="1:32" ht="14.25" customHeight="1">
      <c r="A472" s="137"/>
      <c r="B472" s="137"/>
      <c r="C472" s="288"/>
      <c r="D472" s="288"/>
      <c r="E472" s="288"/>
      <c r="F472" s="288"/>
      <c r="G472" s="288"/>
      <c r="H472" s="288"/>
      <c r="I472" s="288"/>
      <c r="J472" s="288"/>
      <c r="K472" s="288"/>
      <c r="L472" s="274"/>
      <c r="M472" s="274"/>
      <c r="N472" s="274"/>
      <c r="O472" s="274"/>
      <c r="P472" s="274"/>
      <c r="Q472" s="274"/>
      <c r="R472" s="274"/>
      <c r="S472" s="274"/>
      <c r="T472" s="274"/>
      <c r="U472" s="274"/>
      <c r="V472" s="274"/>
      <c r="W472" s="274"/>
      <c r="X472" s="274"/>
      <c r="Y472" s="274"/>
      <c r="Z472" s="274"/>
      <c r="AA472" s="1"/>
      <c r="AB472" s="1"/>
      <c r="AC472" s="1"/>
      <c r="AD472" s="1"/>
      <c r="AE472" s="1"/>
      <c r="AF472" s="1"/>
    </row>
    <row r="473" spans="1:32" ht="14.25" customHeight="1">
      <c r="A473" s="137"/>
      <c r="B473" s="137"/>
      <c r="C473" s="288"/>
      <c r="D473" s="288"/>
      <c r="E473" s="288"/>
      <c r="F473" s="288"/>
      <c r="G473" s="288"/>
      <c r="H473" s="288"/>
      <c r="I473" s="288"/>
      <c r="J473" s="288"/>
      <c r="K473" s="288"/>
      <c r="L473" s="274"/>
      <c r="M473" s="274"/>
      <c r="N473" s="274"/>
      <c r="O473" s="274"/>
      <c r="P473" s="274"/>
      <c r="Q473" s="274"/>
      <c r="R473" s="274"/>
      <c r="S473" s="274"/>
      <c r="T473" s="274"/>
      <c r="U473" s="274"/>
      <c r="V473" s="274"/>
      <c r="W473" s="274"/>
      <c r="X473" s="274"/>
      <c r="Y473" s="274"/>
      <c r="Z473" s="274"/>
      <c r="AA473" s="1"/>
      <c r="AB473" s="1"/>
      <c r="AC473" s="1"/>
      <c r="AD473" s="1"/>
      <c r="AE473" s="1"/>
      <c r="AF473" s="1"/>
    </row>
    <row r="474" spans="1:32" ht="14.25" customHeight="1">
      <c r="A474" s="137"/>
      <c r="B474" s="137"/>
      <c r="C474" s="288"/>
      <c r="D474" s="288"/>
      <c r="E474" s="288"/>
      <c r="F474" s="288"/>
      <c r="G474" s="288"/>
      <c r="H474" s="288"/>
      <c r="I474" s="288"/>
      <c r="J474" s="288"/>
      <c r="K474" s="288"/>
      <c r="L474" s="274"/>
      <c r="M474" s="274"/>
      <c r="N474" s="274"/>
      <c r="O474" s="274"/>
      <c r="P474" s="274"/>
      <c r="Q474" s="274"/>
      <c r="R474" s="274"/>
      <c r="S474" s="274"/>
      <c r="T474" s="274"/>
      <c r="U474" s="274"/>
      <c r="V474" s="274"/>
      <c r="W474" s="274"/>
      <c r="X474" s="274"/>
      <c r="Y474" s="274"/>
      <c r="Z474" s="274"/>
      <c r="AA474" s="1"/>
      <c r="AB474" s="1"/>
      <c r="AC474" s="1"/>
      <c r="AD474" s="1"/>
      <c r="AE474" s="1"/>
      <c r="AF474" s="1"/>
    </row>
    <row r="475" spans="1:32" ht="14.25" customHeight="1">
      <c r="A475" s="137"/>
      <c r="B475" s="137"/>
      <c r="C475" s="288"/>
      <c r="D475" s="288"/>
      <c r="E475" s="288"/>
      <c r="F475" s="288"/>
      <c r="G475" s="288"/>
      <c r="H475" s="288"/>
      <c r="I475" s="288"/>
      <c r="J475" s="288"/>
      <c r="K475" s="288"/>
      <c r="L475" s="274"/>
      <c r="M475" s="274"/>
      <c r="N475" s="274"/>
      <c r="O475" s="274"/>
      <c r="P475" s="274"/>
      <c r="Q475" s="274"/>
      <c r="R475" s="274"/>
      <c r="S475" s="274"/>
      <c r="T475" s="274"/>
      <c r="U475" s="274"/>
      <c r="V475" s="274"/>
      <c r="W475" s="274"/>
      <c r="X475" s="274"/>
      <c r="Y475" s="274"/>
      <c r="Z475" s="274"/>
      <c r="AA475" s="1"/>
      <c r="AB475" s="1"/>
      <c r="AC475" s="1"/>
      <c r="AD475" s="1"/>
      <c r="AE475" s="1"/>
      <c r="AF475" s="1"/>
    </row>
    <row r="476" spans="1:32" ht="14.25" customHeight="1">
      <c r="A476" s="137"/>
      <c r="B476" s="137"/>
      <c r="C476" s="288"/>
      <c r="D476" s="288"/>
      <c r="E476" s="288"/>
      <c r="F476" s="288"/>
      <c r="G476" s="288"/>
      <c r="H476" s="288"/>
      <c r="I476" s="288"/>
      <c r="J476" s="288"/>
      <c r="K476" s="288"/>
      <c r="L476" s="274"/>
      <c r="M476" s="274"/>
      <c r="N476" s="274"/>
      <c r="O476" s="274"/>
      <c r="P476" s="274"/>
      <c r="Q476" s="274"/>
      <c r="R476" s="274"/>
      <c r="S476" s="274"/>
      <c r="T476" s="274"/>
      <c r="U476" s="274"/>
      <c r="V476" s="274"/>
      <c r="W476" s="274"/>
      <c r="X476" s="274"/>
      <c r="Y476" s="274"/>
      <c r="Z476" s="274"/>
      <c r="AA476" s="1"/>
      <c r="AB476" s="1"/>
      <c r="AC476" s="1"/>
      <c r="AD476" s="1"/>
      <c r="AE476" s="1"/>
      <c r="AF476" s="1"/>
    </row>
    <row r="477" spans="1:32" ht="14.25" customHeight="1">
      <c r="A477" s="137"/>
      <c r="B477" s="137"/>
      <c r="C477" s="288"/>
      <c r="D477" s="288"/>
      <c r="E477" s="288"/>
      <c r="F477" s="288"/>
      <c r="G477" s="288"/>
      <c r="H477" s="288"/>
      <c r="I477" s="288"/>
      <c r="J477" s="288"/>
      <c r="K477" s="288"/>
      <c r="L477" s="274"/>
      <c r="M477" s="274"/>
      <c r="N477" s="274"/>
      <c r="O477" s="274"/>
      <c r="P477" s="274"/>
      <c r="Q477" s="274"/>
      <c r="R477" s="274"/>
      <c r="S477" s="274"/>
      <c r="T477" s="274"/>
      <c r="U477" s="274"/>
      <c r="V477" s="274"/>
      <c r="W477" s="274"/>
      <c r="X477" s="274"/>
      <c r="Y477" s="274"/>
      <c r="Z477" s="274"/>
      <c r="AA477" s="1"/>
      <c r="AB477" s="1"/>
      <c r="AC477" s="1"/>
      <c r="AD477" s="1"/>
      <c r="AE477" s="1"/>
      <c r="AF477" s="1"/>
    </row>
    <row r="478" spans="1:32" ht="14.25" customHeight="1">
      <c r="A478" s="137"/>
      <c r="B478" s="137"/>
      <c r="C478" s="288"/>
      <c r="D478" s="288"/>
      <c r="E478" s="288"/>
      <c r="F478" s="288"/>
      <c r="G478" s="288"/>
      <c r="H478" s="288"/>
      <c r="I478" s="288"/>
      <c r="J478" s="288"/>
      <c r="K478" s="288"/>
      <c r="L478" s="274"/>
      <c r="M478" s="274"/>
      <c r="N478" s="274"/>
      <c r="O478" s="274"/>
      <c r="P478" s="274"/>
      <c r="Q478" s="274"/>
      <c r="R478" s="274"/>
      <c r="S478" s="274"/>
      <c r="T478" s="274"/>
      <c r="U478" s="274"/>
      <c r="V478" s="274"/>
      <c r="W478" s="274"/>
      <c r="X478" s="274"/>
      <c r="Y478" s="274"/>
      <c r="Z478" s="274"/>
      <c r="AA478" s="1"/>
      <c r="AB478" s="1"/>
      <c r="AC478" s="1"/>
      <c r="AD478" s="1"/>
      <c r="AE478" s="1"/>
      <c r="AF478" s="1"/>
    </row>
    <row r="479" spans="1:32" ht="14.25" customHeight="1">
      <c r="A479" s="137"/>
      <c r="B479" s="137"/>
      <c r="C479" s="288"/>
      <c r="D479" s="288"/>
      <c r="E479" s="288"/>
      <c r="F479" s="288"/>
      <c r="G479" s="288"/>
      <c r="H479" s="288"/>
      <c r="I479" s="288"/>
      <c r="J479" s="288"/>
      <c r="K479" s="288"/>
      <c r="L479" s="274"/>
      <c r="M479" s="274"/>
      <c r="N479" s="274"/>
      <c r="O479" s="274"/>
      <c r="P479" s="274"/>
      <c r="Q479" s="274"/>
      <c r="R479" s="274"/>
      <c r="S479" s="274"/>
      <c r="T479" s="274"/>
      <c r="U479" s="274"/>
      <c r="V479" s="274"/>
      <c r="W479" s="274"/>
      <c r="X479" s="274"/>
      <c r="Y479" s="274"/>
      <c r="Z479" s="274"/>
      <c r="AA479" s="1"/>
      <c r="AB479" s="1"/>
      <c r="AC479" s="1"/>
      <c r="AD479" s="1"/>
      <c r="AE479" s="1"/>
      <c r="AF479" s="1"/>
    </row>
    <row r="480" spans="1:32" ht="14.25" customHeight="1">
      <c r="A480" s="137"/>
      <c r="B480" s="137"/>
      <c r="C480" s="288"/>
      <c r="D480" s="288"/>
      <c r="E480" s="288"/>
      <c r="F480" s="288"/>
      <c r="G480" s="288"/>
      <c r="H480" s="288"/>
      <c r="I480" s="288"/>
      <c r="J480" s="288"/>
      <c r="K480" s="288"/>
      <c r="L480" s="274"/>
      <c r="M480" s="274"/>
      <c r="N480" s="274"/>
      <c r="O480" s="274"/>
      <c r="P480" s="274"/>
      <c r="Q480" s="274"/>
      <c r="R480" s="274"/>
      <c r="S480" s="274"/>
      <c r="T480" s="274"/>
      <c r="U480" s="274"/>
      <c r="V480" s="274"/>
      <c r="W480" s="274"/>
      <c r="X480" s="274"/>
      <c r="Y480" s="274"/>
      <c r="Z480" s="274"/>
      <c r="AA480" s="1"/>
      <c r="AB480" s="1"/>
      <c r="AC480" s="1"/>
      <c r="AD480" s="1"/>
      <c r="AE480" s="1"/>
      <c r="AF480" s="1"/>
    </row>
    <row r="481" spans="1:32" ht="14.25" customHeight="1">
      <c r="A481" s="137"/>
      <c r="B481" s="137"/>
      <c r="C481" s="288"/>
      <c r="D481" s="288"/>
      <c r="E481" s="288"/>
      <c r="F481" s="288"/>
      <c r="G481" s="288"/>
      <c r="H481" s="288"/>
      <c r="I481" s="288"/>
      <c r="J481" s="288"/>
      <c r="K481" s="288"/>
      <c r="L481" s="274"/>
      <c r="M481" s="274"/>
      <c r="N481" s="274"/>
      <c r="O481" s="274"/>
      <c r="P481" s="274"/>
      <c r="Q481" s="274"/>
      <c r="R481" s="274"/>
      <c r="S481" s="274"/>
      <c r="T481" s="274"/>
      <c r="U481" s="274"/>
      <c r="V481" s="274"/>
      <c r="W481" s="274"/>
      <c r="X481" s="274"/>
      <c r="Y481" s="274"/>
      <c r="Z481" s="274"/>
      <c r="AA481" s="1"/>
      <c r="AB481" s="1"/>
      <c r="AC481" s="1"/>
      <c r="AD481" s="1"/>
      <c r="AE481" s="1"/>
      <c r="AF481" s="1"/>
    </row>
    <row r="482" spans="1:32" ht="14.25" customHeight="1">
      <c r="A482" s="137"/>
      <c r="B482" s="137"/>
      <c r="C482" s="288"/>
      <c r="D482" s="288"/>
      <c r="E482" s="288"/>
      <c r="F482" s="288"/>
      <c r="G482" s="288"/>
      <c r="H482" s="288"/>
      <c r="I482" s="288"/>
      <c r="J482" s="288"/>
      <c r="K482" s="288"/>
      <c r="L482" s="274"/>
      <c r="M482" s="274"/>
      <c r="N482" s="274"/>
      <c r="O482" s="274"/>
      <c r="P482" s="274"/>
      <c r="Q482" s="274"/>
      <c r="R482" s="274"/>
      <c r="S482" s="274"/>
      <c r="T482" s="274"/>
      <c r="U482" s="274"/>
      <c r="V482" s="274"/>
      <c r="W482" s="274"/>
      <c r="X482" s="274"/>
      <c r="Y482" s="274"/>
      <c r="Z482" s="274"/>
      <c r="AA482" s="1"/>
      <c r="AB482" s="1"/>
      <c r="AC482" s="1"/>
      <c r="AD482" s="1"/>
      <c r="AE482" s="1"/>
      <c r="AF482" s="1"/>
    </row>
    <row r="483" spans="1:32" ht="14.25" customHeight="1">
      <c r="A483" s="137"/>
      <c r="B483" s="137"/>
      <c r="C483" s="288"/>
      <c r="D483" s="288"/>
      <c r="E483" s="288"/>
      <c r="F483" s="288"/>
      <c r="G483" s="288"/>
      <c r="H483" s="288"/>
      <c r="I483" s="288"/>
      <c r="J483" s="288"/>
      <c r="K483" s="288"/>
      <c r="L483" s="274"/>
      <c r="M483" s="274"/>
      <c r="N483" s="274"/>
      <c r="O483" s="274"/>
      <c r="P483" s="274"/>
      <c r="Q483" s="274"/>
      <c r="R483" s="274"/>
      <c r="S483" s="274"/>
      <c r="T483" s="274"/>
      <c r="U483" s="274"/>
      <c r="V483" s="274"/>
      <c r="W483" s="274"/>
      <c r="X483" s="274"/>
      <c r="Y483" s="274"/>
      <c r="Z483" s="274"/>
      <c r="AA483" s="1"/>
      <c r="AB483" s="1"/>
      <c r="AC483" s="1"/>
      <c r="AD483" s="1"/>
      <c r="AE483" s="1"/>
      <c r="AF483" s="1"/>
    </row>
    <row r="484" spans="1:32" ht="14.25" customHeight="1">
      <c r="A484" s="137"/>
      <c r="B484" s="137"/>
      <c r="C484" s="288"/>
      <c r="D484" s="288"/>
      <c r="E484" s="288"/>
      <c r="F484" s="288"/>
      <c r="G484" s="288"/>
      <c r="H484" s="288"/>
      <c r="I484" s="288"/>
      <c r="J484" s="288"/>
      <c r="K484" s="288"/>
      <c r="L484" s="274"/>
      <c r="M484" s="274"/>
      <c r="N484" s="274"/>
      <c r="O484" s="274"/>
      <c r="P484" s="274"/>
      <c r="Q484" s="274"/>
      <c r="R484" s="274"/>
      <c r="S484" s="274"/>
      <c r="T484" s="274"/>
      <c r="U484" s="274"/>
      <c r="V484" s="274"/>
      <c r="W484" s="274"/>
      <c r="X484" s="274"/>
      <c r="Y484" s="274"/>
      <c r="Z484" s="274"/>
      <c r="AA484" s="1"/>
      <c r="AB484" s="1"/>
      <c r="AC484" s="1"/>
      <c r="AD484" s="1"/>
      <c r="AE484" s="1"/>
      <c r="AF484" s="1"/>
    </row>
    <row r="485" spans="1:32" ht="14.25" customHeight="1">
      <c r="A485" s="137"/>
      <c r="B485" s="137"/>
      <c r="C485" s="288"/>
      <c r="D485" s="288"/>
      <c r="E485" s="288"/>
      <c r="F485" s="288"/>
      <c r="G485" s="288"/>
      <c r="H485" s="288"/>
      <c r="I485" s="288"/>
      <c r="J485" s="288"/>
      <c r="K485" s="288"/>
      <c r="L485" s="274"/>
      <c r="M485" s="274"/>
      <c r="N485" s="274"/>
      <c r="O485" s="274"/>
      <c r="P485" s="274"/>
      <c r="Q485" s="274"/>
      <c r="R485" s="274"/>
      <c r="S485" s="274"/>
      <c r="T485" s="274"/>
      <c r="U485" s="274"/>
      <c r="V485" s="274"/>
      <c r="W485" s="274"/>
      <c r="X485" s="274"/>
      <c r="Y485" s="274"/>
      <c r="Z485" s="274"/>
      <c r="AA485" s="1"/>
      <c r="AB485" s="1"/>
      <c r="AC485" s="1"/>
      <c r="AD485" s="1"/>
      <c r="AE485" s="1"/>
      <c r="AF485" s="1"/>
    </row>
    <row r="486" spans="1:32" ht="14.25" customHeight="1">
      <c r="A486" s="137"/>
      <c r="B486" s="137"/>
      <c r="C486" s="288"/>
      <c r="D486" s="288"/>
      <c r="E486" s="288"/>
      <c r="F486" s="288"/>
      <c r="G486" s="288"/>
      <c r="H486" s="288"/>
      <c r="I486" s="288"/>
      <c r="J486" s="288"/>
      <c r="K486" s="288"/>
      <c r="L486" s="274"/>
      <c r="M486" s="274"/>
      <c r="N486" s="274"/>
      <c r="O486" s="274"/>
      <c r="P486" s="274"/>
      <c r="Q486" s="274"/>
      <c r="R486" s="274"/>
      <c r="S486" s="274"/>
      <c r="T486" s="274"/>
      <c r="U486" s="274"/>
      <c r="V486" s="274"/>
      <c r="W486" s="274"/>
      <c r="X486" s="274"/>
      <c r="Y486" s="274"/>
      <c r="Z486" s="274"/>
      <c r="AA486" s="1"/>
      <c r="AB486" s="1"/>
      <c r="AC486" s="1"/>
      <c r="AD486" s="1"/>
      <c r="AE486" s="1"/>
      <c r="AF486" s="1"/>
    </row>
    <row r="487" spans="1:32" ht="14.25" customHeight="1">
      <c r="A487" s="137"/>
      <c r="B487" s="137"/>
      <c r="C487" s="288"/>
      <c r="D487" s="288"/>
      <c r="E487" s="288"/>
      <c r="F487" s="288"/>
      <c r="G487" s="288"/>
      <c r="H487" s="288"/>
      <c r="I487" s="288"/>
      <c r="J487" s="288"/>
      <c r="K487" s="288"/>
      <c r="L487" s="274"/>
      <c r="M487" s="274"/>
      <c r="N487" s="274"/>
      <c r="O487" s="274"/>
      <c r="P487" s="274"/>
      <c r="Q487" s="274"/>
      <c r="R487" s="274"/>
      <c r="S487" s="274"/>
      <c r="T487" s="274"/>
      <c r="U487" s="274"/>
      <c r="V487" s="274"/>
      <c r="W487" s="274"/>
      <c r="X487" s="274"/>
      <c r="Y487" s="274"/>
      <c r="Z487" s="274"/>
      <c r="AA487" s="1"/>
      <c r="AB487" s="1"/>
      <c r="AC487" s="1"/>
      <c r="AD487" s="1"/>
      <c r="AE487" s="1"/>
      <c r="AF487" s="1"/>
    </row>
    <row r="488" spans="1:32" ht="14.25" customHeight="1">
      <c r="A488" s="137"/>
      <c r="B488" s="137"/>
      <c r="C488" s="288"/>
      <c r="D488" s="288"/>
      <c r="E488" s="288"/>
      <c r="F488" s="288"/>
      <c r="G488" s="288"/>
      <c r="H488" s="288"/>
      <c r="I488" s="288"/>
      <c r="J488" s="288"/>
      <c r="K488" s="288"/>
      <c r="L488" s="274"/>
      <c r="M488" s="274"/>
      <c r="N488" s="274"/>
      <c r="O488" s="274"/>
      <c r="P488" s="274"/>
      <c r="Q488" s="274"/>
      <c r="R488" s="274"/>
      <c r="S488" s="274"/>
      <c r="T488" s="274"/>
      <c r="U488" s="274"/>
      <c r="V488" s="274"/>
      <c r="W488" s="274"/>
      <c r="X488" s="274"/>
      <c r="Y488" s="274"/>
      <c r="Z488" s="274"/>
      <c r="AA488" s="1"/>
      <c r="AB488" s="1"/>
      <c r="AC488" s="1"/>
      <c r="AD488" s="1"/>
      <c r="AE488" s="1"/>
      <c r="AF488" s="1"/>
    </row>
    <row r="489" spans="1:32" ht="14.25" customHeight="1">
      <c r="A489" s="137"/>
      <c r="B489" s="137"/>
      <c r="C489" s="288"/>
      <c r="D489" s="288"/>
      <c r="E489" s="288"/>
      <c r="F489" s="288"/>
      <c r="G489" s="288"/>
      <c r="H489" s="288"/>
      <c r="I489" s="288"/>
      <c r="J489" s="288"/>
      <c r="K489" s="288"/>
      <c r="L489" s="274"/>
      <c r="M489" s="274"/>
      <c r="N489" s="274"/>
      <c r="O489" s="274"/>
      <c r="P489" s="274"/>
      <c r="Q489" s="274"/>
      <c r="R489" s="274"/>
      <c r="S489" s="274"/>
      <c r="T489" s="274"/>
      <c r="U489" s="274"/>
      <c r="V489" s="274"/>
      <c r="W489" s="274"/>
      <c r="X489" s="274"/>
      <c r="Y489" s="274"/>
      <c r="Z489" s="274"/>
      <c r="AA489" s="1"/>
      <c r="AB489" s="1"/>
      <c r="AC489" s="1"/>
      <c r="AD489" s="1"/>
      <c r="AE489" s="1"/>
      <c r="AF489" s="1"/>
    </row>
    <row r="490" spans="1:32" ht="14.25" customHeight="1">
      <c r="A490" s="137"/>
      <c r="B490" s="137"/>
      <c r="C490" s="288"/>
      <c r="D490" s="288"/>
      <c r="E490" s="288"/>
      <c r="F490" s="288"/>
      <c r="G490" s="288"/>
      <c r="H490" s="288"/>
      <c r="I490" s="288"/>
      <c r="J490" s="288"/>
      <c r="K490" s="288"/>
      <c r="L490" s="274"/>
      <c r="M490" s="274"/>
      <c r="N490" s="274"/>
      <c r="O490" s="274"/>
      <c r="P490" s="274"/>
      <c r="Q490" s="274"/>
      <c r="R490" s="274"/>
      <c r="S490" s="274"/>
      <c r="T490" s="274"/>
      <c r="U490" s="274"/>
      <c r="V490" s="274"/>
      <c r="W490" s="274"/>
      <c r="X490" s="274"/>
      <c r="Y490" s="274"/>
      <c r="Z490" s="274"/>
      <c r="AA490" s="1"/>
      <c r="AB490" s="1"/>
      <c r="AC490" s="1"/>
      <c r="AD490" s="1"/>
      <c r="AE490" s="1"/>
      <c r="AF490" s="1"/>
    </row>
    <row r="491" spans="1:32" ht="14.25" customHeight="1">
      <c r="A491" s="137"/>
      <c r="B491" s="137"/>
      <c r="C491" s="288"/>
      <c r="D491" s="288"/>
      <c r="E491" s="288"/>
      <c r="F491" s="288"/>
      <c r="G491" s="288"/>
      <c r="H491" s="288"/>
      <c r="I491" s="288"/>
      <c r="J491" s="288"/>
      <c r="K491" s="288"/>
      <c r="L491" s="274"/>
      <c r="M491" s="274"/>
      <c r="N491" s="274"/>
      <c r="O491" s="274"/>
      <c r="P491" s="274"/>
      <c r="Q491" s="274"/>
      <c r="R491" s="274"/>
      <c r="S491" s="274"/>
      <c r="T491" s="274"/>
      <c r="U491" s="274"/>
      <c r="V491" s="274"/>
      <c r="W491" s="274"/>
      <c r="X491" s="274"/>
      <c r="Y491" s="274"/>
      <c r="Z491" s="274"/>
      <c r="AA491" s="1"/>
      <c r="AB491" s="1"/>
      <c r="AC491" s="1"/>
      <c r="AD491" s="1"/>
      <c r="AE491" s="1"/>
      <c r="AF491" s="1"/>
    </row>
    <row r="492" spans="1:32" ht="14.25" customHeight="1">
      <c r="A492" s="137"/>
      <c r="B492" s="137"/>
      <c r="C492" s="288"/>
      <c r="D492" s="288"/>
      <c r="E492" s="288"/>
      <c r="F492" s="288"/>
      <c r="G492" s="288"/>
      <c r="H492" s="288"/>
      <c r="I492" s="288"/>
      <c r="J492" s="288"/>
      <c r="K492" s="288"/>
      <c r="L492" s="274"/>
      <c r="M492" s="274"/>
      <c r="N492" s="274"/>
      <c r="O492" s="274"/>
      <c r="P492" s="274"/>
      <c r="Q492" s="274"/>
      <c r="R492" s="274"/>
      <c r="S492" s="274"/>
      <c r="T492" s="274"/>
      <c r="U492" s="274"/>
      <c r="V492" s="274"/>
      <c r="W492" s="274"/>
      <c r="X492" s="274"/>
      <c r="Y492" s="274"/>
      <c r="Z492" s="274"/>
      <c r="AA492" s="1"/>
      <c r="AB492" s="1"/>
      <c r="AC492" s="1"/>
      <c r="AD492" s="1"/>
      <c r="AE492" s="1"/>
      <c r="AF492" s="1"/>
    </row>
    <row r="493" spans="1:32" ht="14.25" customHeight="1">
      <c r="A493" s="137"/>
      <c r="B493" s="137"/>
      <c r="C493" s="288"/>
      <c r="D493" s="288"/>
      <c r="E493" s="288"/>
      <c r="F493" s="288"/>
      <c r="G493" s="288"/>
      <c r="H493" s="288"/>
      <c r="I493" s="288"/>
      <c r="J493" s="288"/>
      <c r="K493" s="288"/>
      <c r="L493" s="274"/>
      <c r="M493" s="274"/>
      <c r="N493" s="274"/>
      <c r="O493" s="274"/>
      <c r="P493" s="274"/>
      <c r="Q493" s="274"/>
      <c r="R493" s="274"/>
      <c r="S493" s="274"/>
      <c r="T493" s="274"/>
      <c r="U493" s="274"/>
      <c r="V493" s="274"/>
      <c r="W493" s="274"/>
      <c r="X493" s="274"/>
      <c r="Y493" s="274"/>
      <c r="Z493" s="274"/>
      <c r="AA493" s="1"/>
      <c r="AB493" s="1"/>
      <c r="AC493" s="1"/>
      <c r="AD493" s="1"/>
      <c r="AE493" s="1"/>
      <c r="AF493" s="1"/>
    </row>
    <row r="494" spans="1:32" ht="14.25" customHeight="1">
      <c r="A494" s="137"/>
      <c r="B494" s="137"/>
      <c r="C494" s="288"/>
      <c r="D494" s="288"/>
      <c r="E494" s="288"/>
      <c r="F494" s="288"/>
      <c r="G494" s="288"/>
      <c r="H494" s="288"/>
      <c r="I494" s="288"/>
      <c r="J494" s="288"/>
      <c r="K494" s="288"/>
      <c r="L494" s="274"/>
      <c r="M494" s="274"/>
      <c r="N494" s="274"/>
      <c r="O494" s="274"/>
      <c r="P494" s="274"/>
      <c r="Q494" s="274"/>
      <c r="R494" s="274"/>
      <c r="S494" s="274"/>
      <c r="T494" s="274"/>
      <c r="U494" s="274"/>
      <c r="V494" s="274"/>
      <c r="W494" s="274"/>
      <c r="X494" s="274"/>
      <c r="Y494" s="274"/>
      <c r="Z494" s="274"/>
      <c r="AA494" s="1"/>
      <c r="AB494" s="1"/>
      <c r="AC494" s="1"/>
      <c r="AD494" s="1"/>
      <c r="AE494" s="1"/>
      <c r="AF494" s="1"/>
    </row>
    <row r="495" spans="1:32" ht="14.25" customHeight="1">
      <c r="A495" s="137"/>
      <c r="B495" s="137"/>
      <c r="C495" s="288"/>
      <c r="D495" s="288"/>
      <c r="E495" s="288"/>
      <c r="F495" s="288"/>
      <c r="G495" s="288"/>
      <c r="H495" s="288"/>
      <c r="I495" s="288"/>
      <c r="J495" s="288"/>
      <c r="K495" s="288"/>
      <c r="L495" s="274"/>
      <c r="M495" s="274"/>
      <c r="N495" s="274"/>
      <c r="O495" s="274"/>
      <c r="P495" s="274"/>
      <c r="Q495" s="274"/>
      <c r="R495" s="274"/>
      <c r="S495" s="274"/>
      <c r="T495" s="274"/>
      <c r="U495" s="274"/>
      <c r="V495" s="274"/>
      <c r="W495" s="274"/>
      <c r="X495" s="274"/>
      <c r="Y495" s="274"/>
      <c r="Z495" s="274"/>
      <c r="AA495" s="1"/>
      <c r="AB495" s="1"/>
      <c r="AC495" s="1"/>
      <c r="AD495" s="1"/>
      <c r="AE495" s="1"/>
      <c r="AF495" s="1"/>
    </row>
    <row r="496" spans="1:32" ht="14.25" customHeight="1">
      <c r="A496" s="137"/>
      <c r="B496" s="137"/>
      <c r="C496" s="288"/>
      <c r="D496" s="288"/>
      <c r="E496" s="288"/>
      <c r="F496" s="288"/>
      <c r="G496" s="288"/>
      <c r="H496" s="288"/>
      <c r="I496" s="288"/>
      <c r="J496" s="288"/>
      <c r="K496" s="288"/>
      <c r="L496" s="274"/>
      <c r="M496" s="274"/>
      <c r="N496" s="274"/>
      <c r="O496" s="274"/>
      <c r="P496" s="274"/>
      <c r="Q496" s="274"/>
      <c r="R496" s="274"/>
      <c r="S496" s="274"/>
      <c r="T496" s="274"/>
      <c r="U496" s="274"/>
      <c r="V496" s="274"/>
      <c r="W496" s="274"/>
      <c r="X496" s="274"/>
      <c r="Y496" s="274"/>
      <c r="Z496" s="274"/>
      <c r="AA496" s="1"/>
      <c r="AB496" s="1"/>
      <c r="AC496" s="1"/>
      <c r="AD496" s="1"/>
      <c r="AE496" s="1"/>
      <c r="AF496" s="1"/>
    </row>
    <row r="497" spans="1:32" ht="14.25" customHeight="1">
      <c r="A497" s="137"/>
      <c r="B497" s="137"/>
      <c r="C497" s="288"/>
      <c r="D497" s="288"/>
      <c r="E497" s="288"/>
      <c r="F497" s="288"/>
      <c r="G497" s="288"/>
      <c r="H497" s="288"/>
      <c r="I497" s="288"/>
      <c r="J497" s="288"/>
      <c r="K497" s="288"/>
      <c r="L497" s="274"/>
      <c r="M497" s="274"/>
      <c r="N497" s="274"/>
      <c r="O497" s="274"/>
      <c r="P497" s="274"/>
      <c r="Q497" s="274"/>
      <c r="R497" s="274"/>
      <c r="S497" s="274"/>
      <c r="T497" s="274"/>
      <c r="U497" s="274"/>
      <c r="V497" s="274"/>
      <c r="W497" s="274"/>
      <c r="X497" s="274"/>
      <c r="Y497" s="274"/>
      <c r="Z497" s="274"/>
      <c r="AA497" s="1"/>
      <c r="AB497" s="1"/>
      <c r="AC497" s="1"/>
      <c r="AD497" s="1"/>
      <c r="AE497" s="1"/>
      <c r="AF497" s="1"/>
    </row>
    <row r="498" spans="1:32" ht="14.25" customHeight="1">
      <c r="A498" s="137"/>
      <c r="B498" s="137"/>
      <c r="C498" s="288"/>
      <c r="D498" s="288"/>
      <c r="E498" s="288"/>
      <c r="F498" s="288"/>
      <c r="G498" s="288"/>
      <c r="H498" s="288"/>
      <c r="I498" s="288"/>
      <c r="J498" s="288"/>
      <c r="K498" s="288"/>
      <c r="L498" s="274"/>
      <c r="M498" s="274"/>
      <c r="N498" s="274"/>
      <c r="O498" s="274"/>
      <c r="P498" s="274"/>
      <c r="Q498" s="274"/>
      <c r="R498" s="274"/>
      <c r="S498" s="274"/>
      <c r="T498" s="274"/>
      <c r="U498" s="274"/>
      <c r="V498" s="274"/>
      <c r="W498" s="274"/>
      <c r="X498" s="274"/>
      <c r="Y498" s="274"/>
      <c r="Z498" s="274"/>
      <c r="AA498" s="1"/>
      <c r="AB498" s="1"/>
      <c r="AC498" s="1"/>
      <c r="AD498" s="1"/>
      <c r="AE498" s="1"/>
      <c r="AF498" s="1"/>
    </row>
    <row r="499" spans="1:32" ht="14.25" customHeight="1">
      <c r="A499" s="137"/>
      <c r="B499" s="137"/>
      <c r="C499" s="288"/>
      <c r="D499" s="288"/>
      <c r="E499" s="288"/>
      <c r="F499" s="288"/>
      <c r="G499" s="288"/>
      <c r="H499" s="288"/>
      <c r="I499" s="288"/>
      <c r="J499" s="288"/>
      <c r="K499" s="288"/>
      <c r="L499" s="274"/>
      <c r="M499" s="274"/>
      <c r="N499" s="274"/>
      <c r="O499" s="274"/>
      <c r="P499" s="274"/>
      <c r="Q499" s="274"/>
      <c r="R499" s="274"/>
      <c r="S499" s="274"/>
      <c r="T499" s="274"/>
      <c r="U499" s="274"/>
      <c r="V499" s="274"/>
      <c r="W499" s="274"/>
      <c r="X499" s="274"/>
      <c r="Y499" s="274"/>
      <c r="Z499" s="274"/>
      <c r="AA499" s="1"/>
      <c r="AB499" s="1"/>
      <c r="AC499" s="1"/>
      <c r="AD499" s="1"/>
      <c r="AE499" s="1"/>
      <c r="AF499" s="1"/>
    </row>
    <row r="500" spans="1:32" ht="14.25" customHeight="1">
      <c r="A500" s="137"/>
      <c r="B500" s="137"/>
      <c r="C500" s="288"/>
      <c r="D500" s="288"/>
      <c r="E500" s="288"/>
      <c r="F500" s="288"/>
      <c r="G500" s="288"/>
      <c r="H500" s="288"/>
      <c r="I500" s="288"/>
      <c r="J500" s="288"/>
      <c r="K500" s="288"/>
      <c r="L500" s="274"/>
      <c r="M500" s="274"/>
      <c r="N500" s="274"/>
      <c r="O500" s="274"/>
      <c r="P500" s="274"/>
      <c r="Q500" s="274"/>
      <c r="R500" s="274"/>
      <c r="S500" s="274"/>
      <c r="T500" s="274"/>
      <c r="U500" s="274"/>
      <c r="V500" s="274"/>
      <c r="W500" s="274"/>
      <c r="X500" s="274"/>
      <c r="Y500" s="274"/>
      <c r="Z500" s="274"/>
      <c r="AA500" s="1"/>
      <c r="AB500" s="1"/>
      <c r="AC500" s="1"/>
      <c r="AD500" s="1"/>
      <c r="AE500" s="1"/>
      <c r="AF500" s="1"/>
    </row>
    <row r="501" spans="1:32" ht="14.25" customHeight="1">
      <c r="A501" s="137"/>
      <c r="B501" s="137"/>
      <c r="C501" s="288"/>
      <c r="D501" s="288"/>
      <c r="E501" s="288"/>
      <c r="F501" s="288"/>
      <c r="G501" s="288"/>
      <c r="H501" s="288"/>
      <c r="I501" s="288"/>
      <c r="J501" s="288"/>
      <c r="K501" s="288"/>
      <c r="L501" s="274"/>
      <c r="M501" s="274"/>
      <c r="N501" s="274"/>
      <c r="O501" s="274"/>
      <c r="P501" s="274"/>
      <c r="Q501" s="274"/>
      <c r="R501" s="274"/>
      <c r="S501" s="274"/>
      <c r="T501" s="274"/>
      <c r="U501" s="274"/>
      <c r="V501" s="274"/>
      <c r="W501" s="274"/>
      <c r="X501" s="274"/>
      <c r="Y501" s="274"/>
      <c r="Z501" s="274"/>
      <c r="AA501" s="1"/>
      <c r="AB501" s="1"/>
      <c r="AC501" s="1"/>
      <c r="AD501" s="1"/>
      <c r="AE501" s="1"/>
      <c r="AF501" s="1"/>
    </row>
    <row r="502" spans="1:32" ht="14.25" customHeight="1">
      <c r="A502" s="137"/>
      <c r="B502" s="137"/>
      <c r="C502" s="288"/>
      <c r="D502" s="288"/>
      <c r="E502" s="288"/>
      <c r="F502" s="288"/>
      <c r="G502" s="288"/>
      <c r="H502" s="288"/>
      <c r="I502" s="288"/>
      <c r="J502" s="288"/>
      <c r="K502" s="288"/>
      <c r="L502" s="274"/>
      <c r="M502" s="274"/>
      <c r="N502" s="274"/>
      <c r="O502" s="274"/>
      <c r="P502" s="274"/>
      <c r="Q502" s="274"/>
      <c r="R502" s="274"/>
      <c r="S502" s="274"/>
      <c r="T502" s="274"/>
      <c r="U502" s="274"/>
      <c r="V502" s="274"/>
      <c r="W502" s="274"/>
      <c r="X502" s="274"/>
      <c r="Y502" s="274"/>
      <c r="Z502" s="274"/>
      <c r="AA502" s="1"/>
      <c r="AB502" s="1"/>
      <c r="AC502" s="1"/>
      <c r="AD502" s="1"/>
      <c r="AE502" s="1"/>
      <c r="AF502" s="1"/>
    </row>
    <row r="503" spans="1:32" ht="14.25" customHeight="1">
      <c r="A503" s="137"/>
      <c r="B503" s="137"/>
      <c r="C503" s="288"/>
      <c r="D503" s="288"/>
      <c r="E503" s="288"/>
      <c r="F503" s="288"/>
      <c r="G503" s="288"/>
      <c r="H503" s="288"/>
      <c r="I503" s="288"/>
      <c r="J503" s="288"/>
      <c r="K503" s="288"/>
      <c r="L503" s="274"/>
      <c r="M503" s="274"/>
      <c r="N503" s="274"/>
      <c r="O503" s="274"/>
      <c r="P503" s="274"/>
      <c r="Q503" s="274"/>
      <c r="R503" s="274"/>
      <c r="S503" s="274"/>
      <c r="T503" s="274"/>
      <c r="U503" s="274"/>
      <c r="V503" s="274"/>
      <c r="W503" s="274"/>
      <c r="X503" s="274"/>
      <c r="Y503" s="274"/>
      <c r="Z503" s="274"/>
      <c r="AA503" s="1"/>
      <c r="AB503" s="1"/>
      <c r="AC503" s="1"/>
      <c r="AD503" s="1"/>
      <c r="AE503" s="1"/>
      <c r="AF503" s="1"/>
    </row>
    <row r="504" spans="1:32" ht="14.25" customHeight="1">
      <c r="A504" s="137"/>
      <c r="B504" s="137"/>
      <c r="C504" s="288"/>
      <c r="D504" s="288"/>
      <c r="E504" s="288"/>
      <c r="F504" s="288"/>
      <c r="G504" s="288"/>
      <c r="H504" s="288"/>
      <c r="I504" s="288"/>
      <c r="J504" s="288"/>
      <c r="K504" s="288"/>
      <c r="L504" s="274"/>
      <c r="M504" s="274"/>
      <c r="N504" s="274"/>
      <c r="O504" s="274"/>
      <c r="P504" s="274"/>
      <c r="Q504" s="274"/>
      <c r="R504" s="274"/>
      <c r="S504" s="274"/>
      <c r="T504" s="274"/>
      <c r="U504" s="274"/>
      <c r="V504" s="274"/>
      <c r="W504" s="274"/>
      <c r="X504" s="274"/>
      <c r="Y504" s="274"/>
      <c r="Z504" s="274"/>
      <c r="AA504" s="1"/>
      <c r="AB504" s="1"/>
      <c r="AC504" s="1"/>
      <c r="AD504" s="1"/>
      <c r="AE504" s="1"/>
      <c r="AF504" s="1"/>
    </row>
    <row r="505" spans="1:32" ht="14.25" customHeight="1">
      <c r="A505" s="137"/>
      <c r="B505" s="137"/>
      <c r="C505" s="288"/>
      <c r="D505" s="288"/>
      <c r="E505" s="288"/>
      <c r="F505" s="288"/>
      <c r="G505" s="288"/>
      <c r="H505" s="288"/>
      <c r="I505" s="288"/>
      <c r="J505" s="288"/>
      <c r="K505" s="288"/>
      <c r="L505" s="274"/>
      <c r="M505" s="274"/>
      <c r="N505" s="274"/>
      <c r="O505" s="274"/>
      <c r="P505" s="274"/>
      <c r="Q505" s="274"/>
      <c r="R505" s="274"/>
      <c r="S505" s="274"/>
      <c r="T505" s="274"/>
      <c r="U505" s="274"/>
      <c r="V505" s="274"/>
      <c r="W505" s="274"/>
      <c r="X505" s="274"/>
      <c r="Y505" s="274"/>
      <c r="Z505" s="274"/>
      <c r="AA505" s="1"/>
      <c r="AB505" s="1"/>
      <c r="AC505" s="1"/>
      <c r="AD505" s="1"/>
      <c r="AE505" s="1"/>
      <c r="AF505" s="1"/>
    </row>
    <row r="506" spans="1:32" ht="14.25" customHeight="1">
      <c r="A506" s="137"/>
      <c r="B506" s="137"/>
      <c r="C506" s="288"/>
      <c r="D506" s="288"/>
      <c r="E506" s="288"/>
      <c r="F506" s="288"/>
      <c r="G506" s="288"/>
      <c r="H506" s="288"/>
      <c r="I506" s="288"/>
      <c r="J506" s="288"/>
      <c r="K506" s="288"/>
      <c r="L506" s="274"/>
      <c r="M506" s="274"/>
      <c r="N506" s="274"/>
      <c r="O506" s="274"/>
      <c r="P506" s="274"/>
      <c r="Q506" s="274"/>
      <c r="R506" s="274"/>
      <c r="S506" s="274"/>
      <c r="T506" s="274"/>
      <c r="U506" s="274"/>
      <c r="V506" s="274"/>
      <c r="W506" s="274"/>
      <c r="X506" s="274"/>
      <c r="Y506" s="274"/>
      <c r="Z506" s="274"/>
      <c r="AA506" s="1"/>
      <c r="AB506" s="1"/>
      <c r="AC506" s="1"/>
      <c r="AD506" s="1"/>
      <c r="AE506" s="1"/>
      <c r="AF506" s="1"/>
    </row>
    <row r="507" spans="1:32" ht="14.25" customHeight="1">
      <c r="A507" s="137"/>
      <c r="B507" s="137"/>
      <c r="C507" s="288"/>
      <c r="D507" s="288"/>
      <c r="E507" s="288"/>
      <c r="F507" s="288"/>
      <c r="G507" s="288"/>
      <c r="H507" s="288"/>
      <c r="I507" s="288"/>
      <c r="J507" s="288"/>
      <c r="K507" s="288"/>
      <c r="L507" s="274"/>
      <c r="M507" s="274"/>
      <c r="N507" s="274"/>
      <c r="O507" s="274"/>
      <c r="P507" s="274"/>
      <c r="Q507" s="274"/>
      <c r="R507" s="274"/>
      <c r="S507" s="274"/>
      <c r="T507" s="274"/>
      <c r="U507" s="274"/>
      <c r="V507" s="274"/>
      <c r="W507" s="274"/>
      <c r="X507" s="274"/>
      <c r="Y507" s="274"/>
      <c r="Z507" s="274"/>
      <c r="AA507" s="1"/>
      <c r="AB507" s="1"/>
      <c r="AC507" s="1"/>
      <c r="AD507" s="1"/>
      <c r="AE507" s="1"/>
      <c r="AF507" s="1"/>
    </row>
    <row r="508" spans="1:32" ht="14.25" customHeight="1">
      <c r="A508" s="137"/>
      <c r="B508" s="137"/>
      <c r="C508" s="288"/>
      <c r="D508" s="288"/>
      <c r="E508" s="288"/>
      <c r="F508" s="288"/>
      <c r="G508" s="288"/>
      <c r="H508" s="288"/>
      <c r="I508" s="288"/>
      <c r="J508" s="288"/>
      <c r="K508" s="288"/>
      <c r="L508" s="274"/>
      <c r="M508" s="274"/>
      <c r="N508" s="274"/>
      <c r="O508" s="274"/>
      <c r="P508" s="274"/>
      <c r="Q508" s="274"/>
      <c r="R508" s="274"/>
      <c r="S508" s="274"/>
      <c r="T508" s="274"/>
      <c r="U508" s="274"/>
      <c r="V508" s="274"/>
      <c r="W508" s="274"/>
      <c r="X508" s="274"/>
      <c r="Y508" s="274"/>
      <c r="Z508" s="274"/>
      <c r="AA508" s="1"/>
      <c r="AB508" s="1"/>
      <c r="AC508" s="1"/>
      <c r="AD508" s="1"/>
      <c r="AE508" s="1"/>
      <c r="AF508" s="1"/>
    </row>
    <row r="509" spans="1:32" ht="14.25" customHeight="1">
      <c r="A509" s="137"/>
      <c r="B509" s="137"/>
      <c r="C509" s="288"/>
      <c r="D509" s="288"/>
      <c r="E509" s="288"/>
      <c r="F509" s="288"/>
      <c r="G509" s="288"/>
      <c r="H509" s="288"/>
      <c r="I509" s="288"/>
      <c r="J509" s="288"/>
      <c r="K509" s="288"/>
      <c r="L509" s="274"/>
      <c r="M509" s="274"/>
      <c r="N509" s="274"/>
      <c r="O509" s="274"/>
      <c r="P509" s="274"/>
      <c r="Q509" s="274"/>
      <c r="R509" s="274"/>
      <c r="S509" s="274"/>
      <c r="T509" s="274"/>
      <c r="U509" s="274"/>
      <c r="V509" s="274"/>
      <c r="W509" s="274"/>
      <c r="X509" s="274"/>
      <c r="Y509" s="274"/>
      <c r="Z509" s="274"/>
      <c r="AA509" s="1"/>
      <c r="AB509" s="1"/>
      <c r="AC509" s="1"/>
      <c r="AD509" s="1"/>
      <c r="AE509" s="1"/>
      <c r="AF509" s="1"/>
    </row>
    <row r="510" spans="1:32" ht="14.25" customHeight="1">
      <c r="A510" s="137"/>
      <c r="B510" s="137"/>
      <c r="C510" s="288"/>
      <c r="D510" s="288"/>
      <c r="E510" s="288"/>
      <c r="F510" s="288"/>
      <c r="G510" s="288"/>
      <c r="H510" s="288"/>
      <c r="I510" s="288"/>
      <c r="J510" s="288"/>
      <c r="K510" s="288"/>
      <c r="L510" s="274"/>
      <c r="M510" s="274"/>
      <c r="N510" s="274"/>
      <c r="O510" s="274"/>
      <c r="P510" s="274"/>
      <c r="Q510" s="274"/>
      <c r="R510" s="274"/>
      <c r="S510" s="274"/>
      <c r="T510" s="274"/>
      <c r="U510" s="274"/>
      <c r="V510" s="274"/>
      <c r="W510" s="274"/>
      <c r="X510" s="274"/>
      <c r="Y510" s="274"/>
      <c r="Z510" s="274"/>
      <c r="AA510" s="1"/>
      <c r="AB510" s="1"/>
      <c r="AC510" s="1"/>
      <c r="AD510" s="1"/>
      <c r="AE510" s="1"/>
      <c r="AF510" s="1"/>
    </row>
    <row r="511" spans="1:32" ht="14.25" customHeight="1">
      <c r="A511" s="137"/>
      <c r="B511" s="137"/>
      <c r="C511" s="288"/>
      <c r="D511" s="288"/>
      <c r="E511" s="288"/>
      <c r="F511" s="288"/>
      <c r="G511" s="288"/>
      <c r="H511" s="288"/>
      <c r="I511" s="288"/>
      <c r="J511" s="288"/>
      <c r="K511" s="288"/>
      <c r="L511" s="274"/>
      <c r="M511" s="274"/>
      <c r="N511" s="274"/>
      <c r="O511" s="274"/>
      <c r="P511" s="274"/>
      <c r="Q511" s="274"/>
      <c r="R511" s="274"/>
      <c r="S511" s="274"/>
      <c r="T511" s="274"/>
      <c r="U511" s="274"/>
      <c r="V511" s="274"/>
      <c r="W511" s="274"/>
      <c r="X511" s="274"/>
      <c r="Y511" s="274"/>
      <c r="Z511" s="274"/>
      <c r="AA511" s="1"/>
      <c r="AB511" s="1"/>
      <c r="AC511" s="1"/>
      <c r="AD511" s="1"/>
      <c r="AE511" s="1"/>
      <c r="AF511" s="1"/>
    </row>
    <row r="512" spans="1:32" ht="14.25" customHeight="1">
      <c r="A512" s="137"/>
      <c r="B512" s="137"/>
      <c r="C512" s="288"/>
      <c r="D512" s="288"/>
      <c r="E512" s="288"/>
      <c r="F512" s="288"/>
      <c r="G512" s="288"/>
      <c r="H512" s="288"/>
      <c r="I512" s="288"/>
      <c r="J512" s="288"/>
      <c r="K512" s="288"/>
      <c r="L512" s="274"/>
      <c r="M512" s="274"/>
      <c r="N512" s="274"/>
      <c r="O512" s="274"/>
      <c r="P512" s="274"/>
      <c r="Q512" s="274"/>
      <c r="R512" s="274"/>
      <c r="S512" s="274"/>
      <c r="T512" s="274"/>
      <c r="U512" s="274"/>
      <c r="V512" s="274"/>
      <c r="W512" s="274"/>
      <c r="X512" s="274"/>
      <c r="Y512" s="274"/>
      <c r="Z512" s="274"/>
      <c r="AA512" s="1"/>
      <c r="AB512" s="1"/>
      <c r="AC512" s="1"/>
      <c r="AD512" s="1"/>
      <c r="AE512" s="1"/>
      <c r="AF512" s="1"/>
    </row>
    <row r="513" spans="1:32" ht="14.25" customHeight="1">
      <c r="A513" s="137"/>
      <c r="B513" s="137"/>
      <c r="C513" s="288"/>
      <c r="D513" s="288"/>
      <c r="E513" s="288"/>
      <c r="F513" s="288"/>
      <c r="G513" s="288"/>
      <c r="H513" s="288"/>
      <c r="I513" s="288"/>
      <c r="J513" s="288"/>
      <c r="K513" s="288"/>
      <c r="L513" s="274"/>
      <c r="M513" s="274"/>
      <c r="N513" s="274"/>
      <c r="O513" s="274"/>
      <c r="P513" s="274"/>
      <c r="Q513" s="274"/>
      <c r="R513" s="274"/>
      <c r="S513" s="274"/>
      <c r="T513" s="274"/>
      <c r="U513" s="274"/>
      <c r="V513" s="274"/>
      <c r="W513" s="274"/>
      <c r="X513" s="274"/>
      <c r="Y513" s="274"/>
      <c r="Z513" s="274"/>
      <c r="AA513" s="1"/>
      <c r="AB513" s="1"/>
      <c r="AC513" s="1"/>
      <c r="AD513" s="1"/>
      <c r="AE513" s="1"/>
      <c r="AF513" s="1"/>
    </row>
    <row r="514" spans="1:32" ht="14.25" customHeight="1">
      <c r="A514" s="137"/>
      <c r="B514" s="137"/>
      <c r="C514" s="288"/>
      <c r="D514" s="288"/>
      <c r="E514" s="288"/>
      <c r="F514" s="288"/>
      <c r="G514" s="288"/>
      <c r="H514" s="288"/>
      <c r="I514" s="288"/>
      <c r="J514" s="288"/>
      <c r="K514" s="288"/>
      <c r="L514" s="274"/>
      <c r="M514" s="274"/>
      <c r="N514" s="274"/>
      <c r="O514" s="274"/>
      <c r="P514" s="274"/>
      <c r="Q514" s="274"/>
      <c r="R514" s="274"/>
      <c r="S514" s="274"/>
      <c r="T514" s="274"/>
      <c r="U514" s="274"/>
      <c r="V514" s="274"/>
      <c r="W514" s="274"/>
      <c r="X514" s="274"/>
      <c r="Y514" s="274"/>
      <c r="Z514" s="274"/>
      <c r="AA514" s="1"/>
      <c r="AB514" s="1"/>
      <c r="AC514" s="1"/>
      <c r="AD514" s="1"/>
      <c r="AE514" s="1"/>
      <c r="AF514" s="1"/>
    </row>
    <row r="515" spans="1:32" ht="14.25" customHeight="1">
      <c r="A515" s="137"/>
      <c r="B515" s="137"/>
      <c r="C515" s="288"/>
      <c r="D515" s="288"/>
      <c r="E515" s="288"/>
      <c r="F515" s="288"/>
      <c r="G515" s="288"/>
      <c r="H515" s="288"/>
      <c r="I515" s="288"/>
      <c r="J515" s="288"/>
      <c r="K515" s="288"/>
      <c r="L515" s="274"/>
      <c r="M515" s="274"/>
      <c r="N515" s="274"/>
      <c r="O515" s="274"/>
      <c r="P515" s="274"/>
      <c r="Q515" s="274"/>
      <c r="R515" s="274"/>
      <c r="S515" s="274"/>
      <c r="T515" s="274"/>
      <c r="U515" s="274"/>
      <c r="V515" s="274"/>
      <c r="W515" s="274"/>
      <c r="X515" s="274"/>
      <c r="Y515" s="274"/>
      <c r="Z515" s="274"/>
      <c r="AA515" s="1"/>
      <c r="AB515" s="1"/>
      <c r="AC515" s="1"/>
      <c r="AD515" s="1"/>
      <c r="AE515" s="1"/>
      <c r="AF515" s="1"/>
    </row>
    <row r="516" spans="1:32" ht="14.25" customHeight="1">
      <c r="A516" s="137"/>
      <c r="B516" s="137"/>
      <c r="C516" s="288"/>
      <c r="D516" s="288"/>
      <c r="E516" s="288"/>
      <c r="F516" s="288"/>
      <c r="G516" s="288"/>
      <c r="H516" s="288"/>
      <c r="I516" s="288"/>
      <c r="J516" s="288"/>
      <c r="K516" s="288"/>
      <c r="L516" s="274"/>
      <c r="M516" s="274"/>
      <c r="N516" s="274"/>
      <c r="O516" s="274"/>
      <c r="P516" s="274"/>
      <c r="Q516" s="274"/>
      <c r="R516" s="274"/>
      <c r="S516" s="274"/>
      <c r="T516" s="274"/>
      <c r="U516" s="274"/>
      <c r="V516" s="274"/>
      <c r="W516" s="274"/>
      <c r="X516" s="274"/>
      <c r="Y516" s="274"/>
      <c r="Z516" s="274"/>
      <c r="AA516" s="1"/>
      <c r="AB516" s="1"/>
      <c r="AC516" s="1"/>
      <c r="AD516" s="1"/>
      <c r="AE516" s="1"/>
      <c r="AF516" s="1"/>
    </row>
    <row r="517" spans="1:32" ht="14.25" customHeight="1">
      <c r="A517" s="137"/>
      <c r="B517" s="137"/>
      <c r="C517" s="288"/>
      <c r="D517" s="288"/>
      <c r="E517" s="288"/>
      <c r="F517" s="288"/>
      <c r="G517" s="288"/>
      <c r="H517" s="288"/>
      <c r="I517" s="288"/>
      <c r="J517" s="288"/>
      <c r="K517" s="288"/>
      <c r="L517" s="274"/>
      <c r="M517" s="274"/>
      <c r="N517" s="274"/>
      <c r="O517" s="274"/>
      <c r="P517" s="274"/>
      <c r="Q517" s="274"/>
      <c r="R517" s="274"/>
      <c r="S517" s="274"/>
      <c r="T517" s="274"/>
      <c r="U517" s="274"/>
      <c r="V517" s="274"/>
      <c r="W517" s="274"/>
      <c r="X517" s="274"/>
      <c r="Y517" s="274"/>
      <c r="Z517" s="274"/>
      <c r="AA517" s="1"/>
      <c r="AB517" s="1"/>
      <c r="AC517" s="1"/>
      <c r="AD517" s="1"/>
      <c r="AE517" s="1"/>
      <c r="AF517" s="1"/>
    </row>
    <row r="518" spans="1:32" ht="14.25" customHeight="1">
      <c r="A518" s="137"/>
      <c r="B518" s="137"/>
      <c r="C518" s="288"/>
      <c r="D518" s="288"/>
      <c r="E518" s="288"/>
      <c r="F518" s="288"/>
      <c r="G518" s="288"/>
      <c r="H518" s="288"/>
      <c r="I518" s="288"/>
      <c r="J518" s="288"/>
      <c r="K518" s="288"/>
      <c r="L518" s="274"/>
      <c r="M518" s="274"/>
      <c r="N518" s="274"/>
      <c r="O518" s="274"/>
      <c r="P518" s="274"/>
      <c r="Q518" s="274"/>
      <c r="R518" s="274"/>
      <c r="S518" s="274"/>
      <c r="T518" s="274"/>
      <c r="U518" s="274"/>
      <c r="V518" s="274"/>
      <c r="W518" s="274"/>
      <c r="X518" s="274"/>
      <c r="Y518" s="274"/>
      <c r="Z518" s="274"/>
      <c r="AA518" s="1"/>
      <c r="AB518" s="1"/>
      <c r="AC518" s="1"/>
      <c r="AD518" s="1"/>
      <c r="AE518" s="1"/>
      <c r="AF518" s="1"/>
    </row>
    <row r="519" spans="1:32" ht="14.25" customHeight="1">
      <c r="A519" s="137"/>
      <c r="B519" s="137"/>
      <c r="C519" s="288"/>
      <c r="D519" s="288"/>
      <c r="E519" s="288"/>
      <c r="F519" s="288"/>
      <c r="G519" s="288"/>
      <c r="H519" s="288"/>
      <c r="I519" s="288"/>
      <c r="J519" s="288"/>
      <c r="K519" s="288"/>
      <c r="L519" s="274"/>
      <c r="M519" s="274"/>
      <c r="N519" s="274"/>
      <c r="O519" s="274"/>
      <c r="P519" s="274"/>
      <c r="Q519" s="274"/>
      <c r="R519" s="274"/>
      <c r="S519" s="274"/>
      <c r="T519" s="274"/>
      <c r="U519" s="274"/>
      <c r="V519" s="274"/>
      <c r="W519" s="274"/>
      <c r="X519" s="274"/>
      <c r="Y519" s="274"/>
      <c r="Z519" s="274"/>
      <c r="AA519" s="1"/>
      <c r="AB519" s="1"/>
      <c r="AC519" s="1"/>
      <c r="AD519" s="1"/>
      <c r="AE519" s="1"/>
      <c r="AF519" s="1"/>
    </row>
    <row r="520" spans="1:32" ht="14.25" customHeight="1">
      <c r="A520" s="137"/>
      <c r="B520" s="137"/>
      <c r="C520" s="288"/>
      <c r="D520" s="288"/>
      <c r="E520" s="288"/>
      <c r="F520" s="288"/>
      <c r="G520" s="288"/>
      <c r="H520" s="288"/>
      <c r="I520" s="288"/>
      <c r="J520" s="288"/>
      <c r="K520" s="288"/>
      <c r="L520" s="274"/>
      <c r="M520" s="274"/>
      <c r="N520" s="274"/>
      <c r="O520" s="274"/>
      <c r="P520" s="274"/>
      <c r="Q520" s="274"/>
      <c r="R520" s="274"/>
      <c r="S520" s="274"/>
      <c r="T520" s="274"/>
      <c r="U520" s="274"/>
      <c r="V520" s="274"/>
      <c r="W520" s="274"/>
      <c r="X520" s="274"/>
      <c r="Y520" s="274"/>
      <c r="Z520" s="274"/>
      <c r="AA520" s="1"/>
      <c r="AB520" s="1"/>
      <c r="AC520" s="1"/>
      <c r="AD520" s="1"/>
      <c r="AE520" s="1"/>
      <c r="AF520" s="1"/>
    </row>
    <row r="521" spans="1:32" ht="14.25" customHeight="1">
      <c r="A521" s="137"/>
      <c r="B521" s="137"/>
      <c r="C521" s="288"/>
      <c r="D521" s="288"/>
      <c r="E521" s="288"/>
      <c r="F521" s="288"/>
      <c r="G521" s="288"/>
      <c r="H521" s="288"/>
      <c r="I521" s="288"/>
      <c r="J521" s="288"/>
      <c r="K521" s="288"/>
      <c r="L521" s="274"/>
      <c r="M521" s="274"/>
      <c r="N521" s="274"/>
      <c r="O521" s="274"/>
      <c r="P521" s="274"/>
      <c r="Q521" s="274"/>
      <c r="R521" s="274"/>
      <c r="S521" s="274"/>
      <c r="T521" s="274"/>
      <c r="U521" s="274"/>
      <c r="V521" s="274"/>
      <c r="W521" s="274"/>
      <c r="X521" s="274"/>
      <c r="Y521" s="274"/>
      <c r="Z521" s="274"/>
      <c r="AA521" s="1"/>
      <c r="AB521" s="1"/>
      <c r="AC521" s="1"/>
      <c r="AD521" s="1"/>
      <c r="AE521" s="1"/>
      <c r="AF521" s="1"/>
    </row>
    <row r="522" spans="1:32" ht="14.25" customHeight="1">
      <c r="A522" s="137"/>
      <c r="B522" s="137"/>
      <c r="C522" s="288"/>
      <c r="D522" s="288"/>
      <c r="E522" s="288"/>
      <c r="F522" s="288"/>
      <c r="G522" s="288"/>
      <c r="H522" s="288"/>
      <c r="I522" s="288"/>
      <c r="J522" s="288"/>
      <c r="K522" s="288"/>
      <c r="L522" s="274"/>
      <c r="M522" s="274"/>
      <c r="N522" s="274"/>
      <c r="O522" s="274"/>
      <c r="P522" s="274"/>
      <c r="Q522" s="274"/>
      <c r="R522" s="274"/>
      <c r="S522" s="274"/>
      <c r="T522" s="274"/>
      <c r="U522" s="274"/>
      <c r="V522" s="274"/>
      <c r="W522" s="274"/>
      <c r="X522" s="274"/>
      <c r="Y522" s="274"/>
      <c r="Z522" s="274"/>
      <c r="AA522" s="1"/>
      <c r="AB522" s="1"/>
      <c r="AC522" s="1"/>
      <c r="AD522" s="1"/>
      <c r="AE522" s="1"/>
      <c r="AF522" s="1"/>
    </row>
    <row r="523" spans="1:32" ht="14.25" customHeight="1">
      <c r="A523" s="137"/>
      <c r="B523" s="137"/>
      <c r="C523" s="288"/>
      <c r="D523" s="288"/>
      <c r="E523" s="288"/>
      <c r="F523" s="288"/>
      <c r="G523" s="288"/>
      <c r="H523" s="288"/>
      <c r="I523" s="288"/>
      <c r="J523" s="288"/>
      <c r="K523" s="288"/>
      <c r="L523" s="274"/>
      <c r="M523" s="274"/>
      <c r="N523" s="274"/>
      <c r="O523" s="274"/>
      <c r="P523" s="274"/>
      <c r="Q523" s="274"/>
      <c r="R523" s="274"/>
      <c r="S523" s="274"/>
      <c r="T523" s="274"/>
      <c r="U523" s="274"/>
      <c r="V523" s="274"/>
      <c r="W523" s="274"/>
      <c r="X523" s="274"/>
      <c r="Y523" s="274"/>
      <c r="Z523" s="274"/>
      <c r="AA523" s="1"/>
      <c r="AB523" s="1"/>
      <c r="AC523" s="1"/>
      <c r="AD523" s="1"/>
      <c r="AE523" s="1"/>
      <c r="AF523" s="1"/>
    </row>
    <row r="524" spans="1:32" ht="14.25" customHeight="1">
      <c r="A524" s="137"/>
      <c r="B524" s="137"/>
      <c r="C524" s="288"/>
      <c r="D524" s="288"/>
      <c r="E524" s="288"/>
      <c r="F524" s="288"/>
      <c r="G524" s="288"/>
      <c r="H524" s="288"/>
      <c r="I524" s="288"/>
      <c r="J524" s="288"/>
      <c r="K524" s="288"/>
      <c r="L524" s="274"/>
      <c r="M524" s="274"/>
      <c r="N524" s="274"/>
      <c r="O524" s="274"/>
      <c r="P524" s="274"/>
      <c r="Q524" s="274"/>
      <c r="R524" s="274"/>
      <c r="S524" s="274"/>
      <c r="T524" s="274"/>
      <c r="U524" s="274"/>
      <c r="V524" s="274"/>
      <c r="W524" s="274"/>
      <c r="X524" s="274"/>
      <c r="Y524" s="274"/>
      <c r="Z524" s="274"/>
      <c r="AA524" s="1"/>
      <c r="AB524" s="1"/>
      <c r="AC524" s="1"/>
      <c r="AD524" s="1"/>
      <c r="AE524" s="1"/>
      <c r="AF524" s="1"/>
    </row>
    <row r="525" spans="1:32" ht="14.25" customHeight="1">
      <c r="A525" s="137"/>
      <c r="B525" s="137"/>
      <c r="C525" s="288"/>
      <c r="D525" s="288"/>
      <c r="E525" s="288"/>
      <c r="F525" s="288"/>
      <c r="G525" s="288"/>
      <c r="H525" s="288"/>
      <c r="I525" s="288"/>
      <c r="J525" s="288"/>
      <c r="K525" s="288"/>
      <c r="L525" s="274"/>
      <c r="M525" s="274"/>
      <c r="N525" s="274"/>
      <c r="O525" s="274"/>
      <c r="P525" s="274"/>
      <c r="Q525" s="274"/>
      <c r="R525" s="274"/>
      <c r="S525" s="274"/>
      <c r="T525" s="274"/>
      <c r="U525" s="274"/>
      <c r="V525" s="274"/>
      <c r="W525" s="274"/>
      <c r="X525" s="274"/>
      <c r="Y525" s="274"/>
      <c r="Z525" s="274"/>
      <c r="AA525" s="1"/>
      <c r="AB525" s="1"/>
      <c r="AC525" s="1"/>
      <c r="AD525" s="1"/>
      <c r="AE525" s="1"/>
      <c r="AF525" s="1"/>
    </row>
    <row r="526" spans="1:32" ht="14.25" customHeight="1">
      <c r="A526" s="137"/>
      <c r="B526" s="137"/>
      <c r="C526" s="288"/>
      <c r="D526" s="288"/>
      <c r="E526" s="288"/>
      <c r="F526" s="288"/>
      <c r="G526" s="288"/>
      <c r="H526" s="288"/>
      <c r="I526" s="288"/>
      <c r="J526" s="288"/>
      <c r="K526" s="288"/>
      <c r="L526" s="274"/>
      <c r="M526" s="274"/>
      <c r="N526" s="274"/>
      <c r="O526" s="274"/>
      <c r="P526" s="274"/>
      <c r="Q526" s="274"/>
      <c r="R526" s="274"/>
      <c r="S526" s="274"/>
      <c r="T526" s="274"/>
      <c r="U526" s="274"/>
      <c r="V526" s="274"/>
      <c r="W526" s="274"/>
      <c r="X526" s="274"/>
      <c r="Y526" s="274"/>
      <c r="Z526" s="274"/>
      <c r="AA526" s="1"/>
      <c r="AB526" s="1"/>
      <c r="AC526" s="1"/>
      <c r="AD526" s="1"/>
      <c r="AE526" s="1"/>
      <c r="AF526" s="1"/>
    </row>
    <row r="527" spans="1:32" ht="14.25" customHeight="1">
      <c r="A527" s="137"/>
      <c r="B527" s="137"/>
      <c r="C527" s="288"/>
      <c r="D527" s="288"/>
      <c r="E527" s="288"/>
      <c r="F527" s="288"/>
      <c r="G527" s="288"/>
      <c r="H527" s="288"/>
      <c r="I527" s="288"/>
      <c r="J527" s="288"/>
      <c r="K527" s="288"/>
      <c r="L527" s="274"/>
      <c r="M527" s="274"/>
      <c r="N527" s="274"/>
      <c r="O527" s="274"/>
      <c r="P527" s="274"/>
      <c r="Q527" s="274"/>
      <c r="R527" s="274"/>
      <c r="S527" s="274"/>
      <c r="T527" s="274"/>
      <c r="U527" s="274"/>
      <c r="V527" s="274"/>
      <c r="W527" s="274"/>
      <c r="X527" s="274"/>
      <c r="Y527" s="274"/>
      <c r="Z527" s="274"/>
      <c r="AA527" s="1"/>
      <c r="AB527" s="1"/>
      <c r="AC527" s="1"/>
      <c r="AD527" s="1"/>
      <c r="AE527" s="1"/>
      <c r="AF527" s="1"/>
    </row>
    <row r="528" spans="1:32" ht="14.25" customHeight="1">
      <c r="A528" s="137"/>
      <c r="B528" s="137"/>
      <c r="C528" s="288"/>
      <c r="D528" s="288"/>
      <c r="E528" s="288"/>
      <c r="F528" s="288"/>
      <c r="G528" s="288"/>
      <c r="H528" s="288"/>
      <c r="I528" s="288"/>
      <c r="J528" s="288"/>
      <c r="K528" s="288"/>
      <c r="L528" s="274"/>
      <c r="M528" s="274"/>
      <c r="N528" s="274"/>
      <c r="O528" s="274"/>
      <c r="P528" s="274"/>
      <c r="Q528" s="274"/>
      <c r="R528" s="274"/>
      <c r="S528" s="274"/>
      <c r="T528" s="274"/>
      <c r="U528" s="274"/>
      <c r="V528" s="274"/>
      <c r="W528" s="274"/>
      <c r="X528" s="274"/>
      <c r="Y528" s="274"/>
      <c r="Z528" s="274"/>
      <c r="AA528" s="1"/>
      <c r="AB528" s="1"/>
      <c r="AC528" s="1"/>
      <c r="AD528" s="1"/>
      <c r="AE528" s="1"/>
      <c r="AF528" s="1"/>
    </row>
    <row r="529" spans="1:32" ht="14.25" customHeight="1">
      <c r="A529" s="137"/>
      <c r="B529" s="137"/>
      <c r="C529" s="288"/>
      <c r="D529" s="288"/>
      <c r="E529" s="288"/>
      <c r="F529" s="288"/>
      <c r="G529" s="288"/>
      <c r="H529" s="288"/>
      <c r="I529" s="288"/>
      <c r="J529" s="288"/>
      <c r="K529" s="288"/>
      <c r="L529" s="274"/>
      <c r="M529" s="274"/>
      <c r="N529" s="274"/>
      <c r="O529" s="274"/>
      <c r="P529" s="274"/>
      <c r="Q529" s="274"/>
      <c r="R529" s="274"/>
      <c r="S529" s="274"/>
      <c r="T529" s="274"/>
      <c r="U529" s="274"/>
      <c r="V529" s="274"/>
      <c r="W529" s="274"/>
      <c r="X529" s="274"/>
      <c r="Y529" s="274"/>
      <c r="Z529" s="274"/>
      <c r="AA529" s="1"/>
      <c r="AB529" s="1"/>
      <c r="AC529" s="1"/>
      <c r="AD529" s="1"/>
      <c r="AE529" s="1"/>
      <c r="AF529" s="1"/>
    </row>
    <row r="530" spans="1:32" ht="14.25" customHeight="1">
      <c r="A530" s="137"/>
      <c r="B530" s="137"/>
      <c r="C530" s="288"/>
      <c r="D530" s="288"/>
      <c r="E530" s="288"/>
      <c r="F530" s="288"/>
      <c r="G530" s="288"/>
      <c r="H530" s="288"/>
      <c r="I530" s="288"/>
      <c r="J530" s="288"/>
      <c r="K530" s="288"/>
      <c r="L530" s="274"/>
      <c r="M530" s="274"/>
      <c r="N530" s="274"/>
      <c r="O530" s="274"/>
      <c r="P530" s="274"/>
      <c r="Q530" s="274"/>
      <c r="R530" s="274"/>
      <c r="S530" s="274"/>
      <c r="T530" s="274"/>
      <c r="U530" s="274"/>
      <c r="V530" s="274"/>
      <c r="W530" s="274"/>
      <c r="X530" s="274"/>
      <c r="Y530" s="274"/>
      <c r="Z530" s="274"/>
      <c r="AA530" s="1"/>
      <c r="AB530" s="1"/>
      <c r="AC530" s="1"/>
      <c r="AD530" s="1"/>
      <c r="AE530" s="1"/>
      <c r="AF530" s="1"/>
    </row>
    <row r="531" spans="1:32" ht="14.25" customHeight="1">
      <c r="A531" s="137"/>
      <c r="B531" s="137"/>
      <c r="C531" s="288"/>
      <c r="D531" s="288"/>
      <c r="E531" s="288"/>
      <c r="F531" s="288"/>
      <c r="G531" s="288"/>
      <c r="H531" s="288"/>
      <c r="I531" s="288"/>
      <c r="J531" s="288"/>
      <c r="K531" s="288"/>
      <c r="L531" s="274"/>
      <c r="M531" s="274"/>
      <c r="N531" s="274"/>
      <c r="O531" s="274"/>
      <c r="P531" s="274"/>
      <c r="Q531" s="274"/>
      <c r="R531" s="274"/>
      <c r="S531" s="274"/>
      <c r="T531" s="274"/>
      <c r="U531" s="274"/>
      <c r="V531" s="274"/>
      <c r="W531" s="274"/>
      <c r="X531" s="274"/>
      <c r="Y531" s="274"/>
      <c r="Z531" s="274"/>
      <c r="AA531" s="1"/>
      <c r="AB531" s="1"/>
      <c r="AC531" s="1"/>
      <c r="AD531" s="1"/>
      <c r="AE531" s="1"/>
      <c r="AF531" s="1"/>
    </row>
    <row r="532" spans="1:32" ht="14.25" customHeight="1">
      <c r="A532" s="137"/>
      <c r="B532" s="137"/>
      <c r="C532" s="288"/>
      <c r="D532" s="288"/>
      <c r="E532" s="288"/>
      <c r="F532" s="288"/>
      <c r="G532" s="288"/>
      <c r="H532" s="288"/>
      <c r="I532" s="288"/>
      <c r="J532" s="288"/>
      <c r="K532" s="288"/>
      <c r="L532" s="274"/>
      <c r="M532" s="274"/>
      <c r="N532" s="274"/>
      <c r="O532" s="274"/>
      <c r="P532" s="274"/>
      <c r="Q532" s="274"/>
      <c r="R532" s="274"/>
      <c r="S532" s="274"/>
      <c r="T532" s="274"/>
      <c r="U532" s="274"/>
      <c r="V532" s="274"/>
      <c r="W532" s="274"/>
      <c r="X532" s="274"/>
      <c r="Y532" s="274"/>
      <c r="Z532" s="274"/>
      <c r="AA532" s="1"/>
      <c r="AB532" s="1"/>
      <c r="AC532" s="1"/>
      <c r="AD532" s="1"/>
      <c r="AE532" s="1"/>
      <c r="AF532" s="1"/>
    </row>
    <row r="533" spans="1:32" ht="14.25" customHeight="1">
      <c r="A533" s="137"/>
      <c r="B533" s="137"/>
      <c r="C533" s="288"/>
      <c r="D533" s="288"/>
      <c r="E533" s="288"/>
      <c r="F533" s="288"/>
      <c r="G533" s="288"/>
      <c r="H533" s="288"/>
      <c r="I533" s="288"/>
      <c r="J533" s="288"/>
      <c r="K533" s="288"/>
      <c r="L533" s="274"/>
      <c r="M533" s="274"/>
      <c r="N533" s="274"/>
      <c r="O533" s="274"/>
      <c r="P533" s="274"/>
      <c r="Q533" s="274"/>
      <c r="R533" s="274"/>
      <c r="S533" s="274"/>
      <c r="T533" s="274"/>
      <c r="U533" s="274"/>
      <c r="V533" s="274"/>
      <c r="W533" s="274"/>
      <c r="X533" s="274"/>
      <c r="Y533" s="274"/>
      <c r="Z533" s="274"/>
      <c r="AA533" s="1"/>
      <c r="AB533" s="1"/>
      <c r="AC533" s="1"/>
      <c r="AD533" s="1"/>
      <c r="AE533" s="1"/>
      <c r="AF533" s="1"/>
    </row>
    <row r="534" spans="1:32" ht="14.25" customHeight="1">
      <c r="A534" s="137"/>
      <c r="B534" s="137"/>
      <c r="C534" s="288"/>
      <c r="D534" s="288"/>
      <c r="E534" s="288"/>
      <c r="F534" s="288"/>
      <c r="G534" s="288"/>
      <c r="H534" s="288"/>
      <c r="I534" s="288"/>
      <c r="J534" s="288"/>
      <c r="K534" s="288"/>
      <c r="L534" s="274"/>
      <c r="M534" s="274"/>
      <c r="N534" s="274"/>
      <c r="O534" s="274"/>
      <c r="P534" s="274"/>
      <c r="Q534" s="274"/>
      <c r="R534" s="274"/>
      <c r="S534" s="274"/>
      <c r="T534" s="274"/>
      <c r="U534" s="274"/>
      <c r="V534" s="274"/>
      <c r="W534" s="274"/>
      <c r="X534" s="274"/>
      <c r="Y534" s="274"/>
      <c r="Z534" s="274"/>
      <c r="AA534" s="1"/>
      <c r="AB534" s="1"/>
      <c r="AC534" s="1"/>
      <c r="AD534" s="1"/>
      <c r="AE534" s="1"/>
      <c r="AF534" s="1"/>
    </row>
    <row r="535" spans="1:32" ht="14.25" customHeight="1">
      <c r="A535" s="137"/>
      <c r="B535" s="137"/>
      <c r="C535" s="288"/>
      <c r="D535" s="288"/>
      <c r="E535" s="288"/>
      <c r="F535" s="288"/>
      <c r="G535" s="288"/>
      <c r="H535" s="288"/>
      <c r="I535" s="288"/>
      <c r="J535" s="288"/>
      <c r="K535" s="288"/>
      <c r="L535" s="274"/>
      <c r="M535" s="274"/>
      <c r="N535" s="274"/>
      <c r="O535" s="274"/>
      <c r="P535" s="274"/>
      <c r="Q535" s="274"/>
      <c r="R535" s="274"/>
      <c r="S535" s="274"/>
      <c r="T535" s="274"/>
      <c r="U535" s="274"/>
      <c r="V535" s="274"/>
      <c r="W535" s="274"/>
      <c r="X535" s="274"/>
      <c r="Y535" s="274"/>
      <c r="Z535" s="274"/>
      <c r="AA535" s="1"/>
      <c r="AB535" s="1"/>
      <c r="AC535" s="1"/>
      <c r="AD535" s="1"/>
      <c r="AE535" s="1"/>
      <c r="AF535" s="1"/>
    </row>
    <row r="536" spans="1:32" ht="14.25" customHeight="1">
      <c r="A536" s="137"/>
      <c r="B536" s="137"/>
      <c r="C536" s="288"/>
      <c r="D536" s="288"/>
      <c r="E536" s="288"/>
      <c r="F536" s="288"/>
      <c r="G536" s="288"/>
      <c r="H536" s="288"/>
      <c r="I536" s="288"/>
      <c r="J536" s="288"/>
      <c r="K536" s="288"/>
      <c r="L536" s="274"/>
      <c r="M536" s="274"/>
      <c r="N536" s="274"/>
      <c r="O536" s="274"/>
      <c r="P536" s="274"/>
      <c r="Q536" s="274"/>
      <c r="R536" s="274"/>
      <c r="S536" s="274"/>
      <c r="T536" s="274"/>
      <c r="U536" s="274"/>
      <c r="V536" s="274"/>
      <c r="W536" s="274"/>
      <c r="X536" s="274"/>
      <c r="Y536" s="274"/>
      <c r="Z536" s="274"/>
      <c r="AA536" s="1"/>
      <c r="AB536" s="1"/>
      <c r="AC536" s="1"/>
      <c r="AD536" s="1"/>
      <c r="AE536" s="1"/>
      <c r="AF536" s="1"/>
    </row>
    <row r="537" spans="1:32" ht="14.25" customHeight="1">
      <c r="A537" s="137"/>
      <c r="B537" s="137"/>
      <c r="C537" s="288"/>
      <c r="D537" s="288"/>
      <c r="E537" s="288"/>
      <c r="F537" s="288"/>
      <c r="G537" s="288"/>
      <c r="H537" s="288"/>
      <c r="I537" s="288"/>
      <c r="J537" s="288"/>
      <c r="K537" s="288"/>
      <c r="L537" s="274"/>
      <c r="M537" s="274"/>
      <c r="N537" s="274"/>
      <c r="O537" s="274"/>
      <c r="P537" s="274"/>
      <c r="Q537" s="274"/>
      <c r="R537" s="274"/>
      <c r="S537" s="274"/>
      <c r="T537" s="274"/>
      <c r="U537" s="274"/>
      <c r="V537" s="274"/>
      <c r="W537" s="274"/>
      <c r="X537" s="274"/>
      <c r="Y537" s="274"/>
      <c r="Z537" s="274"/>
      <c r="AA537" s="1"/>
      <c r="AB537" s="1"/>
      <c r="AC537" s="1"/>
      <c r="AD537" s="1"/>
      <c r="AE537" s="1"/>
      <c r="AF537" s="1"/>
    </row>
    <row r="538" spans="1:32" ht="14.25" customHeight="1">
      <c r="A538" s="137"/>
      <c r="B538" s="137"/>
      <c r="C538" s="288"/>
      <c r="D538" s="288"/>
      <c r="E538" s="288"/>
      <c r="F538" s="288"/>
      <c r="G538" s="288"/>
      <c r="H538" s="288"/>
      <c r="I538" s="288"/>
      <c r="J538" s="288"/>
      <c r="K538" s="288"/>
      <c r="L538" s="274"/>
      <c r="M538" s="274"/>
      <c r="N538" s="274"/>
      <c r="O538" s="274"/>
      <c r="P538" s="274"/>
      <c r="Q538" s="274"/>
      <c r="R538" s="274"/>
      <c r="S538" s="274"/>
      <c r="T538" s="274"/>
      <c r="U538" s="274"/>
      <c r="V538" s="274"/>
      <c r="W538" s="274"/>
      <c r="X538" s="274"/>
      <c r="Y538" s="274"/>
      <c r="Z538" s="274"/>
      <c r="AA538" s="1"/>
      <c r="AB538" s="1"/>
      <c r="AC538" s="1"/>
      <c r="AD538" s="1"/>
      <c r="AE538" s="1"/>
      <c r="AF538" s="1"/>
    </row>
    <row r="539" spans="1:32" ht="14.25" customHeight="1">
      <c r="A539" s="137"/>
      <c r="B539" s="137"/>
      <c r="C539" s="288"/>
      <c r="D539" s="288"/>
      <c r="E539" s="288"/>
      <c r="F539" s="288"/>
      <c r="G539" s="288"/>
      <c r="H539" s="288"/>
      <c r="I539" s="288"/>
      <c r="J539" s="288"/>
      <c r="K539" s="288"/>
      <c r="L539" s="274"/>
      <c r="M539" s="274"/>
      <c r="N539" s="274"/>
      <c r="O539" s="274"/>
      <c r="P539" s="274"/>
      <c r="Q539" s="274"/>
      <c r="R539" s="274"/>
      <c r="S539" s="274"/>
      <c r="T539" s="274"/>
      <c r="U539" s="274"/>
      <c r="V539" s="274"/>
      <c r="W539" s="274"/>
      <c r="X539" s="274"/>
      <c r="Y539" s="274"/>
      <c r="Z539" s="274"/>
      <c r="AA539" s="1"/>
      <c r="AB539" s="1"/>
      <c r="AC539" s="1"/>
      <c r="AD539" s="1"/>
      <c r="AE539" s="1"/>
      <c r="AF539" s="1"/>
    </row>
    <row r="540" spans="1:32" ht="14.25" customHeight="1">
      <c r="A540" s="137"/>
      <c r="B540" s="137"/>
      <c r="C540" s="288"/>
      <c r="D540" s="288"/>
      <c r="E540" s="288"/>
      <c r="F540" s="288"/>
      <c r="G540" s="288"/>
      <c r="H540" s="288"/>
      <c r="I540" s="288"/>
      <c r="J540" s="288"/>
      <c r="K540" s="288"/>
      <c r="L540" s="274"/>
      <c r="M540" s="274"/>
      <c r="N540" s="274"/>
      <c r="O540" s="274"/>
      <c r="P540" s="274"/>
      <c r="Q540" s="274"/>
      <c r="R540" s="274"/>
      <c r="S540" s="274"/>
      <c r="T540" s="274"/>
      <c r="U540" s="274"/>
      <c r="V540" s="274"/>
      <c r="W540" s="274"/>
      <c r="X540" s="274"/>
      <c r="Y540" s="274"/>
      <c r="Z540" s="274"/>
      <c r="AA540" s="1"/>
      <c r="AB540" s="1"/>
      <c r="AC540" s="1"/>
      <c r="AD540" s="1"/>
      <c r="AE540" s="1"/>
      <c r="AF540" s="1"/>
    </row>
    <row r="541" spans="1:32" ht="14.25" customHeight="1">
      <c r="A541" s="137"/>
      <c r="B541" s="137"/>
      <c r="C541" s="288"/>
      <c r="D541" s="288"/>
      <c r="E541" s="288"/>
      <c r="F541" s="288"/>
      <c r="G541" s="288"/>
      <c r="H541" s="288"/>
      <c r="I541" s="288"/>
      <c r="J541" s="288"/>
      <c r="K541" s="288"/>
      <c r="L541" s="274"/>
      <c r="M541" s="274"/>
      <c r="N541" s="274"/>
      <c r="O541" s="274"/>
      <c r="P541" s="274"/>
      <c r="Q541" s="274"/>
      <c r="R541" s="274"/>
      <c r="S541" s="274"/>
      <c r="T541" s="274"/>
      <c r="U541" s="274"/>
      <c r="V541" s="274"/>
      <c r="W541" s="274"/>
      <c r="X541" s="274"/>
      <c r="Y541" s="274"/>
      <c r="Z541" s="274"/>
      <c r="AA541" s="1"/>
      <c r="AB541" s="1"/>
      <c r="AC541" s="1"/>
      <c r="AD541" s="1"/>
      <c r="AE541" s="1"/>
      <c r="AF541" s="1"/>
    </row>
    <row r="542" spans="1:32" ht="14.25" customHeight="1">
      <c r="A542" s="137"/>
      <c r="B542" s="137"/>
      <c r="C542" s="288"/>
      <c r="D542" s="288"/>
      <c r="E542" s="288"/>
      <c r="F542" s="288"/>
      <c r="G542" s="288"/>
      <c r="H542" s="288"/>
      <c r="I542" s="288"/>
      <c r="J542" s="288"/>
      <c r="K542" s="288"/>
      <c r="L542" s="274"/>
      <c r="M542" s="274"/>
      <c r="N542" s="274"/>
      <c r="O542" s="274"/>
      <c r="P542" s="274"/>
      <c r="Q542" s="274"/>
      <c r="R542" s="274"/>
      <c r="S542" s="274"/>
      <c r="T542" s="274"/>
      <c r="U542" s="274"/>
      <c r="V542" s="274"/>
      <c r="W542" s="274"/>
      <c r="X542" s="274"/>
      <c r="Y542" s="274"/>
      <c r="Z542" s="274"/>
      <c r="AA542" s="1"/>
      <c r="AB542" s="1"/>
      <c r="AC542" s="1"/>
      <c r="AD542" s="1"/>
      <c r="AE542" s="1"/>
      <c r="AF542" s="1"/>
    </row>
    <row r="543" spans="1:32" ht="14.25" customHeight="1">
      <c r="A543" s="137"/>
      <c r="B543" s="137"/>
      <c r="C543" s="288"/>
      <c r="D543" s="288"/>
      <c r="E543" s="288"/>
      <c r="F543" s="288"/>
      <c r="G543" s="288"/>
      <c r="H543" s="288"/>
      <c r="I543" s="288"/>
      <c r="J543" s="288"/>
      <c r="K543" s="288"/>
      <c r="L543" s="274"/>
      <c r="M543" s="274"/>
      <c r="N543" s="274"/>
      <c r="O543" s="274"/>
      <c r="P543" s="274"/>
      <c r="Q543" s="274"/>
      <c r="R543" s="274"/>
      <c r="S543" s="274"/>
      <c r="T543" s="274"/>
      <c r="U543" s="274"/>
      <c r="V543" s="274"/>
      <c r="W543" s="274"/>
      <c r="X543" s="274"/>
      <c r="Y543" s="274"/>
      <c r="Z543" s="274"/>
      <c r="AA543" s="1"/>
      <c r="AB543" s="1"/>
      <c r="AC543" s="1"/>
      <c r="AD543" s="1"/>
      <c r="AE543" s="1"/>
      <c r="AF543" s="1"/>
    </row>
    <row r="544" spans="1:32" ht="14.25" customHeight="1">
      <c r="A544" s="137"/>
      <c r="B544" s="137"/>
      <c r="C544" s="288"/>
      <c r="D544" s="288"/>
      <c r="E544" s="288"/>
      <c r="F544" s="288"/>
      <c r="G544" s="288"/>
      <c r="H544" s="288"/>
      <c r="I544" s="288"/>
      <c r="J544" s="288"/>
      <c r="K544" s="288"/>
      <c r="L544" s="274"/>
      <c r="M544" s="274"/>
      <c r="N544" s="274"/>
      <c r="O544" s="274"/>
      <c r="P544" s="274"/>
      <c r="Q544" s="274"/>
      <c r="R544" s="274"/>
      <c r="S544" s="274"/>
      <c r="T544" s="274"/>
      <c r="U544" s="274"/>
      <c r="V544" s="274"/>
      <c r="W544" s="274"/>
      <c r="X544" s="274"/>
      <c r="Y544" s="274"/>
      <c r="Z544" s="274"/>
      <c r="AA544" s="1"/>
      <c r="AB544" s="1"/>
      <c r="AC544" s="1"/>
      <c r="AD544" s="1"/>
      <c r="AE544" s="1"/>
      <c r="AF544" s="1"/>
    </row>
    <row r="545" spans="1:32" ht="14.25" customHeight="1">
      <c r="A545" s="137"/>
      <c r="B545" s="137"/>
      <c r="C545" s="288"/>
      <c r="D545" s="288"/>
      <c r="E545" s="288"/>
      <c r="F545" s="288"/>
      <c r="G545" s="288"/>
      <c r="H545" s="288"/>
      <c r="I545" s="288"/>
      <c r="J545" s="288"/>
      <c r="K545" s="288"/>
      <c r="L545" s="274"/>
      <c r="M545" s="274"/>
      <c r="N545" s="274"/>
      <c r="O545" s="274"/>
      <c r="P545" s="274"/>
      <c r="Q545" s="274"/>
      <c r="R545" s="274"/>
      <c r="S545" s="274"/>
      <c r="T545" s="274"/>
      <c r="U545" s="274"/>
      <c r="V545" s="274"/>
      <c r="W545" s="274"/>
      <c r="X545" s="274"/>
      <c r="Y545" s="274"/>
      <c r="Z545" s="274"/>
      <c r="AA545" s="1"/>
      <c r="AB545" s="1"/>
      <c r="AC545" s="1"/>
      <c r="AD545" s="1"/>
      <c r="AE545" s="1"/>
      <c r="AF545" s="1"/>
    </row>
    <row r="546" spans="1:32" ht="14.25" customHeight="1">
      <c r="A546" s="137"/>
      <c r="B546" s="137"/>
      <c r="C546" s="288"/>
      <c r="D546" s="288"/>
      <c r="E546" s="288"/>
      <c r="F546" s="288"/>
      <c r="G546" s="288"/>
      <c r="H546" s="288"/>
      <c r="I546" s="288"/>
      <c r="J546" s="288"/>
      <c r="K546" s="288"/>
      <c r="L546" s="274"/>
      <c r="M546" s="274"/>
      <c r="N546" s="274"/>
      <c r="O546" s="274"/>
      <c r="P546" s="274"/>
      <c r="Q546" s="274"/>
      <c r="R546" s="274"/>
      <c r="S546" s="274"/>
      <c r="T546" s="274"/>
      <c r="U546" s="274"/>
      <c r="V546" s="274"/>
      <c r="W546" s="274"/>
      <c r="X546" s="274"/>
      <c r="Y546" s="274"/>
      <c r="Z546" s="274"/>
      <c r="AA546" s="1"/>
      <c r="AB546" s="1"/>
      <c r="AC546" s="1"/>
      <c r="AD546" s="1"/>
      <c r="AE546" s="1"/>
      <c r="AF546" s="1"/>
    </row>
    <row r="547" spans="1:32" ht="14.25" customHeight="1">
      <c r="A547" s="137"/>
      <c r="B547" s="137"/>
      <c r="C547" s="288"/>
      <c r="D547" s="288"/>
      <c r="E547" s="288"/>
      <c r="F547" s="288"/>
      <c r="G547" s="288"/>
      <c r="H547" s="288"/>
      <c r="I547" s="288"/>
      <c r="J547" s="288"/>
      <c r="K547" s="288"/>
      <c r="L547" s="274"/>
      <c r="M547" s="274"/>
      <c r="N547" s="274"/>
      <c r="O547" s="274"/>
      <c r="P547" s="274"/>
      <c r="Q547" s="274"/>
      <c r="R547" s="274"/>
      <c r="S547" s="274"/>
      <c r="T547" s="274"/>
      <c r="U547" s="274"/>
      <c r="V547" s="274"/>
      <c r="W547" s="274"/>
      <c r="X547" s="274"/>
      <c r="Y547" s="274"/>
      <c r="Z547" s="274"/>
      <c r="AA547" s="1"/>
      <c r="AB547" s="1"/>
      <c r="AC547" s="1"/>
      <c r="AD547" s="1"/>
      <c r="AE547" s="1"/>
      <c r="AF547" s="1"/>
    </row>
    <row r="548" spans="1:32" ht="14.25" customHeight="1">
      <c r="A548" s="137"/>
      <c r="B548" s="137"/>
      <c r="C548" s="288"/>
      <c r="D548" s="288"/>
      <c r="E548" s="288"/>
      <c r="F548" s="288"/>
      <c r="G548" s="288"/>
      <c r="H548" s="288"/>
      <c r="I548" s="288"/>
      <c r="J548" s="288"/>
      <c r="K548" s="288"/>
      <c r="L548" s="274"/>
      <c r="M548" s="274"/>
      <c r="N548" s="274"/>
      <c r="O548" s="274"/>
      <c r="P548" s="274"/>
      <c r="Q548" s="274"/>
      <c r="R548" s="274"/>
      <c r="S548" s="274"/>
      <c r="T548" s="274"/>
      <c r="U548" s="274"/>
      <c r="V548" s="274"/>
      <c r="W548" s="274"/>
      <c r="X548" s="274"/>
      <c r="Y548" s="274"/>
      <c r="Z548" s="274"/>
      <c r="AA548" s="1"/>
      <c r="AB548" s="1"/>
      <c r="AC548" s="1"/>
      <c r="AD548" s="1"/>
      <c r="AE548" s="1"/>
      <c r="AF548" s="1"/>
    </row>
    <row r="549" spans="1:32" ht="14.25" customHeight="1">
      <c r="A549" s="137"/>
      <c r="B549" s="137"/>
      <c r="C549" s="288"/>
      <c r="D549" s="288"/>
      <c r="E549" s="288"/>
      <c r="F549" s="288"/>
      <c r="G549" s="288"/>
      <c r="H549" s="288"/>
      <c r="I549" s="288"/>
      <c r="J549" s="288"/>
      <c r="K549" s="288"/>
      <c r="L549" s="274"/>
      <c r="M549" s="274"/>
      <c r="N549" s="274"/>
      <c r="O549" s="274"/>
      <c r="P549" s="274"/>
      <c r="Q549" s="274"/>
      <c r="R549" s="274"/>
      <c r="S549" s="274"/>
      <c r="T549" s="274"/>
      <c r="U549" s="274"/>
      <c r="V549" s="274"/>
      <c r="W549" s="274"/>
      <c r="X549" s="274"/>
      <c r="Y549" s="274"/>
      <c r="Z549" s="274"/>
      <c r="AA549" s="1"/>
      <c r="AB549" s="1"/>
      <c r="AC549" s="1"/>
      <c r="AD549" s="1"/>
      <c r="AE549" s="1"/>
      <c r="AF549" s="1"/>
    </row>
    <row r="550" spans="1:32" ht="14.25" customHeight="1">
      <c r="A550" s="137"/>
      <c r="B550" s="137"/>
      <c r="C550" s="288"/>
      <c r="D550" s="288"/>
      <c r="E550" s="288"/>
      <c r="F550" s="288"/>
      <c r="G550" s="288"/>
      <c r="H550" s="288"/>
      <c r="I550" s="288"/>
      <c r="J550" s="288"/>
      <c r="K550" s="288"/>
      <c r="L550" s="274"/>
      <c r="M550" s="274"/>
      <c r="N550" s="274"/>
      <c r="O550" s="274"/>
      <c r="P550" s="274"/>
      <c r="Q550" s="274"/>
      <c r="R550" s="274"/>
      <c r="S550" s="274"/>
      <c r="T550" s="274"/>
      <c r="U550" s="274"/>
      <c r="V550" s="274"/>
      <c r="W550" s="274"/>
      <c r="X550" s="274"/>
      <c r="Y550" s="274"/>
      <c r="Z550" s="274"/>
      <c r="AA550" s="1"/>
      <c r="AB550" s="1"/>
      <c r="AC550" s="1"/>
      <c r="AD550" s="1"/>
      <c r="AE550" s="1"/>
      <c r="AF550" s="1"/>
    </row>
    <row r="551" spans="1:32" ht="14.25" customHeight="1">
      <c r="A551" s="137"/>
      <c r="B551" s="137"/>
      <c r="C551" s="288"/>
      <c r="D551" s="288"/>
      <c r="E551" s="288"/>
      <c r="F551" s="288"/>
      <c r="G551" s="288"/>
      <c r="H551" s="288"/>
      <c r="I551" s="288"/>
      <c r="J551" s="288"/>
      <c r="K551" s="288"/>
      <c r="L551" s="274"/>
      <c r="M551" s="274"/>
      <c r="N551" s="274"/>
      <c r="O551" s="274"/>
      <c r="P551" s="274"/>
      <c r="Q551" s="274"/>
      <c r="R551" s="274"/>
      <c r="S551" s="274"/>
      <c r="T551" s="274"/>
      <c r="U551" s="274"/>
      <c r="V551" s="274"/>
      <c r="W551" s="274"/>
      <c r="X551" s="274"/>
      <c r="Y551" s="274"/>
      <c r="Z551" s="274"/>
      <c r="AA551" s="1"/>
      <c r="AB551" s="1"/>
      <c r="AC551" s="1"/>
      <c r="AD551" s="1"/>
      <c r="AE551" s="1"/>
      <c r="AF551" s="1"/>
    </row>
    <row r="552" spans="1:32" ht="14.25" customHeight="1">
      <c r="A552" s="137"/>
      <c r="B552" s="137"/>
      <c r="C552" s="288"/>
      <c r="D552" s="288"/>
      <c r="E552" s="288"/>
      <c r="F552" s="288"/>
      <c r="G552" s="288"/>
      <c r="H552" s="288"/>
      <c r="I552" s="288"/>
      <c r="J552" s="288"/>
      <c r="K552" s="288"/>
      <c r="L552" s="274"/>
      <c r="M552" s="274"/>
      <c r="N552" s="274"/>
      <c r="O552" s="274"/>
      <c r="P552" s="274"/>
      <c r="Q552" s="274"/>
      <c r="R552" s="274"/>
      <c r="S552" s="274"/>
      <c r="T552" s="274"/>
      <c r="U552" s="274"/>
      <c r="V552" s="274"/>
      <c r="W552" s="274"/>
      <c r="X552" s="274"/>
      <c r="Y552" s="274"/>
      <c r="Z552" s="274"/>
      <c r="AA552" s="1"/>
      <c r="AB552" s="1"/>
      <c r="AC552" s="1"/>
      <c r="AD552" s="1"/>
      <c r="AE552" s="1"/>
      <c r="AF552" s="1"/>
    </row>
    <row r="553" spans="1:32" ht="14.25" customHeight="1">
      <c r="A553" s="137"/>
      <c r="B553" s="137"/>
      <c r="C553" s="288"/>
      <c r="D553" s="288"/>
      <c r="E553" s="288"/>
      <c r="F553" s="288"/>
      <c r="G553" s="288"/>
      <c r="H553" s="288"/>
      <c r="I553" s="288"/>
      <c r="J553" s="288"/>
      <c r="K553" s="288"/>
      <c r="L553" s="274"/>
      <c r="M553" s="274"/>
      <c r="N553" s="274"/>
      <c r="O553" s="274"/>
      <c r="P553" s="274"/>
      <c r="Q553" s="274"/>
      <c r="R553" s="274"/>
      <c r="S553" s="274"/>
      <c r="T553" s="274"/>
      <c r="U553" s="274"/>
      <c r="V553" s="274"/>
      <c r="W553" s="274"/>
      <c r="X553" s="274"/>
      <c r="Y553" s="274"/>
      <c r="Z553" s="274"/>
      <c r="AA553" s="1"/>
      <c r="AB553" s="1"/>
      <c r="AC553" s="1"/>
      <c r="AD553" s="1"/>
      <c r="AE553" s="1"/>
      <c r="AF553" s="1"/>
    </row>
    <row r="554" spans="1:32" ht="14.25" customHeight="1">
      <c r="A554" s="137"/>
      <c r="B554" s="137"/>
      <c r="C554" s="288"/>
      <c r="D554" s="288"/>
      <c r="E554" s="288"/>
      <c r="F554" s="288"/>
      <c r="G554" s="288"/>
      <c r="H554" s="288"/>
      <c r="I554" s="288"/>
      <c r="J554" s="288"/>
      <c r="K554" s="288"/>
      <c r="L554" s="274"/>
      <c r="M554" s="274"/>
      <c r="N554" s="274"/>
      <c r="O554" s="274"/>
      <c r="P554" s="274"/>
      <c r="Q554" s="274"/>
      <c r="R554" s="274"/>
      <c r="S554" s="274"/>
      <c r="T554" s="274"/>
      <c r="U554" s="274"/>
      <c r="V554" s="274"/>
      <c r="W554" s="274"/>
      <c r="X554" s="274"/>
      <c r="Y554" s="274"/>
      <c r="Z554" s="274"/>
      <c r="AA554" s="1"/>
      <c r="AB554" s="1"/>
      <c r="AC554" s="1"/>
      <c r="AD554" s="1"/>
      <c r="AE554" s="1"/>
      <c r="AF554" s="1"/>
    </row>
    <row r="555" spans="1:32" ht="14.25" customHeight="1">
      <c r="A555" s="137"/>
      <c r="B555" s="137"/>
      <c r="C555" s="288"/>
      <c r="D555" s="288"/>
      <c r="E555" s="288"/>
      <c r="F555" s="288"/>
      <c r="G555" s="288"/>
      <c r="H555" s="288"/>
      <c r="I555" s="288"/>
      <c r="J555" s="288"/>
      <c r="K555" s="288"/>
      <c r="L555" s="274"/>
      <c r="M555" s="274"/>
      <c r="N555" s="274"/>
      <c r="O555" s="274"/>
      <c r="P555" s="274"/>
      <c r="Q555" s="274"/>
      <c r="R555" s="274"/>
      <c r="S555" s="274"/>
      <c r="T555" s="274"/>
      <c r="U555" s="274"/>
      <c r="V555" s="274"/>
      <c r="W555" s="274"/>
      <c r="X555" s="274"/>
      <c r="Y555" s="274"/>
      <c r="Z555" s="274"/>
      <c r="AA555" s="1"/>
      <c r="AB555" s="1"/>
      <c r="AC555" s="1"/>
      <c r="AD555" s="1"/>
      <c r="AE555" s="1"/>
      <c r="AF555" s="1"/>
    </row>
    <row r="556" spans="1:32" ht="14.25" customHeight="1">
      <c r="A556" s="137"/>
      <c r="B556" s="137"/>
      <c r="C556" s="288"/>
      <c r="D556" s="288"/>
      <c r="E556" s="288"/>
      <c r="F556" s="288"/>
      <c r="G556" s="288"/>
      <c r="H556" s="288"/>
      <c r="I556" s="288"/>
      <c r="J556" s="288"/>
      <c r="K556" s="288"/>
      <c r="L556" s="274"/>
      <c r="M556" s="274"/>
      <c r="N556" s="274"/>
      <c r="O556" s="274"/>
      <c r="P556" s="274"/>
      <c r="Q556" s="274"/>
      <c r="R556" s="274"/>
      <c r="S556" s="274"/>
      <c r="T556" s="274"/>
      <c r="U556" s="274"/>
      <c r="V556" s="274"/>
      <c r="W556" s="274"/>
      <c r="X556" s="274"/>
      <c r="Y556" s="274"/>
      <c r="Z556" s="274"/>
      <c r="AA556" s="1"/>
      <c r="AB556" s="1"/>
      <c r="AC556" s="1"/>
      <c r="AD556" s="1"/>
      <c r="AE556" s="1"/>
      <c r="AF556" s="1"/>
    </row>
    <row r="557" spans="1:32" ht="14.25" customHeight="1">
      <c r="A557" s="137"/>
      <c r="B557" s="137"/>
      <c r="C557" s="288"/>
      <c r="D557" s="288"/>
      <c r="E557" s="288"/>
      <c r="F557" s="288"/>
      <c r="G557" s="288"/>
      <c r="H557" s="288"/>
      <c r="I557" s="288"/>
      <c r="J557" s="288"/>
      <c r="K557" s="288"/>
      <c r="L557" s="274"/>
      <c r="M557" s="274"/>
      <c r="N557" s="274"/>
      <c r="O557" s="274"/>
      <c r="P557" s="274"/>
      <c r="Q557" s="274"/>
      <c r="R557" s="274"/>
      <c r="S557" s="274"/>
      <c r="T557" s="274"/>
      <c r="U557" s="274"/>
      <c r="V557" s="274"/>
      <c r="W557" s="274"/>
      <c r="X557" s="274"/>
      <c r="Y557" s="274"/>
      <c r="Z557" s="274"/>
      <c r="AA557" s="1"/>
      <c r="AB557" s="1"/>
      <c r="AC557" s="1"/>
      <c r="AD557" s="1"/>
      <c r="AE557" s="1"/>
      <c r="AF557" s="1"/>
    </row>
    <row r="558" spans="1:32" ht="14.25" customHeight="1">
      <c r="A558" s="137"/>
      <c r="B558" s="137"/>
      <c r="C558" s="288"/>
      <c r="D558" s="288"/>
      <c r="E558" s="288"/>
      <c r="F558" s="288"/>
      <c r="G558" s="288"/>
      <c r="H558" s="288"/>
      <c r="I558" s="288"/>
      <c r="J558" s="288"/>
      <c r="K558" s="288"/>
      <c r="L558" s="274"/>
      <c r="M558" s="274"/>
      <c r="N558" s="274"/>
      <c r="O558" s="274"/>
      <c r="P558" s="274"/>
      <c r="Q558" s="274"/>
      <c r="R558" s="274"/>
      <c r="S558" s="274"/>
      <c r="T558" s="274"/>
      <c r="U558" s="274"/>
      <c r="V558" s="274"/>
      <c r="W558" s="274"/>
      <c r="X558" s="274"/>
      <c r="Y558" s="274"/>
      <c r="Z558" s="274"/>
      <c r="AA558" s="1"/>
      <c r="AB558" s="1"/>
      <c r="AC558" s="1"/>
      <c r="AD558" s="1"/>
      <c r="AE558" s="1"/>
      <c r="AF558" s="1"/>
    </row>
    <row r="559" spans="1:32" ht="14.25" customHeight="1">
      <c r="A559" s="137"/>
      <c r="B559" s="137"/>
      <c r="C559" s="288"/>
      <c r="D559" s="288"/>
      <c r="E559" s="288"/>
      <c r="F559" s="288"/>
      <c r="G559" s="288"/>
      <c r="H559" s="288"/>
      <c r="I559" s="288"/>
      <c r="J559" s="288"/>
      <c r="K559" s="288"/>
      <c r="L559" s="274"/>
      <c r="M559" s="274"/>
      <c r="N559" s="274"/>
      <c r="O559" s="274"/>
      <c r="P559" s="274"/>
      <c r="Q559" s="274"/>
      <c r="R559" s="274"/>
      <c r="S559" s="274"/>
      <c r="T559" s="274"/>
      <c r="U559" s="274"/>
      <c r="V559" s="274"/>
      <c r="W559" s="274"/>
      <c r="X559" s="274"/>
      <c r="Y559" s="274"/>
      <c r="Z559" s="274"/>
      <c r="AA559" s="1"/>
      <c r="AB559" s="1"/>
      <c r="AC559" s="1"/>
      <c r="AD559" s="1"/>
      <c r="AE559" s="1"/>
      <c r="AF559" s="1"/>
    </row>
    <row r="560" spans="1:32" ht="14.25" customHeight="1">
      <c r="A560" s="137"/>
      <c r="B560" s="137"/>
      <c r="C560" s="288"/>
      <c r="D560" s="288"/>
      <c r="E560" s="288"/>
      <c r="F560" s="288"/>
      <c r="G560" s="288"/>
      <c r="H560" s="288"/>
      <c r="I560" s="288"/>
      <c r="J560" s="288"/>
      <c r="K560" s="288"/>
      <c r="L560" s="274"/>
      <c r="M560" s="274"/>
      <c r="N560" s="274"/>
      <c r="O560" s="274"/>
      <c r="P560" s="274"/>
      <c r="Q560" s="274"/>
      <c r="R560" s="274"/>
      <c r="S560" s="274"/>
      <c r="T560" s="274"/>
      <c r="U560" s="274"/>
      <c r="V560" s="274"/>
      <c r="W560" s="274"/>
      <c r="X560" s="274"/>
      <c r="Y560" s="274"/>
      <c r="Z560" s="274"/>
      <c r="AA560" s="1"/>
      <c r="AB560" s="1"/>
      <c r="AC560" s="1"/>
      <c r="AD560" s="1"/>
      <c r="AE560" s="1"/>
      <c r="AF560" s="1"/>
    </row>
    <row r="561" spans="1:32" ht="14.25" customHeight="1">
      <c r="A561" s="137"/>
      <c r="B561" s="137"/>
      <c r="C561" s="288"/>
      <c r="D561" s="288"/>
      <c r="E561" s="288"/>
      <c r="F561" s="288"/>
      <c r="G561" s="288"/>
      <c r="H561" s="288"/>
      <c r="I561" s="288"/>
      <c r="J561" s="288"/>
      <c r="K561" s="288"/>
      <c r="L561" s="274"/>
      <c r="M561" s="274"/>
      <c r="N561" s="274"/>
      <c r="O561" s="274"/>
      <c r="P561" s="274"/>
      <c r="Q561" s="274"/>
      <c r="R561" s="274"/>
      <c r="S561" s="274"/>
      <c r="T561" s="274"/>
      <c r="U561" s="274"/>
      <c r="V561" s="274"/>
      <c r="W561" s="274"/>
      <c r="X561" s="274"/>
      <c r="Y561" s="274"/>
      <c r="Z561" s="274"/>
      <c r="AA561" s="1"/>
      <c r="AB561" s="1"/>
      <c r="AC561" s="1"/>
      <c r="AD561" s="1"/>
      <c r="AE561" s="1"/>
      <c r="AF561" s="1"/>
    </row>
    <row r="562" spans="1:32" ht="14.25" customHeight="1">
      <c r="A562" s="137"/>
      <c r="B562" s="137"/>
      <c r="C562" s="288"/>
      <c r="D562" s="288"/>
      <c r="E562" s="288"/>
      <c r="F562" s="288"/>
      <c r="G562" s="288"/>
      <c r="H562" s="288"/>
      <c r="I562" s="288"/>
      <c r="J562" s="288"/>
      <c r="K562" s="288"/>
      <c r="L562" s="274"/>
      <c r="M562" s="274"/>
      <c r="N562" s="274"/>
      <c r="O562" s="274"/>
      <c r="P562" s="274"/>
      <c r="Q562" s="274"/>
      <c r="R562" s="274"/>
      <c r="S562" s="274"/>
      <c r="T562" s="274"/>
      <c r="U562" s="274"/>
      <c r="V562" s="274"/>
      <c r="W562" s="274"/>
      <c r="X562" s="274"/>
      <c r="Y562" s="274"/>
      <c r="Z562" s="274"/>
      <c r="AA562" s="1"/>
      <c r="AB562" s="1"/>
      <c r="AC562" s="1"/>
      <c r="AD562" s="1"/>
      <c r="AE562" s="1"/>
      <c r="AF562" s="1"/>
    </row>
    <row r="563" spans="1:32" ht="14.25" customHeight="1">
      <c r="A563" s="137"/>
      <c r="B563" s="137"/>
      <c r="C563" s="288"/>
      <c r="D563" s="288"/>
      <c r="E563" s="288"/>
      <c r="F563" s="288"/>
      <c r="G563" s="288"/>
      <c r="H563" s="288"/>
      <c r="I563" s="288"/>
      <c r="J563" s="288"/>
      <c r="K563" s="288"/>
      <c r="L563" s="274"/>
      <c r="M563" s="274"/>
      <c r="N563" s="274"/>
      <c r="O563" s="274"/>
      <c r="P563" s="274"/>
      <c r="Q563" s="274"/>
      <c r="R563" s="274"/>
      <c r="S563" s="274"/>
      <c r="T563" s="274"/>
      <c r="U563" s="274"/>
      <c r="V563" s="274"/>
      <c r="W563" s="274"/>
      <c r="X563" s="274"/>
      <c r="Y563" s="274"/>
      <c r="Z563" s="274"/>
      <c r="AA563" s="1"/>
      <c r="AB563" s="1"/>
      <c r="AC563" s="1"/>
      <c r="AD563" s="1"/>
      <c r="AE563" s="1"/>
      <c r="AF563" s="1"/>
    </row>
    <row r="564" spans="1:32" ht="14.25" customHeight="1">
      <c r="A564" s="137"/>
      <c r="B564" s="137"/>
      <c r="C564" s="288"/>
      <c r="D564" s="288"/>
      <c r="E564" s="288"/>
      <c r="F564" s="288"/>
      <c r="G564" s="288"/>
      <c r="H564" s="288"/>
      <c r="I564" s="288"/>
      <c r="J564" s="288"/>
      <c r="K564" s="288"/>
      <c r="L564" s="274"/>
      <c r="M564" s="274"/>
      <c r="N564" s="274"/>
      <c r="O564" s="274"/>
      <c r="P564" s="274"/>
      <c r="Q564" s="274"/>
      <c r="R564" s="274"/>
      <c r="S564" s="274"/>
      <c r="T564" s="274"/>
      <c r="U564" s="274"/>
      <c r="V564" s="274"/>
      <c r="W564" s="274"/>
      <c r="X564" s="274"/>
      <c r="Y564" s="274"/>
      <c r="Z564" s="274"/>
      <c r="AA564" s="1"/>
      <c r="AB564" s="1"/>
      <c r="AC564" s="1"/>
      <c r="AD564" s="1"/>
      <c r="AE564" s="1"/>
      <c r="AF564" s="1"/>
    </row>
    <row r="565" spans="1:32" ht="14.25" customHeight="1">
      <c r="A565" s="137"/>
      <c r="B565" s="137"/>
      <c r="C565" s="288"/>
      <c r="D565" s="288"/>
      <c r="E565" s="288"/>
      <c r="F565" s="288"/>
      <c r="G565" s="288"/>
      <c r="H565" s="288"/>
      <c r="I565" s="288"/>
      <c r="J565" s="288"/>
      <c r="K565" s="288"/>
      <c r="L565" s="274"/>
      <c r="M565" s="274"/>
      <c r="N565" s="274"/>
      <c r="O565" s="274"/>
      <c r="P565" s="274"/>
      <c r="Q565" s="274"/>
      <c r="R565" s="274"/>
      <c r="S565" s="274"/>
      <c r="T565" s="274"/>
      <c r="U565" s="274"/>
      <c r="V565" s="274"/>
      <c r="W565" s="274"/>
      <c r="X565" s="274"/>
      <c r="Y565" s="274"/>
      <c r="Z565" s="274"/>
      <c r="AA565" s="1"/>
      <c r="AB565" s="1"/>
      <c r="AC565" s="1"/>
      <c r="AD565" s="1"/>
      <c r="AE565" s="1"/>
      <c r="AF565" s="1"/>
    </row>
    <row r="566" spans="1:32" ht="14.25" customHeight="1">
      <c r="A566" s="137"/>
      <c r="B566" s="137"/>
      <c r="C566" s="288"/>
      <c r="D566" s="288"/>
      <c r="E566" s="288"/>
      <c r="F566" s="288"/>
      <c r="G566" s="288"/>
      <c r="H566" s="288"/>
      <c r="I566" s="288"/>
      <c r="J566" s="288"/>
      <c r="K566" s="288"/>
      <c r="L566" s="274"/>
      <c r="M566" s="274"/>
      <c r="N566" s="274"/>
      <c r="O566" s="274"/>
      <c r="P566" s="274"/>
      <c r="Q566" s="274"/>
      <c r="R566" s="274"/>
      <c r="S566" s="274"/>
      <c r="T566" s="274"/>
      <c r="U566" s="274"/>
      <c r="V566" s="274"/>
      <c r="W566" s="274"/>
      <c r="X566" s="274"/>
      <c r="Y566" s="274"/>
      <c r="Z566" s="274"/>
      <c r="AA566" s="1"/>
      <c r="AB566" s="1"/>
      <c r="AC566" s="1"/>
      <c r="AD566" s="1"/>
      <c r="AE566" s="1"/>
      <c r="AF566" s="1"/>
    </row>
    <row r="567" spans="1:32" ht="14.25" customHeight="1">
      <c r="A567" s="137"/>
      <c r="B567" s="137"/>
      <c r="C567" s="288"/>
      <c r="D567" s="288"/>
      <c r="E567" s="288"/>
      <c r="F567" s="288"/>
      <c r="G567" s="288"/>
      <c r="H567" s="288"/>
      <c r="I567" s="288"/>
      <c r="J567" s="288"/>
      <c r="K567" s="288"/>
      <c r="L567" s="274"/>
      <c r="M567" s="274"/>
      <c r="N567" s="274"/>
      <c r="O567" s="274"/>
      <c r="P567" s="274"/>
      <c r="Q567" s="274"/>
      <c r="R567" s="274"/>
      <c r="S567" s="274"/>
      <c r="T567" s="274"/>
      <c r="U567" s="274"/>
      <c r="V567" s="274"/>
      <c r="W567" s="274"/>
      <c r="X567" s="274"/>
      <c r="Y567" s="274"/>
      <c r="Z567" s="274"/>
      <c r="AA567" s="1"/>
      <c r="AB567" s="1"/>
      <c r="AC567" s="1"/>
      <c r="AD567" s="1"/>
      <c r="AE567" s="1"/>
      <c r="AF567" s="1"/>
    </row>
    <row r="568" spans="1:32" ht="14.25" customHeight="1">
      <c r="A568" s="137"/>
      <c r="B568" s="137"/>
      <c r="C568" s="288"/>
      <c r="D568" s="288"/>
      <c r="E568" s="288"/>
      <c r="F568" s="288"/>
      <c r="G568" s="288"/>
      <c r="H568" s="288"/>
      <c r="I568" s="288"/>
      <c r="J568" s="288"/>
      <c r="K568" s="288"/>
      <c r="L568" s="274"/>
      <c r="M568" s="274"/>
      <c r="N568" s="274"/>
      <c r="O568" s="274"/>
      <c r="P568" s="274"/>
      <c r="Q568" s="274"/>
      <c r="R568" s="274"/>
      <c r="S568" s="274"/>
      <c r="T568" s="274"/>
      <c r="U568" s="274"/>
      <c r="V568" s="274"/>
      <c r="W568" s="274"/>
      <c r="X568" s="274"/>
      <c r="Y568" s="274"/>
      <c r="Z568" s="274"/>
      <c r="AA568" s="1"/>
      <c r="AB568" s="1"/>
      <c r="AC568" s="1"/>
      <c r="AD568" s="1"/>
      <c r="AE568" s="1"/>
      <c r="AF568" s="1"/>
    </row>
    <row r="569" spans="1:32" ht="14.25" customHeight="1">
      <c r="A569" s="137"/>
      <c r="B569" s="137"/>
      <c r="C569" s="288"/>
      <c r="D569" s="288"/>
      <c r="E569" s="288"/>
      <c r="F569" s="288"/>
      <c r="G569" s="288"/>
      <c r="H569" s="288"/>
      <c r="I569" s="288"/>
      <c r="J569" s="288"/>
      <c r="K569" s="288"/>
      <c r="L569" s="274"/>
      <c r="M569" s="274"/>
      <c r="N569" s="274"/>
      <c r="O569" s="274"/>
      <c r="P569" s="274"/>
      <c r="Q569" s="274"/>
      <c r="R569" s="274"/>
      <c r="S569" s="274"/>
      <c r="T569" s="274"/>
      <c r="U569" s="274"/>
      <c r="V569" s="274"/>
      <c r="W569" s="274"/>
      <c r="X569" s="274"/>
      <c r="Y569" s="274"/>
      <c r="Z569" s="274"/>
      <c r="AA569" s="1"/>
      <c r="AB569" s="1"/>
      <c r="AC569" s="1"/>
      <c r="AD569" s="1"/>
      <c r="AE569" s="1"/>
      <c r="AF569" s="1"/>
    </row>
    <row r="570" spans="1:32" ht="14.25" customHeight="1">
      <c r="A570" s="137"/>
      <c r="B570" s="137"/>
      <c r="C570" s="288"/>
      <c r="D570" s="288"/>
      <c r="E570" s="288"/>
      <c r="F570" s="288"/>
      <c r="G570" s="288"/>
      <c r="H570" s="288"/>
      <c r="I570" s="288"/>
      <c r="J570" s="288"/>
      <c r="K570" s="288"/>
      <c r="L570" s="274"/>
      <c r="M570" s="274"/>
      <c r="N570" s="274"/>
      <c r="O570" s="274"/>
      <c r="P570" s="274"/>
      <c r="Q570" s="274"/>
      <c r="R570" s="274"/>
      <c r="S570" s="274"/>
      <c r="T570" s="274"/>
      <c r="U570" s="274"/>
      <c r="V570" s="274"/>
      <c r="W570" s="274"/>
      <c r="X570" s="274"/>
      <c r="Y570" s="274"/>
      <c r="Z570" s="274"/>
      <c r="AA570" s="1"/>
      <c r="AB570" s="1"/>
      <c r="AC570" s="1"/>
      <c r="AD570" s="1"/>
      <c r="AE570" s="1"/>
      <c r="AF570" s="1"/>
    </row>
    <row r="571" spans="1:32" ht="14.25" customHeight="1">
      <c r="A571" s="137"/>
      <c r="B571" s="137"/>
      <c r="C571" s="288"/>
      <c r="D571" s="288"/>
      <c r="E571" s="288"/>
      <c r="F571" s="288"/>
      <c r="G571" s="288"/>
      <c r="H571" s="288"/>
      <c r="I571" s="288"/>
      <c r="J571" s="288"/>
      <c r="K571" s="288"/>
      <c r="L571" s="274"/>
      <c r="M571" s="274"/>
      <c r="N571" s="274"/>
      <c r="O571" s="274"/>
      <c r="P571" s="274"/>
      <c r="Q571" s="274"/>
      <c r="R571" s="274"/>
      <c r="S571" s="274"/>
      <c r="T571" s="274"/>
      <c r="U571" s="274"/>
      <c r="V571" s="274"/>
      <c r="W571" s="274"/>
      <c r="X571" s="274"/>
      <c r="Y571" s="274"/>
      <c r="Z571" s="274"/>
      <c r="AA571" s="1"/>
      <c r="AB571" s="1"/>
      <c r="AC571" s="1"/>
      <c r="AD571" s="1"/>
      <c r="AE571" s="1"/>
      <c r="AF571" s="1"/>
    </row>
    <row r="572" spans="1:32" ht="14.25" customHeight="1">
      <c r="A572" s="137"/>
      <c r="B572" s="137"/>
      <c r="C572" s="288"/>
      <c r="D572" s="288"/>
      <c r="E572" s="288"/>
      <c r="F572" s="288"/>
      <c r="G572" s="288"/>
      <c r="H572" s="288"/>
      <c r="I572" s="288"/>
      <c r="J572" s="288"/>
      <c r="K572" s="288"/>
      <c r="L572" s="274"/>
      <c r="M572" s="274"/>
      <c r="N572" s="274"/>
      <c r="O572" s="274"/>
      <c r="P572" s="274"/>
      <c r="Q572" s="274"/>
      <c r="R572" s="274"/>
      <c r="S572" s="274"/>
      <c r="T572" s="274"/>
      <c r="U572" s="274"/>
      <c r="V572" s="274"/>
      <c r="W572" s="274"/>
      <c r="X572" s="274"/>
      <c r="Y572" s="274"/>
      <c r="Z572" s="274"/>
      <c r="AA572" s="1"/>
      <c r="AB572" s="1"/>
      <c r="AC572" s="1"/>
      <c r="AD572" s="1"/>
      <c r="AE572" s="1"/>
      <c r="AF572" s="1"/>
    </row>
    <row r="573" spans="1:32" ht="14.25" customHeight="1">
      <c r="A573" s="137"/>
      <c r="B573" s="137"/>
      <c r="C573" s="288"/>
      <c r="D573" s="288"/>
      <c r="E573" s="288"/>
      <c r="F573" s="288"/>
      <c r="G573" s="288"/>
      <c r="H573" s="288"/>
      <c r="I573" s="288"/>
      <c r="J573" s="288"/>
      <c r="K573" s="288"/>
      <c r="L573" s="274"/>
      <c r="M573" s="274"/>
      <c r="N573" s="274"/>
      <c r="O573" s="274"/>
      <c r="P573" s="274"/>
      <c r="Q573" s="274"/>
      <c r="R573" s="274"/>
      <c r="S573" s="274"/>
      <c r="T573" s="274"/>
      <c r="U573" s="274"/>
      <c r="V573" s="274"/>
      <c r="W573" s="274"/>
      <c r="X573" s="274"/>
      <c r="Y573" s="274"/>
      <c r="Z573" s="274"/>
      <c r="AA573" s="1"/>
      <c r="AB573" s="1"/>
      <c r="AC573" s="1"/>
      <c r="AD573" s="1"/>
      <c r="AE573" s="1"/>
      <c r="AF573" s="1"/>
    </row>
    <row r="574" spans="1:32" ht="14.25" customHeight="1">
      <c r="A574" s="137"/>
      <c r="B574" s="137"/>
      <c r="C574" s="288"/>
      <c r="D574" s="288"/>
      <c r="E574" s="288"/>
      <c r="F574" s="288"/>
      <c r="G574" s="288"/>
      <c r="H574" s="288"/>
      <c r="I574" s="288"/>
      <c r="J574" s="288"/>
      <c r="K574" s="288"/>
      <c r="L574" s="274"/>
      <c r="M574" s="274"/>
      <c r="N574" s="274"/>
      <c r="O574" s="274"/>
      <c r="P574" s="274"/>
      <c r="Q574" s="274"/>
      <c r="R574" s="274"/>
      <c r="S574" s="274"/>
      <c r="T574" s="274"/>
      <c r="U574" s="274"/>
      <c r="V574" s="274"/>
      <c r="W574" s="274"/>
      <c r="X574" s="274"/>
      <c r="Y574" s="274"/>
      <c r="Z574" s="274"/>
      <c r="AA574" s="1"/>
      <c r="AB574" s="1"/>
      <c r="AC574" s="1"/>
      <c r="AD574" s="1"/>
      <c r="AE574" s="1"/>
      <c r="AF574" s="1"/>
    </row>
    <row r="575" spans="1:32" ht="14.25" customHeight="1">
      <c r="A575" s="137"/>
      <c r="B575" s="137"/>
      <c r="C575" s="288"/>
      <c r="D575" s="288"/>
      <c r="E575" s="288"/>
      <c r="F575" s="288"/>
      <c r="G575" s="288"/>
      <c r="H575" s="288"/>
      <c r="I575" s="288"/>
      <c r="J575" s="288"/>
      <c r="K575" s="288"/>
      <c r="L575" s="274"/>
      <c r="M575" s="274"/>
      <c r="N575" s="274"/>
      <c r="O575" s="274"/>
      <c r="P575" s="274"/>
      <c r="Q575" s="274"/>
      <c r="R575" s="274"/>
      <c r="S575" s="274"/>
      <c r="T575" s="274"/>
      <c r="U575" s="274"/>
      <c r="V575" s="274"/>
      <c r="W575" s="274"/>
      <c r="X575" s="274"/>
      <c r="Y575" s="274"/>
      <c r="Z575" s="274"/>
      <c r="AA575" s="1"/>
      <c r="AB575" s="1"/>
      <c r="AC575" s="1"/>
      <c r="AD575" s="1"/>
      <c r="AE575" s="1"/>
      <c r="AF575" s="1"/>
    </row>
    <row r="576" spans="1:32" ht="14.25" customHeight="1">
      <c r="A576" s="137"/>
      <c r="B576" s="137"/>
      <c r="C576" s="288"/>
      <c r="D576" s="288"/>
      <c r="E576" s="288"/>
      <c r="F576" s="288"/>
      <c r="G576" s="288"/>
      <c r="H576" s="288"/>
      <c r="I576" s="288"/>
      <c r="J576" s="288"/>
      <c r="K576" s="288"/>
      <c r="L576" s="274"/>
      <c r="M576" s="274"/>
      <c r="N576" s="274"/>
      <c r="O576" s="274"/>
      <c r="P576" s="274"/>
      <c r="Q576" s="274"/>
      <c r="R576" s="274"/>
      <c r="S576" s="274"/>
      <c r="T576" s="274"/>
      <c r="U576" s="274"/>
      <c r="V576" s="274"/>
      <c r="W576" s="274"/>
      <c r="X576" s="274"/>
      <c r="Y576" s="274"/>
      <c r="Z576" s="274"/>
      <c r="AA576" s="1"/>
      <c r="AB576" s="1"/>
      <c r="AC576" s="1"/>
      <c r="AD576" s="1"/>
      <c r="AE576" s="1"/>
      <c r="AF576" s="1"/>
    </row>
    <row r="577" spans="1:32" ht="14.25" customHeight="1">
      <c r="A577" s="137"/>
      <c r="B577" s="137"/>
      <c r="C577" s="288"/>
      <c r="D577" s="288"/>
      <c r="E577" s="288"/>
      <c r="F577" s="288"/>
      <c r="G577" s="288"/>
      <c r="H577" s="288"/>
      <c r="I577" s="288"/>
      <c r="J577" s="288"/>
      <c r="K577" s="288"/>
      <c r="L577" s="274"/>
      <c r="M577" s="274"/>
      <c r="N577" s="274"/>
      <c r="O577" s="274"/>
      <c r="P577" s="274"/>
      <c r="Q577" s="274"/>
      <c r="R577" s="274"/>
      <c r="S577" s="274"/>
      <c r="T577" s="274"/>
      <c r="U577" s="274"/>
      <c r="V577" s="274"/>
      <c r="W577" s="274"/>
      <c r="X577" s="274"/>
      <c r="Y577" s="274"/>
      <c r="Z577" s="274"/>
      <c r="AA577" s="1"/>
      <c r="AB577" s="1"/>
      <c r="AC577" s="1"/>
      <c r="AD577" s="1"/>
      <c r="AE577" s="1"/>
      <c r="AF577" s="1"/>
    </row>
    <row r="578" spans="1:32" ht="14.25" customHeight="1">
      <c r="A578" s="137"/>
      <c r="B578" s="137"/>
      <c r="C578" s="288"/>
      <c r="D578" s="288"/>
      <c r="E578" s="288"/>
      <c r="F578" s="288"/>
      <c r="G578" s="288"/>
      <c r="H578" s="288"/>
      <c r="I578" s="288"/>
      <c r="J578" s="288"/>
      <c r="K578" s="288"/>
      <c r="L578" s="274"/>
      <c r="M578" s="274"/>
      <c r="N578" s="274"/>
      <c r="O578" s="274"/>
      <c r="P578" s="274"/>
      <c r="Q578" s="274"/>
      <c r="R578" s="274"/>
      <c r="S578" s="274"/>
      <c r="T578" s="274"/>
      <c r="U578" s="274"/>
      <c r="V578" s="274"/>
      <c r="W578" s="274"/>
      <c r="X578" s="274"/>
      <c r="Y578" s="274"/>
      <c r="Z578" s="274"/>
      <c r="AA578" s="1"/>
      <c r="AB578" s="1"/>
      <c r="AC578" s="1"/>
      <c r="AD578" s="1"/>
      <c r="AE578" s="1"/>
      <c r="AF578" s="1"/>
    </row>
    <row r="579" spans="1:32" ht="14.25" customHeight="1">
      <c r="A579" s="137"/>
      <c r="B579" s="137"/>
      <c r="C579" s="288"/>
      <c r="D579" s="288"/>
      <c r="E579" s="288"/>
      <c r="F579" s="288"/>
      <c r="G579" s="288"/>
      <c r="H579" s="288"/>
      <c r="I579" s="288"/>
      <c r="J579" s="288"/>
      <c r="K579" s="288"/>
      <c r="L579" s="274"/>
      <c r="M579" s="274"/>
      <c r="N579" s="274"/>
      <c r="O579" s="274"/>
      <c r="P579" s="274"/>
      <c r="Q579" s="274"/>
      <c r="R579" s="274"/>
      <c r="S579" s="274"/>
      <c r="T579" s="274"/>
      <c r="U579" s="274"/>
      <c r="V579" s="274"/>
      <c r="W579" s="274"/>
      <c r="X579" s="274"/>
      <c r="Y579" s="274"/>
      <c r="Z579" s="274"/>
      <c r="AA579" s="1"/>
      <c r="AB579" s="1"/>
      <c r="AC579" s="1"/>
      <c r="AD579" s="1"/>
      <c r="AE579" s="1"/>
      <c r="AF579" s="1"/>
    </row>
    <row r="580" spans="1:32" ht="14.25" customHeight="1">
      <c r="A580" s="137"/>
      <c r="B580" s="137"/>
      <c r="C580" s="288"/>
      <c r="D580" s="288"/>
      <c r="E580" s="288"/>
      <c r="F580" s="288"/>
      <c r="G580" s="288"/>
      <c r="H580" s="288"/>
      <c r="I580" s="288"/>
      <c r="J580" s="288"/>
      <c r="K580" s="288"/>
      <c r="L580" s="274"/>
      <c r="M580" s="274"/>
      <c r="N580" s="274"/>
      <c r="O580" s="274"/>
      <c r="P580" s="274"/>
      <c r="Q580" s="274"/>
      <c r="R580" s="274"/>
      <c r="S580" s="274"/>
      <c r="T580" s="274"/>
      <c r="U580" s="274"/>
      <c r="V580" s="274"/>
      <c r="W580" s="274"/>
      <c r="X580" s="274"/>
      <c r="Y580" s="274"/>
      <c r="Z580" s="274"/>
      <c r="AA580" s="1"/>
      <c r="AB580" s="1"/>
      <c r="AC580" s="1"/>
      <c r="AD580" s="1"/>
      <c r="AE580" s="1"/>
      <c r="AF580" s="1"/>
    </row>
    <row r="581" spans="1:32" ht="14.25" customHeight="1">
      <c r="A581" s="137"/>
      <c r="B581" s="137"/>
      <c r="C581" s="288"/>
      <c r="D581" s="288"/>
      <c r="E581" s="288"/>
      <c r="F581" s="288"/>
      <c r="G581" s="288"/>
      <c r="H581" s="288"/>
      <c r="I581" s="288"/>
      <c r="J581" s="288"/>
      <c r="K581" s="288"/>
      <c r="L581" s="274"/>
      <c r="M581" s="274"/>
      <c r="N581" s="274"/>
      <c r="O581" s="274"/>
      <c r="P581" s="274"/>
      <c r="Q581" s="274"/>
      <c r="R581" s="274"/>
      <c r="S581" s="274"/>
      <c r="T581" s="274"/>
      <c r="U581" s="274"/>
      <c r="V581" s="274"/>
      <c r="W581" s="274"/>
      <c r="X581" s="274"/>
      <c r="Y581" s="274"/>
      <c r="Z581" s="274"/>
      <c r="AA581" s="1"/>
      <c r="AB581" s="1"/>
      <c r="AC581" s="1"/>
      <c r="AD581" s="1"/>
      <c r="AE581" s="1"/>
      <c r="AF581" s="1"/>
    </row>
    <row r="582" spans="1:32" ht="14.25" customHeight="1">
      <c r="A582" s="137"/>
      <c r="B582" s="137"/>
      <c r="C582" s="288"/>
      <c r="D582" s="288"/>
      <c r="E582" s="288"/>
      <c r="F582" s="288"/>
      <c r="G582" s="288"/>
      <c r="H582" s="288"/>
      <c r="I582" s="288"/>
      <c r="J582" s="288"/>
      <c r="K582" s="288"/>
      <c r="L582" s="274"/>
      <c r="M582" s="274"/>
      <c r="N582" s="274"/>
      <c r="O582" s="274"/>
      <c r="P582" s="274"/>
      <c r="Q582" s="274"/>
      <c r="R582" s="274"/>
      <c r="S582" s="274"/>
      <c r="T582" s="274"/>
      <c r="U582" s="274"/>
      <c r="V582" s="274"/>
      <c r="W582" s="274"/>
      <c r="X582" s="274"/>
      <c r="Y582" s="274"/>
      <c r="Z582" s="274"/>
      <c r="AA582" s="1"/>
      <c r="AB582" s="1"/>
      <c r="AC582" s="1"/>
      <c r="AD582" s="1"/>
      <c r="AE582" s="1"/>
      <c r="AF582" s="1"/>
    </row>
    <row r="583" spans="1:32" ht="14.25" customHeight="1">
      <c r="A583" s="137"/>
      <c r="B583" s="137"/>
      <c r="C583" s="288"/>
      <c r="D583" s="288"/>
      <c r="E583" s="288"/>
      <c r="F583" s="288"/>
      <c r="G583" s="288"/>
      <c r="H583" s="288"/>
      <c r="I583" s="288"/>
      <c r="J583" s="288"/>
      <c r="K583" s="288"/>
      <c r="L583" s="274"/>
      <c r="M583" s="274"/>
      <c r="N583" s="274"/>
      <c r="O583" s="274"/>
      <c r="P583" s="274"/>
      <c r="Q583" s="274"/>
      <c r="R583" s="274"/>
      <c r="S583" s="274"/>
      <c r="T583" s="274"/>
      <c r="U583" s="274"/>
      <c r="V583" s="274"/>
      <c r="W583" s="274"/>
      <c r="X583" s="274"/>
      <c r="Y583" s="274"/>
      <c r="Z583" s="274"/>
      <c r="AA583" s="1"/>
      <c r="AB583" s="1"/>
      <c r="AC583" s="1"/>
      <c r="AD583" s="1"/>
      <c r="AE583" s="1"/>
      <c r="AF583" s="1"/>
    </row>
    <row r="584" spans="1:32" ht="14.25" customHeight="1">
      <c r="A584" s="137"/>
      <c r="B584" s="137"/>
      <c r="C584" s="288"/>
      <c r="D584" s="288"/>
      <c r="E584" s="288"/>
      <c r="F584" s="288"/>
      <c r="G584" s="288"/>
      <c r="H584" s="288"/>
      <c r="I584" s="288"/>
      <c r="J584" s="288"/>
      <c r="K584" s="288"/>
      <c r="L584" s="274"/>
      <c r="M584" s="274"/>
      <c r="N584" s="274"/>
      <c r="O584" s="274"/>
      <c r="P584" s="274"/>
      <c r="Q584" s="274"/>
      <c r="R584" s="274"/>
      <c r="S584" s="274"/>
      <c r="T584" s="274"/>
      <c r="U584" s="274"/>
      <c r="V584" s="274"/>
      <c r="W584" s="274"/>
      <c r="X584" s="274"/>
      <c r="Y584" s="274"/>
      <c r="Z584" s="274"/>
      <c r="AA584" s="1"/>
      <c r="AB584" s="1"/>
      <c r="AC584" s="1"/>
      <c r="AD584" s="1"/>
      <c r="AE584" s="1"/>
      <c r="AF584" s="1"/>
    </row>
    <row r="585" spans="1:32" ht="14.25" customHeight="1">
      <c r="A585" s="137"/>
      <c r="B585" s="137"/>
      <c r="C585" s="288"/>
      <c r="D585" s="288"/>
      <c r="E585" s="288"/>
      <c r="F585" s="288"/>
      <c r="G585" s="288"/>
      <c r="H585" s="288"/>
      <c r="I585" s="288"/>
      <c r="J585" s="288"/>
      <c r="K585" s="288"/>
      <c r="L585" s="274"/>
      <c r="M585" s="274"/>
      <c r="N585" s="274"/>
      <c r="O585" s="274"/>
      <c r="P585" s="274"/>
      <c r="Q585" s="274"/>
      <c r="R585" s="274"/>
      <c r="S585" s="274"/>
      <c r="T585" s="274"/>
      <c r="U585" s="274"/>
      <c r="V585" s="274"/>
      <c r="W585" s="274"/>
      <c r="X585" s="274"/>
      <c r="Y585" s="274"/>
      <c r="Z585" s="274"/>
      <c r="AA585" s="1"/>
      <c r="AB585" s="1"/>
      <c r="AC585" s="1"/>
      <c r="AD585" s="1"/>
      <c r="AE585" s="1"/>
      <c r="AF585" s="1"/>
    </row>
    <row r="586" spans="1:32" ht="14.25" customHeight="1">
      <c r="A586" s="137"/>
      <c r="B586" s="137"/>
      <c r="C586" s="288"/>
      <c r="D586" s="288"/>
      <c r="E586" s="288"/>
      <c r="F586" s="288"/>
      <c r="G586" s="288"/>
      <c r="H586" s="288"/>
      <c r="I586" s="288"/>
      <c r="J586" s="288"/>
      <c r="K586" s="288"/>
      <c r="L586" s="274"/>
      <c r="M586" s="274"/>
      <c r="N586" s="274"/>
      <c r="O586" s="274"/>
      <c r="P586" s="274"/>
      <c r="Q586" s="274"/>
      <c r="R586" s="274"/>
      <c r="S586" s="274"/>
      <c r="T586" s="274"/>
      <c r="U586" s="274"/>
      <c r="V586" s="274"/>
      <c r="W586" s="274"/>
      <c r="X586" s="274"/>
      <c r="Y586" s="274"/>
      <c r="Z586" s="274"/>
      <c r="AA586" s="1"/>
      <c r="AB586" s="1"/>
      <c r="AC586" s="1"/>
      <c r="AD586" s="1"/>
      <c r="AE586" s="1"/>
      <c r="AF586" s="1"/>
    </row>
    <row r="587" spans="1:32" ht="14.25" customHeight="1">
      <c r="A587" s="137"/>
      <c r="B587" s="137"/>
      <c r="C587" s="288"/>
      <c r="D587" s="288"/>
      <c r="E587" s="288"/>
      <c r="F587" s="288"/>
      <c r="G587" s="288"/>
      <c r="H587" s="288"/>
      <c r="I587" s="288"/>
      <c r="J587" s="288"/>
      <c r="K587" s="288"/>
      <c r="L587" s="274"/>
      <c r="M587" s="274"/>
      <c r="N587" s="274"/>
      <c r="O587" s="274"/>
      <c r="P587" s="274"/>
      <c r="Q587" s="274"/>
      <c r="R587" s="274"/>
      <c r="S587" s="274"/>
      <c r="T587" s="274"/>
      <c r="U587" s="274"/>
      <c r="V587" s="274"/>
      <c r="W587" s="274"/>
      <c r="X587" s="274"/>
      <c r="Y587" s="274"/>
      <c r="Z587" s="274"/>
      <c r="AA587" s="1"/>
      <c r="AB587" s="1"/>
      <c r="AC587" s="1"/>
      <c r="AD587" s="1"/>
      <c r="AE587" s="1"/>
      <c r="AF587" s="1"/>
    </row>
    <row r="588" spans="1:32" ht="14.25" customHeight="1">
      <c r="A588" s="137"/>
      <c r="B588" s="137"/>
      <c r="C588" s="288"/>
      <c r="D588" s="288"/>
      <c r="E588" s="288"/>
      <c r="F588" s="288"/>
      <c r="G588" s="288"/>
      <c r="H588" s="288"/>
      <c r="I588" s="288"/>
      <c r="J588" s="288"/>
      <c r="K588" s="288"/>
      <c r="L588" s="274"/>
      <c r="M588" s="274"/>
      <c r="N588" s="274"/>
      <c r="O588" s="274"/>
      <c r="P588" s="274"/>
      <c r="Q588" s="274"/>
      <c r="R588" s="274"/>
      <c r="S588" s="274"/>
      <c r="T588" s="274"/>
      <c r="U588" s="274"/>
      <c r="V588" s="274"/>
      <c r="W588" s="274"/>
      <c r="X588" s="274"/>
      <c r="Y588" s="274"/>
      <c r="Z588" s="274"/>
      <c r="AA588" s="1"/>
      <c r="AB588" s="1"/>
      <c r="AC588" s="1"/>
      <c r="AD588" s="1"/>
      <c r="AE588" s="1"/>
      <c r="AF588" s="1"/>
    </row>
    <row r="589" spans="1:32" ht="14.25" customHeight="1">
      <c r="A589" s="137"/>
      <c r="B589" s="137"/>
      <c r="C589" s="288"/>
      <c r="D589" s="288"/>
      <c r="E589" s="288"/>
      <c r="F589" s="288"/>
      <c r="G589" s="288"/>
      <c r="H589" s="288"/>
      <c r="I589" s="288"/>
      <c r="J589" s="288"/>
      <c r="K589" s="288"/>
      <c r="L589" s="274"/>
      <c r="M589" s="274"/>
      <c r="N589" s="274"/>
      <c r="O589" s="274"/>
      <c r="P589" s="274"/>
      <c r="Q589" s="274"/>
      <c r="R589" s="274"/>
      <c r="S589" s="274"/>
      <c r="T589" s="274"/>
      <c r="U589" s="274"/>
      <c r="V589" s="274"/>
      <c r="W589" s="274"/>
      <c r="X589" s="274"/>
      <c r="Y589" s="274"/>
      <c r="Z589" s="274"/>
      <c r="AA589" s="1"/>
      <c r="AB589" s="1"/>
      <c r="AC589" s="1"/>
      <c r="AD589" s="1"/>
      <c r="AE589" s="1"/>
      <c r="AF589" s="1"/>
    </row>
    <row r="590" spans="1:32" ht="14.25" customHeight="1">
      <c r="A590" s="137"/>
      <c r="B590" s="137"/>
      <c r="C590" s="288"/>
      <c r="D590" s="288"/>
      <c r="E590" s="288"/>
      <c r="F590" s="288"/>
      <c r="G590" s="288"/>
      <c r="H590" s="288"/>
      <c r="I590" s="288"/>
      <c r="J590" s="288"/>
      <c r="K590" s="288"/>
      <c r="L590" s="274"/>
      <c r="M590" s="274"/>
      <c r="N590" s="274"/>
      <c r="O590" s="274"/>
      <c r="P590" s="274"/>
      <c r="Q590" s="274"/>
      <c r="R590" s="274"/>
      <c r="S590" s="274"/>
      <c r="T590" s="274"/>
      <c r="U590" s="274"/>
      <c r="V590" s="274"/>
      <c r="W590" s="274"/>
      <c r="X590" s="274"/>
      <c r="Y590" s="274"/>
      <c r="Z590" s="274"/>
      <c r="AA590" s="1"/>
      <c r="AB590" s="1"/>
      <c r="AC590" s="1"/>
      <c r="AD590" s="1"/>
      <c r="AE590" s="1"/>
      <c r="AF590" s="1"/>
    </row>
    <row r="591" spans="1:32" ht="14.25" customHeight="1">
      <c r="A591" s="137"/>
      <c r="B591" s="137"/>
      <c r="C591" s="288"/>
      <c r="D591" s="288"/>
      <c r="E591" s="288"/>
      <c r="F591" s="288"/>
      <c r="G591" s="288"/>
      <c r="H591" s="288"/>
      <c r="I591" s="288"/>
      <c r="J591" s="288"/>
      <c r="K591" s="288"/>
      <c r="L591" s="274"/>
      <c r="M591" s="274"/>
      <c r="N591" s="274"/>
      <c r="O591" s="274"/>
      <c r="P591" s="274"/>
      <c r="Q591" s="274"/>
      <c r="R591" s="274"/>
      <c r="S591" s="274"/>
      <c r="T591" s="274"/>
      <c r="U591" s="274"/>
      <c r="V591" s="274"/>
      <c r="W591" s="274"/>
      <c r="X591" s="274"/>
      <c r="Y591" s="274"/>
      <c r="Z591" s="274"/>
      <c r="AA591" s="1"/>
      <c r="AB591" s="1"/>
      <c r="AC591" s="1"/>
      <c r="AD591" s="1"/>
      <c r="AE591" s="1"/>
      <c r="AF591" s="1"/>
    </row>
    <row r="592" spans="1:32" ht="14.25" customHeight="1">
      <c r="A592" s="137"/>
      <c r="B592" s="137"/>
      <c r="C592" s="288"/>
      <c r="D592" s="288"/>
      <c r="E592" s="288"/>
      <c r="F592" s="288"/>
      <c r="G592" s="288"/>
      <c r="H592" s="288"/>
      <c r="I592" s="288"/>
      <c r="J592" s="288"/>
      <c r="K592" s="288"/>
      <c r="L592" s="274"/>
      <c r="M592" s="274"/>
      <c r="N592" s="274"/>
      <c r="O592" s="274"/>
      <c r="P592" s="274"/>
      <c r="Q592" s="274"/>
      <c r="R592" s="274"/>
      <c r="S592" s="274"/>
      <c r="T592" s="274"/>
      <c r="U592" s="274"/>
      <c r="V592" s="274"/>
      <c r="W592" s="274"/>
      <c r="X592" s="274"/>
      <c r="Y592" s="274"/>
      <c r="Z592" s="274"/>
      <c r="AA592" s="1"/>
      <c r="AB592" s="1"/>
      <c r="AC592" s="1"/>
      <c r="AD592" s="1"/>
      <c r="AE592" s="1"/>
      <c r="AF592" s="1"/>
    </row>
    <row r="593" spans="1:32" ht="14.25" customHeight="1">
      <c r="A593" s="137"/>
      <c r="B593" s="137"/>
      <c r="C593" s="288"/>
      <c r="D593" s="288"/>
      <c r="E593" s="288"/>
      <c r="F593" s="288"/>
      <c r="G593" s="288"/>
      <c r="H593" s="288"/>
      <c r="I593" s="288"/>
      <c r="J593" s="288"/>
      <c r="K593" s="288"/>
      <c r="L593" s="274"/>
      <c r="M593" s="274"/>
      <c r="N593" s="274"/>
      <c r="O593" s="274"/>
      <c r="P593" s="274"/>
      <c r="Q593" s="274"/>
      <c r="R593" s="274"/>
      <c r="S593" s="274"/>
      <c r="T593" s="274"/>
      <c r="U593" s="274"/>
      <c r="V593" s="274"/>
      <c r="W593" s="274"/>
      <c r="X593" s="274"/>
      <c r="Y593" s="274"/>
      <c r="Z593" s="274"/>
      <c r="AA593" s="1"/>
      <c r="AB593" s="1"/>
      <c r="AC593" s="1"/>
      <c r="AD593" s="1"/>
      <c r="AE593" s="1"/>
      <c r="AF593" s="1"/>
    </row>
    <row r="594" spans="1:32" ht="14.25" customHeight="1">
      <c r="A594" s="137"/>
      <c r="B594" s="137"/>
      <c r="C594" s="288"/>
      <c r="D594" s="288"/>
      <c r="E594" s="288"/>
      <c r="F594" s="288"/>
      <c r="G594" s="288"/>
      <c r="H594" s="288"/>
      <c r="I594" s="288"/>
      <c r="J594" s="288"/>
      <c r="K594" s="288"/>
      <c r="L594" s="274"/>
      <c r="M594" s="274"/>
      <c r="N594" s="274"/>
      <c r="O594" s="274"/>
      <c r="P594" s="274"/>
      <c r="Q594" s="274"/>
      <c r="R594" s="274"/>
      <c r="S594" s="274"/>
      <c r="T594" s="274"/>
      <c r="U594" s="274"/>
      <c r="V594" s="274"/>
      <c r="W594" s="274"/>
      <c r="X594" s="274"/>
      <c r="Y594" s="274"/>
      <c r="Z594" s="274"/>
      <c r="AA594" s="1"/>
      <c r="AB594" s="1"/>
      <c r="AC594" s="1"/>
      <c r="AD594" s="1"/>
      <c r="AE594" s="1"/>
      <c r="AF594" s="1"/>
    </row>
    <row r="595" spans="1:32" ht="14.25" customHeight="1">
      <c r="A595" s="137"/>
      <c r="B595" s="137"/>
      <c r="C595" s="288"/>
      <c r="D595" s="288"/>
      <c r="E595" s="288"/>
      <c r="F595" s="288"/>
      <c r="G595" s="288"/>
      <c r="H595" s="288"/>
      <c r="I595" s="288"/>
      <c r="J595" s="288"/>
      <c r="K595" s="288"/>
      <c r="L595" s="274"/>
      <c r="M595" s="274"/>
      <c r="N595" s="274"/>
      <c r="O595" s="274"/>
      <c r="P595" s="274"/>
      <c r="Q595" s="274"/>
      <c r="R595" s="274"/>
      <c r="S595" s="274"/>
      <c r="T595" s="274"/>
      <c r="U595" s="274"/>
      <c r="V595" s="274"/>
      <c r="W595" s="274"/>
      <c r="X595" s="274"/>
      <c r="Y595" s="274"/>
      <c r="Z595" s="274"/>
      <c r="AA595" s="1"/>
      <c r="AB595" s="1"/>
      <c r="AC595" s="1"/>
      <c r="AD595" s="1"/>
      <c r="AE595" s="1"/>
      <c r="AF595" s="1"/>
    </row>
    <row r="596" spans="1:32" ht="14.25" customHeight="1">
      <c r="A596" s="137"/>
      <c r="B596" s="137"/>
      <c r="C596" s="288"/>
      <c r="D596" s="288"/>
      <c r="E596" s="288"/>
      <c r="F596" s="288"/>
      <c r="G596" s="288"/>
      <c r="H596" s="288"/>
      <c r="I596" s="288"/>
      <c r="J596" s="288"/>
      <c r="K596" s="288"/>
      <c r="L596" s="274"/>
      <c r="M596" s="274"/>
      <c r="N596" s="274"/>
      <c r="O596" s="274"/>
      <c r="P596" s="274"/>
      <c r="Q596" s="274"/>
      <c r="R596" s="274"/>
      <c r="S596" s="274"/>
      <c r="T596" s="274"/>
      <c r="U596" s="274"/>
      <c r="V596" s="274"/>
      <c r="W596" s="274"/>
      <c r="X596" s="274"/>
      <c r="Y596" s="274"/>
      <c r="Z596" s="274"/>
      <c r="AA596" s="1"/>
      <c r="AB596" s="1"/>
      <c r="AC596" s="1"/>
      <c r="AD596" s="1"/>
      <c r="AE596" s="1"/>
      <c r="AF596" s="1"/>
    </row>
    <row r="597" spans="1:32" ht="14.25" customHeight="1">
      <c r="A597" s="137"/>
      <c r="B597" s="137"/>
      <c r="C597" s="288"/>
      <c r="D597" s="288"/>
      <c r="E597" s="288"/>
      <c r="F597" s="288"/>
      <c r="G597" s="288"/>
      <c r="H597" s="288"/>
      <c r="I597" s="288"/>
      <c r="J597" s="288"/>
      <c r="K597" s="288"/>
      <c r="L597" s="274"/>
      <c r="M597" s="274"/>
      <c r="N597" s="274"/>
      <c r="O597" s="274"/>
      <c r="P597" s="274"/>
      <c r="Q597" s="274"/>
      <c r="R597" s="274"/>
      <c r="S597" s="274"/>
      <c r="T597" s="274"/>
      <c r="U597" s="274"/>
      <c r="V597" s="274"/>
      <c r="W597" s="274"/>
      <c r="X597" s="274"/>
      <c r="Y597" s="274"/>
      <c r="Z597" s="274"/>
      <c r="AA597" s="1"/>
      <c r="AB597" s="1"/>
      <c r="AC597" s="1"/>
      <c r="AD597" s="1"/>
      <c r="AE597" s="1"/>
      <c r="AF597" s="1"/>
    </row>
    <row r="598" spans="1:32" ht="14.25" customHeight="1">
      <c r="A598" s="137"/>
      <c r="B598" s="137"/>
      <c r="C598" s="288"/>
      <c r="D598" s="288"/>
      <c r="E598" s="288"/>
      <c r="F598" s="288"/>
      <c r="G598" s="288"/>
      <c r="H598" s="288"/>
      <c r="I598" s="288"/>
      <c r="J598" s="288"/>
      <c r="K598" s="288"/>
      <c r="L598" s="274"/>
      <c r="M598" s="274"/>
      <c r="N598" s="274"/>
      <c r="O598" s="274"/>
      <c r="P598" s="274"/>
      <c r="Q598" s="274"/>
      <c r="R598" s="274"/>
      <c r="S598" s="274"/>
      <c r="T598" s="274"/>
      <c r="U598" s="274"/>
      <c r="V598" s="274"/>
      <c r="W598" s="274"/>
      <c r="X598" s="274"/>
      <c r="Y598" s="274"/>
      <c r="Z598" s="274"/>
      <c r="AA598" s="1"/>
      <c r="AB598" s="1"/>
      <c r="AC598" s="1"/>
      <c r="AD598" s="1"/>
      <c r="AE598" s="1"/>
      <c r="AF598" s="1"/>
    </row>
    <row r="599" spans="1:32" ht="14.25" customHeight="1">
      <c r="A599" s="137"/>
      <c r="B599" s="137"/>
      <c r="C599" s="288"/>
      <c r="D599" s="288"/>
      <c r="E599" s="288"/>
      <c r="F599" s="288"/>
      <c r="G599" s="288"/>
      <c r="H599" s="288"/>
      <c r="I599" s="288"/>
      <c r="J599" s="288"/>
      <c r="K599" s="288"/>
      <c r="L599" s="274"/>
      <c r="M599" s="274"/>
      <c r="N599" s="274"/>
      <c r="O599" s="274"/>
      <c r="P599" s="274"/>
      <c r="Q599" s="274"/>
      <c r="R599" s="274"/>
      <c r="S599" s="274"/>
      <c r="T599" s="274"/>
      <c r="U599" s="274"/>
      <c r="V599" s="274"/>
      <c r="W599" s="274"/>
      <c r="X599" s="274"/>
      <c r="Y599" s="274"/>
      <c r="Z599" s="274"/>
      <c r="AA599" s="1"/>
      <c r="AB599" s="1"/>
      <c r="AC599" s="1"/>
      <c r="AD599" s="1"/>
      <c r="AE599" s="1"/>
      <c r="AF599" s="1"/>
    </row>
    <row r="600" spans="1:32" ht="14.25" customHeight="1">
      <c r="A600" s="137"/>
      <c r="B600" s="137"/>
      <c r="C600" s="288"/>
      <c r="D600" s="288"/>
      <c r="E600" s="288"/>
      <c r="F600" s="288"/>
      <c r="G600" s="288"/>
      <c r="H600" s="288"/>
      <c r="I600" s="288"/>
      <c r="J600" s="288"/>
      <c r="K600" s="288"/>
      <c r="L600" s="274"/>
      <c r="M600" s="274"/>
      <c r="N600" s="274"/>
      <c r="O600" s="274"/>
      <c r="P600" s="274"/>
      <c r="Q600" s="274"/>
      <c r="R600" s="274"/>
      <c r="S600" s="274"/>
      <c r="T600" s="274"/>
      <c r="U600" s="274"/>
      <c r="V600" s="274"/>
      <c r="W600" s="274"/>
      <c r="X600" s="274"/>
      <c r="Y600" s="274"/>
      <c r="Z600" s="274"/>
      <c r="AA600" s="1"/>
      <c r="AB600" s="1"/>
      <c r="AC600" s="1"/>
      <c r="AD600" s="1"/>
      <c r="AE600" s="1"/>
      <c r="AF600" s="1"/>
    </row>
    <row r="601" spans="1:32" ht="14.25" customHeight="1">
      <c r="A601" s="137"/>
      <c r="B601" s="137"/>
      <c r="C601" s="288"/>
      <c r="D601" s="288"/>
      <c r="E601" s="288"/>
      <c r="F601" s="288"/>
      <c r="G601" s="288"/>
      <c r="H601" s="288"/>
      <c r="I601" s="288"/>
      <c r="J601" s="288"/>
      <c r="K601" s="288"/>
      <c r="L601" s="274"/>
      <c r="M601" s="274"/>
      <c r="N601" s="274"/>
      <c r="O601" s="274"/>
      <c r="P601" s="274"/>
      <c r="Q601" s="274"/>
      <c r="R601" s="274"/>
      <c r="S601" s="274"/>
      <c r="T601" s="274"/>
      <c r="U601" s="274"/>
      <c r="V601" s="274"/>
      <c r="W601" s="274"/>
      <c r="X601" s="274"/>
      <c r="Y601" s="274"/>
      <c r="Z601" s="274"/>
      <c r="AA601" s="1"/>
      <c r="AB601" s="1"/>
      <c r="AC601" s="1"/>
      <c r="AD601" s="1"/>
      <c r="AE601" s="1"/>
      <c r="AF601" s="1"/>
    </row>
    <row r="602" spans="1:32" ht="14.25" customHeight="1">
      <c r="A602" s="137"/>
      <c r="B602" s="137"/>
      <c r="C602" s="288"/>
      <c r="D602" s="288"/>
      <c r="E602" s="288"/>
      <c r="F602" s="288"/>
      <c r="G602" s="288"/>
      <c r="H602" s="288"/>
      <c r="I602" s="288"/>
      <c r="J602" s="288"/>
      <c r="K602" s="288"/>
      <c r="L602" s="274"/>
      <c r="M602" s="274"/>
      <c r="N602" s="274"/>
      <c r="O602" s="274"/>
      <c r="P602" s="274"/>
      <c r="Q602" s="274"/>
      <c r="R602" s="274"/>
      <c r="S602" s="274"/>
      <c r="T602" s="274"/>
      <c r="U602" s="274"/>
      <c r="V602" s="274"/>
      <c r="W602" s="274"/>
      <c r="X602" s="274"/>
      <c r="Y602" s="274"/>
      <c r="Z602" s="274"/>
      <c r="AA602" s="1"/>
      <c r="AB602" s="1"/>
      <c r="AC602" s="1"/>
      <c r="AD602" s="1"/>
      <c r="AE602" s="1"/>
      <c r="AF602" s="1"/>
    </row>
    <row r="603" spans="1:32" ht="14.25" customHeight="1">
      <c r="A603" s="137"/>
      <c r="B603" s="137"/>
      <c r="C603" s="288"/>
      <c r="D603" s="288"/>
      <c r="E603" s="288"/>
      <c r="F603" s="288"/>
      <c r="G603" s="288"/>
      <c r="H603" s="288"/>
      <c r="I603" s="288"/>
      <c r="J603" s="288"/>
      <c r="K603" s="288"/>
      <c r="L603" s="274"/>
      <c r="M603" s="274"/>
      <c r="N603" s="274"/>
      <c r="O603" s="274"/>
      <c r="P603" s="274"/>
      <c r="Q603" s="274"/>
      <c r="R603" s="274"/>
      <c r="S603" s="274"/>
      <c r="T603" s="274"/>
      <c r="U603" s="274"/>
      <c r="V603" s="274"/>
      <c r="W603" s="274"/>
      <c r="X603" s="274"/>
      <c r="Y603" s="274"/>
      <c r="Z603" s="274"/>
      <c r="AA603" s="1"/>
      <c r="AB603" s="1"/>
      <c r="AC603" s="1"/>
      <c r="AD603" s="1"/>
      <c r="AE603" s="1"/>
      <c r="AF603" s="1"/>
    </row>
    <row r="604" spans="1:32" ht="14.25" customHeight="1">
      <c r="A604" s="137"/>
      <c r="B604" s="137"/>
      <c r="C604" s="288"/>
      <c r="D604" s="288"/>
      <c r="E604" s="288"/>
      <c r="F604" s="288"/>
      <c r="G604" s="288"/>
      <c r="H604" s="288"/>
      <c r="I604" s="288"/>
      <c r="J604" s="288"/>
      <c r="K604" s="288"/>
      <c r="L604" s="274"/>
      <c r="M604" s="274"/>
      <c r="N604" s="274"/>
      <c r="O604" s="274"/>
      <c r="P604" s="274"/>
      <c r="Q604" s="274"/>
      <c r="R604" s="274"/>
      <c r="S604" s="274"/>
      <c r="T604" s="274"/>
      <c r="U604" s="274"/>
      <c r="V604" s="274"/>
      <c r="W604" s="274"/>
      <c r="X604" s="274"/>
      <c r="Y604" s="274"/>
      <c r="Z604" s="274"/>
      <c r="AA604" s="1"/>
      <c r="AB604" s="1"/>
      <c r="AC604" s="1"/>
      <c r="AD604" s="1"/>
      <c r="AE604" s="1"/>
      <c r="AF604" s="1"/>
    </row>
    <row r="605" spans="1:32" ht="14.25" customHeight="1">
      <c r="A605" s="137"/>
      <c r="B605" s="137"/>
      <c r="C605" s="288"/>
      <c r="D605" s="288"/>
      <c r="E605" s="288"/>
      <c r="F605" s="288"/>
      <c r="G605" s="288"/>
      <c r="H605" s="288"/>
      <c r="I605" s="288"/>
      <c r="J605" s="288"/>
      <c r="K605" s="288"/>
      <c r="L605" s="274"/>
      <c r="M605" s="274"/>
      <c r="N605" s="274"/>
      <c r="O605" s="274"/>
      <c r="P605" s="274"/>
      <c r="Q605" s="274"/>
      <c r="R605" s="274"/>
      <c r="S605" s="274"/>
      <c r="T605" s="274"/>
      <c r="U605" s="274"/>
      <c r="V605" s="274"/>
      <c r="W605" s="274"/>
      <c r="X605" s="274"/>
      <c r="Y605" s="274"/>
      <c r="Z605" s="274"/>
      <c r="AA605" s="1"/>
      <c r="AB605" s="1"/>
      <c r="AC605" s="1"/>
      <c r="AD605" s="1"/>
      <c r="AE605" s="1"/>
      <c r="AF605" s="1"/>
    </row>
    <row r="606" spans="1:32" ht="14.25" customHeight="1">
      <c r="A606" s="137"/>
      <c r="B606" s="137"/>
      <c r="C606" s="288"/>
      <c r="D606" s="288"/>
      <c r="E606" s="288"/>
      <c r="F606" s="288"/>
      <c r="G606" s="288"/>
      <c r="H606" s="288"/>
      <c r="I606" s="288"/>
      <c r="J606" s="288"/>
      <c r="K606" s="288"/>
      <c r="L606" s="274"/>
      <c r="M606" s="274"/>
      <c r="N606" s="274"/>
      <c r="O606" s="274"/>
      <c r="P606" s="274"/>
      <c r="Q606" s="274"/>
      <c r="R606" s="274"/>
      <c r="S606" s="274"/>
      <c r="T606" s="274"/>
      <c r="U606" s="274"/>
      <c r="V606" s="274"/>
      <c r="W606" s="274"/>
      <c r="X606" s="274"/>
      <c r="Y606" s="274"/>
      <c r="Z606" s="274"/>
      <c r="AA606" s="1"/>
      <c r="AB606" s="1"/>
      <c r="AC606" s="1"/>
      <c r="AD606" s="1"/>
      <c r="AE606" s="1"/>
      <c r="AF606" s="1"/>
    </row>
    <row r="607" spans="1:32" ht="14.25" customHeight="1">
      <c r="A607" s="137"/>
      <c r="B607" s="137"/>
      <c r="C607" s="288"/>
      <c r="D607" s="288"/>
      <c r="E607" s="288"/>
      <c r="F607" s="288"/>
      <c r="G607" s="288"/>
      <c r="H607" s="288"/>
      <c r="I607" s="288"/>
      <c r="J607" s="288"/>
      <c r="K607" s="288"/>
      <c r="L607" s="274"/>
      <c r="M607" s="274"/>
      <c r="N607" s="274"/>
      <c r="O607" s="274"/>
      <c r="P607" s="274"/>
      <c r="Q607" s="274"/>
      <c r="R607" s="274"/>
      <c r="S607" s="274"/>
      <c r="T607" s="274"/>
      <c r="U607" s="274"/>
      <c r="V607" s="274"/>
      <c r="W607" s="274"/>
      <c r="X607" s="274"/>
      <c r="Y607" s="274"/>
      <c r="Z607" s="274"/>
      <c r="AA607" s="1"/>
      <c r="AB607" s="1"/>
      <c r="AC607" s="1"/>
      <c r="AD607" s="1"/>
      <c r="AE607" s="1"/>
      <c r="AF607" s="1"/>
    </row>
    <row r="608" spans="1:32" ht="14.25" customHeight="1">
      <c r="A608" s="137"/>
      <c r="B608" s="137"/>
      <c r="C608" s="288"/>
      <c r="D608" s="288"/>
      <c r="E608" s="288"/>
      <c r="F608" s="288"/>
      <c r="G608" s="288"/>
      <c r="H608" s="288"/>
      <c r="I608" s="288"/>
      <c r="J608" s="288"/>
      <c r="K608" s="288"/>
      <c r="L608" s="274"/>
      <c r="M608" s="274"/>
      <c r="N608" s="274"/>
      <c r="O608" s="274"/>
      <c r="P608" s="274"/>
      <c r="Q608" s="274"/>
      <c r="R608" s="274"/>
      <c r="S608" s="274"/>
      <c r="T608" s="274"/>
      <c r="U608" s="274"/>
      <c r="V608" s="274"/>
      <c r="W608" s="274"/>
      <c r="X608" s="274"/>
      <c r="Y608" s="274"/>
      <c r="Z608" s="274"/>
      <c r="AA608" s="1"/>
      <c r="AB608" s="1"/>
      <c r="AC608" s="1"/>
      <c r="AD608" s="1"/>
      <c r="AE608" s="1"/>
      <c r="AF608" s="1"/>
    </row>
    <row r="609" spans="1:32" ht="14.25" customHeight="1">
      <c r="A609" s="137"/>
      <c r="B609" s="137"/>
      <c r="C609" s="288"/>
      <c r="D609" s="288"/>
      <c r="E609" s="288"/>
      <c r="F609" s="288"/>
      <c r="G609" s="288"/>
      <c r="H609" s="288"/>
      <c r="I609" s="288"/>
      <c r="J609" s="288"/>
      <c r="K609" s="288"/>
      <c r="L609" s="274"/>
      <c r="M609" s="274"/>
      <c r="N609" s="274"/>
      <c r="O609" s="274"/>
      <c r="P609" s="274"/>
      <c r="Q609" s="274"/>
      <c r="R609" s="274"/>
      <c r="S609" s="274"/>
      <c r="T609" s="274"/>
      <c r="U609" s="274"/>
      <c r="V609" s="274"/>
      <c r="W609" s="274"/>
      <c r="X609" s="274"/>
      <c r="Y609" s="274"/>
      <c r="Z609" s="274"/>
      <c r="AA609" s="1"/>
      <c r="AB609" s="1"/>
      <c r="AC609" s="1"/>
      <c r="AD609" s="1"/>
      <c r="AE609" s="1"/>
      <c r="AF609" s="1"/>
    </row>
    <row r="610" spans="1:32" ht="14.25" customHeight="1">
      <c r="A610" s="137"/>
      <c r="B610" s="137"/>
      <c r="C610" s="288"/>
      <c r="D610" s="288"/>
      <c r="E610" s="288"/>
      <c r="F610" s="288"/>
      <c r="G610" s="288"/>
      <c r="H610" s="288"/>
      <c r="I610" s="288"/>
      <c r="J610" s="288"/>
      <c r="K610" s="288"/>
      <c r="L610" s="274"/>
      <c r="M610" s="274"/>
      <c r="N610" s="274"/>
      <c r="O610" s="274"/>
      <c r="P610" s="274"/>
      <c r="Q610" s="274"/>
      <c r="R610" s="274"/>
      <c r="S610" s="274"/>
      <c r="T610" s="274"/>
      <c r="U610" s="274"/>
      <c r="V610" s="274"/>
      <c r="W610" s="274"/>
      <c r="X610" s="274"/>
      <c r="Y610" s="274"/>
      <c r="Z610" s="274"/>
      <c r="AA610" s="1"/>
      <c r="AB610" s="1"/>
      <c r="AC610" s="1"/>
      <c r="AD610" s="1"/>
      <c r="AE610" s="1"/>
      <c r="AF610" s="1"/>
    </row>
    <row r="611" spans="1:32" ht="14.25" customHeight="1">
      <c r="A611" s="137"/>
      <c r="B611" s="137"/>
      <c r="C611" s="288"/>
      <c r="D611" s="288"/>
      <c r="E611" s="288"/>
      <c r="F611" s="288"/>
      <c r="G611" s="288"/>
      <c r="H611" s="288"/>
      <c r="I611" s="288"/>
      <c r="J611" s="288"/>
      <c r="K611" s="288"/>
      <c r="L611" s="274"/>
      <c r="M611" s="274"/>
      <c r="N611" s="274"/>
      <c r="O611" s="274"/>
      <c r="P611" s="274"/>
      <c r="Q611" s="274"/>
      <c r="R611" s="274"/>
      <c r="S611" s="274"/>
      <c r="T611" s="274"/>
      <c r="U611" s="274"/>
      <c r="V611" s="274"/>
      <c r="W611" s="274"/>
      <c r="X611" s="274"/>
      <c r="Y611" s="274"/>
      <c r="Z611" s="274"/>
      <c r="AA611" s="1"/>
      <c r="AB611" s="1"/>
      <c r="AC611" s="1"/>
      <c r="AD611" s="1"/>
      <c r="AE611" s="1"/>
      <c r="AF611" s="1"/>
    </row>
    <row r="612" spans="1:32" ht="14.25" customHeight="1">
      <c r="A612" s="137"/>
      <c r="B612" s="137"/>
      <c r="C612" s="288"/>
      <c r="D612" s="288"/>
      <c r="E612" s="288"/>
      <c r="F612" s="288"/>
      <c r="G612" s="288"/>
      <c r="H612" s="288"/>
      <c r="I612" s="288"/>
      <c r="J612" s="288"/>
      <c r="K612" s="288"/>
      <c r="L612" s="274"/>
      <c r="M612" s="274"/>
      <c r="N612" s="274"/>
      <c r="O612" s="274"/>
      <c r="P612" s="274"/>
      <c r="Q612" s="274"/>
      <c r="R612" s="274"/>
      <c r="S612" s="274"/>
      <c r="T612" s="274"/>
      <c r="U612" s="274"/>
      <c r="V612" s="274"/>
      <c r="W612" s="274"/>
      <c r="X612" s="274"/>
      <c r="Y612" s="274"/>
      <c r="Z612" s="274"/>
      <c r="AA612" s="1"/>
      <c r="AB612" s="1"/>
      <c r="AC612" s="1"/>
      <c r="AD612" s="1"/>
      <c r="AE612" s="1"/>
      <c r="AF612" s="1"/>
    </row>
    <row r="613" spans="1:32" ht="14.25" customHeight="1">
      <c r="A613" s="137"/>
      <c r="B613" s="137"/>
      <c r="C613" s="288"/>
      <c r="D613" s="288"/>
      <c r="E613" s="288"/>
      <c r="F613" s="288"/>
      <c r="G613" s="288"/>
      <c r="H613" s="288"/>
      <c r="I613" s="288"/>
      <c r="J613" s="288"/>
      <c r="K613" s="288"/>
      <c r="L613" s="274"/>
      <c r="M613" s="274"/>
      <c r="N613" s="274"/>
      <c r="O613" s="274"/>
      <c r="P613" s="274"/>
      <c r="Q613" s="274"/>
      <c r="R613" s="274"/>
      <c r="S613" s="274"/>
      <c r="T613" s="274"/>
      <c r="U613" s="274"/>
      <c r="V613" s="274"/>
      <c r="W613" s="274"/>
      <c r="X613" s="274"/>
      <c r="Y613" s="274"/>
      <c r="Z613" s="274"/>
      <c r="AA613" s="1"/>
      <c r="AB613" s="1"/>
      <c r="AC613" s="1"/>
      <c r="AD613" s="1"/>
      <c r="AE613" s="1"/>
      <c r="AF613" s="1"/>
    </row>
    <row r="614" spans="1:32" ht="14.25" customHeight="1">
      <c r="A614" s="137"/>
      <c r="B614" s="137"/>
      <c r="C614" s="288"/>
      <c r="D614" s="288"/>
      <c r="E614" s="288"/>
      <c r="F614" s="288"/>
      <c r="G614" s="288"/>
      <c r="H614" s="288"/>
      <c r="I614" s="288"/>
      <c r="J614" s="288"/>
      <c r="K614" s="288"/>
      <c r="L614" s="274"/>
      <c r="M614" s="274"/>
      <c r="N614" s="274"/>
      <c r="O614" s="274"/>
      <c r="P614" s="274"/>
      <c r="Q614" s="274"/>
      <c r="R614" s="274"/>
      <c r="S614" s="274"/>
      <c r="T614" s="274"/>
      <c r="U614" s="274"/>
      <c r="V614" s="274"/>
      <c r="W614" s="274"/>
      <c r="X614" s="274"/>
      <c r="Y614" s="274"/>
      <c r="Z614" s="274"/>
      <c r="AA614" s="1"/>
      <c r="AB614" s="1"/>
      <c r="AC614" s="1"/>
      <c r="AD614" s="1"/>
      <c r="AE614" s="1"/>
      <c r="AF614" s="1"/>
    </row>
    <row r="615" spans="1:32" ht="14.25" customHeight="1">
      <c r="A615" s="137"/>
      <c r="B615" s="137"/>
      <c r="C615" s="288"/>
      <c r="D615" s="288"/>
      <c r="E615" s="288"/>
      <c r="F615" s="288"/>
      <c r="G615" s="288"/>
      <c r="H615" s="288"/>
      <c r="I615" s="288"/>
      <c r="J615" s="288"/>
      <c r="K615" s="288"/>
      <c r="L615" s="274"/>
      <c r="M615" s="274"/>
      <c r="N615" s="274"/>
      <c r="O615" s="274"/>
      <c r="P615" s="274"/>
      <c r="Q615" s="274"/>
      <c r="R615" s="274"/>
      <c r="S615" s="274"/>
      <c r="T615" s="274"/>
      <c r="U615" s="274"/>
      <c r="V615" s="274"/>
      <c r="W615" s="274"/>
      <c r="X615" s="274"/>
      <c r="Y615" s="274"/>
      <c r="Z615" s="274"/>
      <c r="AA615" s="1"/>
      <c r="AB615" s="1"/>
      <c r="AC615" s="1"/>
      <c r="AD615" s="1"/>
      <c r="AE615" s="1"/>
      <c r="AF615" s="1"/>
    </row>
    <row r="616" spans="1:32" ht="14.25" customHeight="1">
      <c r="A616" s="137"/>
      <c r="B616" s="137"/>
      <c r="C616" s="288"/>
      <c r="D616" s="288"/>
      <c r="E616" s="288"/>
      <c r="F616" s="288"/>
      <c r="G616" s="288"/>
      <c r="H616" s="288"/>
      <c r="I616" s="288"/>
      <c r="J616" s="288"/>
      <c r="K616" s="288"/>
      <c r="L616" s="274"/>
      <c r="M616" s="274"/>
      <c r="N616" s="274"/>
      <c r="O616" s="274"/>
      <c r="P616" s="274"/>
      <c r="Q616" s="274"/>
      <c r="R616" s="274"/>
      <c r="S616" s="274"/>
      <c r="T616" s="274"/>
      <c r="U616" s="274"/>
      <c r="V616" s="274"/>
      <c r="W616" s="274"/>
      <c r="X616" s="274"/>
      <c r="Y616" s="274"/>
      <c r="Z616" s="274"/>
      <c r="AA616" s="1"/>
      <c r="AB616" s="1"/>
      <c r="AC616" s="1"/>
      <c r="AD616" s="1"/>
      <c r="AE616" s="1"/>
      <c r="AF616" s="1"/>
    </row>
    <row r="617" spans="1:32" ht="14.25" customHeight="1">
      <c r="A617" s="137"/>
      <c r="B617" s="137"/>
      <c r="C617" s="288"/>
      <c r="D617" s="288"/>
      <c r="E617" s="288"/>
      <c r="F617" s="288"/>
      <c r="G617" s="288"/>
      <c r="H617" s="288"/>
      <c r="I617" s="288"/>
      <c r="J617" s="288"/>
      <c r="K617" s="288"/>
      <c r="L617" s="274"/>
      <c r="M617" s="274"/>
      <c r="N617" s="274"/>
      <c r="O617" s="274"/>
      <c r="P617" s="274"/>
      <c r="Q617" s="274"/>
      <c r="R617" s="274"/>
      <c r="S617" s="274"/>
      <c r="T617" s="274"/>
      <c r="U617" s="274"/>
      <c r="V617" s="274"/>
      <c r="W617" s="274"/>
      <c r="X617" s="274"/>
      <c r="Y617" s="274"/>
      <c r="Z617" s="274"/>
      <c r="AA617" s="1"/>
      <c r="AB617" s="1"/>
      <c r="AC617" s="1"/>
      <c r="AD617" s="1"/>
      <c r="AE617" s="1"/>
      <c r="AF617" s="1"/>
    </row>
    <row r="618" spans="1:32" ht="14.25" customHeight="1">
      <c r="A618" s="137"/>
      <c r="B618" s="137"/>
      <c r="C618" s="288"/>
      <c r="D618" s="288"/>
      <c r="E618" s="288"/>
      <c r="F618" s="288"/>
      <c r="G618" s="288"/>
      <c r="H618" s="288"/>
      <c r="I618" s="288"/>
      <c r="J618" s="288"/>
      <c r="K618" s="288"/>
      <c r="L618" s="274"/>
      <c r="M618" s="274"/>
      <c r="N618" s="274"/>
      <c r="O618" s="274"/>
      <c r="P618" s="274"/>
      <c r="Q618" s="274"/>
      <c r="R618" s="274"/>
      <c r="S618" s="274"/>
      <c r="T618" s="274"/>
      <c r="U618" s="274"/>
      <c r="V618" s="274"/>
      <c r="W618" s="274"/>
      <c r="X618" s="274"/>
      <c r="Y618" s="274"/>
      <c r="Z618" s="274"/>
      <c r="AA618" s="1"/>
      <c r="AB618" s="1"/>
      <c r="AC618" s="1"/>
      <c r="AD618" s="1"/>
      <c r="AE618" s="1"/>
      <c r="AF618" s="1"/>
    </row>
    <row r="619" spans="1:32" ht="14.25" customHeight="1">
      <c r="A619" s="137"/>
      <c r="B619" s="137"/>
      <c r="C619" s="288"/>
      <c r="D619" s="288"/>
      <c r="E619" s="288"/>
      <c r="F619" s="288"/>
      <c r="G619" s="288"/>
      <c r="H619" s="288"/>
      <c r="I619" s="288"/>
      <c r="J619" s="288"/>
      <c r="K619" s="288"/>
      <c r="L619" s="274"/>
      <c r="M619" s="274"/>
      <c r="N619" s="274"/>
      <c r="O619" s="274"/>
      <c r="P619" s="274"/>
      <c r="Q619" s="274"/>
      <c r="R619" s="274"/>
      <c r="S619" s="274"/>
      <c r="T619" s="274"/>
      <c r="U619" s="274"/>
      <c r="V619" s="274"/>
      <c r="W619" s="274"/>
      <c r="X619" s="274"/>
      <c r="Y619" s="274"/>
      <c r="Z619" s="274"/>
      <c r="AA619" s="1"/>
      <c r="AB619" s="1"/>
      <c r="AC619" s="1"/>
      <c r="AD619" s="1"/>
      <c r="AE619" s="1"/>
      <c r="AF619" s="1"/>
    </row>
    <row r="620" spans="1:32" ht="14.25" customHeight="1">
      <c r="A620" s="137"/>
      <c r="B620" s="137"/>
      <c r="C620" s="288"/>
      <c r="D620" s="288"/>
      <c r="E620" s="288"/>
      <c r="F620" s="288"/>
      <c r="G620" s="288"/>
      <c r="H620" s="288"/>
      <c r="I620" s="288"/>
      <c r="J620" s="288"/>
      <c r="K620" s="288"/>
      <c r="L620" s="274"/>
      <c r="M620" s="274"/>
      <c r="N620" s="274"/>
      <c r="O620" s="274"/>
      <c r="P620" s="274"/>
      <c r="Q620" s="274"/>
      <c r="R620" s="274"/>
      <c r="S620" s="274"/>
      <c r="T620" s="274"/>
      <c r="U620" s="274"/>
      <c r="V620" s="274"/>
      <c r="W620" s="274"/>
      <c r="X620" s="274"/>
      <c r="Y620" s="274"/>
      <c r="Z620" s="274"/>
      <c r="AA620" s="1"/>
      <c r="AB620" s="1"/>
      <c r="AC620" s="1"/>
      <c r="AD620" s="1"/>
      <c r="AE620" s="1"/>
      <c r="AF620" s="1"/>
    </row>
    <row r="621" spans="1:32" ht="14.25" customHeight="1">
      <c r="A621" s="137"/>
      <c r="B621" s="137"/>
      <c r="C621" s="288"/>
      <c r="D621" s="288"/>
      <c r="E621" s="288"/>
      <c r="F621" s="288"/>
      <c r="G621" s="288"/>
      <c r="H621" s="288"/>
      <c r="I621" s="288"/>
      <c r="J621" s="288"/>
      <c r="K621" s="288"/>
      <c r="L621" s="274"/>
      <c r="M621" s="274"/>
      <c r="N621" s="274"/>
      <c r="O621" s="274"/>
      <c r="P621" s="274"/>
      <c r="Q621" s="274"/>
      <c r="R621" s="274"/>
      <c r="S621" s="274"/>
      <c r="T621" s="274"/>
      <c r="U621" s="274"/>
      <c r="V621" s="274"/>
      <c r="W621" s="274"/>
      <c r="X621" s="274"/>
      <c r="Y621" s="274"/>
      <c r="Z621" s="274"/>
      <c r="AA621" s="1"/>
      <c r="AB621" s="1"/>
      <c r="AC621" s="1"/>
      <c r="AD621" s="1"/>
      <c r="AE621" s="1"/>
      <c r="AF621" s="1"/>
    </row>
    <row r="622" spans="1:32" ht="14.25" customHeight="1">
      <c r="A622" s="137"/>
      <c r="B622" s="137"/>
      <c r="C622" s="288"/>
      <c r="D622" s="288"/>
      <c r="E622" s="288"/>
      <c r="F622" s="288"/>
      <c r="G622" s="288"/>
      <c r="H622" s="288"/>
      <c r="I622" s="288"/>
      <c r="J622" s="288"/>
      <c r="K622" s="288"/>
      <c r="L622" s="274"/>
      <c r="M622" s="274"/>
      <c r="N622" s="274"/>
      <c r="O622" s="274"/>
      <c r="P622" s="274"/>
      <c r="Q622" s="274"/>
      <c r="R622" s="274"/>
      <c r="S622" s="274"/>
      <c r="T622" s="274"/>
      <c r="U622" s="274"/>
      <c r="V622" s="274"/>
      <c r="W622" s="274"/>
      <c r="X622" s="274"/>
      <c r="Y622" s="274"/>
      <c r="Z622" s="274"/>
      <c r="AA622" s="1"/>
      <c r="AB622" s="1"/>
      <c r="AC622" s="1"/>
      <c r="AD622" s="1"/>
      <c r="AE622" s="1"/>
      <c r="AF622" s="1"/>
    </row>
    <row r="623" spans="1:32" ht="14.25" customHeight="1">
      <c r="A623" s="137"/>
      <c r="B623" s="137"/>
      <c r="C623" s="288"/>
      <c r="D623" s="288"/>
      <c r="E623" s="288"/>
      <c r="F623" s="288"/>
      <c r="G623" s="288"/>
      <c r="H623" s="288"/>
      <c r="I623" s="288"/>
      <c r="J623" s="288"/>
      <c r="K623" s="288"/>
      <c r="L623" s="274"/>
      <c r="M623" s="274"/>
      <c r="N623" s="274"/>
      <c r="O623" s="274"/>
      <c r="P623" s="274"/>
      <c r="Q623" s="274"/>
      <c r="R623" s="274"/>
      <c r="S623" s="274"/>
      <c r="T623" s="274"/>
      <c r="U623" s="274"/>
      <c r="V623" s="274"/>
      <c r="W623" s="274"/>
      <c r="X623" s="274"/>
      <c r="Y623" s="274"/>
      <c r="Z623" s="274"/>
      <c r="AA623" s="1"/>
      <c r="AB623" s="1"/>
      <c r="AC623" s="1"/>
      <c r="AD623" s="1"/>
      <c r="AE623" s="1"/>
      <c r="AF623" s="1"/>
    </row>
    <row r="624" spans="1:32" ht="14.25" customHeight="1">
      <c r="A624" s="137"/>
      <c r="B624" s="137"/>
      <c r="C624" s="288"/>
      <c r="D624" s="288"/>
      <c r="E624" s="288"/>
      <c r="F624" s="288"/>
      <c r="G624" s="288"/>
      <c r="H624" s="288"/>
      <c r="I624" s="288"/>
      <c r="J624" s="288"/>
      <c r="K624" s="288"/>
      <c r="L624" s="274"/>
      <c r="M624" s="274"/>
      <c r="N624" s="274"/>
      <c r="O624" s="274"/>
      <c r="P624" s="274"/>
      <c r="Q624" s="274"/>
      <c r="R624" s="274"/>
      <c r="S624" s="274"/>
      <c r="T624" s="274"/>
      <c r="U624" s="274"/>
      <c r="V624" s="274"/>
      <c r="W624" s="274"/>
      <c r="X624" s="274"/>
      <c r="Y624" s="274"/>
      <c r="Z624" s="274"/>
      <c r="AA624" s="1"/>
      <c r="AB624" s="1"/>
      <c r="AC624" s="1"/>
      <c r="AD624" s="1"/>
      <c r="AE624" s="1"/>
      <c r="AF624" s="1"/>
    </row>
    <row r="625" spans="1:32" ht="14.25" customHeight="1">
      <c r="A625" s="137"/>
      <c r="B625" s="137"/>
      <c r="C625" s="288"/>
      <c r="D625" s="288"/>
      <c r="E625" s="288"/>
      <c r="F625" s="288"/>
      <c r="G625" s="288"/>
      <c r="H625" s="288"/>
      <c r="I625" s="288"/>
      <c r="J625" s="288"/>
      <c r="K625" s="288"/>
      <c r="L625" s="274"/>
      <c r="M625" s="274"/>
      <c r="N625" s="274"/>
      <c r="O625" s="274"/>
      <c r="P625" s="274"/>
      <c r="Q625" s="274"/>
      <c r="R625" s="274"/>
      <c r="S625" s="274"/>
      <c r="T625" s="274"/>
      <c r="U625" s="274"/>
      <c r="V625" s="274"/>
      <c r="W625" s="274"/>
      <c r="X625" s="274"/>
      <c r="Y625" s="274"/>
      <c r="Z625" s="274"/>
      <c r="AA625" s="1"/>
      <c r="AB625" s="1"/>
      <c r="AC625" s="1"/>
      <c r="AD625" s="1"/>
      <c r="AE625" s="1"/>
      <c r="AF625" s="1"/>
    </row>
    <row r="626" spans="1:32" ht="14.25" customHeight="1">
      <c r="A626" s="137"/>
      <c r="B626" s="137"/>
      <c r="C626" s="288"/>
      <c r="D626" s="288"/>
      <c r="E626" s="288"/>
      <c r="F626" s="288"/>
      <c r="G626" s="288"/>
      <c r="H626" s="288"/>
      <c r="I626" s="288"/>
      <c r="J626" s="288"/>
      <c r="K626" s="288"/>
      <c r="L626" s="274"/>
      <c r="M626" s="274"/>
      <c r="N626" s="274"/>
      <c r="O626" s="274"/>
      <c r="P626" s="274"/>
      <c r="Q626" s="274"/>
      <c r="R626" s="274"/>
      <c r="S626" s="274"/>
      <c r="T626" s="274"/>
      <c r="U626" s="274"/>
      <c r="V626" s="274"/>
      <c r="W626" s="274"/>
      <c r="X626" s="274"/>
      <c r="Y626" s="274"/>
      <c r="Z626" s="274"/>
      <c r="AA626" s="1"/>
      <c r="AB626" s="1"/>
      <c r="AC626" s="1"/>
      <c r="AD626" s="1"/>
      <c r="AE626" s="1"/>
      <c r="AF626" s="1"/>
    </row>
    <row r="627" spans="1:32" ht="14.25" customHeight="1">
      <c r="A627" s="137"/>
      <c r="B627" s="137"/>
      <c r="C627" s="288"/>
      <c r="D627" s="288"/>
      <c r="E627" s="288"/>
      <c r="F627" s="288"/>
      <c r="G627" s="288"/>
      <c r="H627" s="288"/>
      <c r="I627" s="288"/>
      <c r="J627" s="288"/>
      <c r="K627" s="288"/>
      <c r="L627" s="274"/>
      <c r="M627" s="274"/>
      <c r="N627" s="274"/>
      <c r="O627" s="274"/>
      <c r="P627" s="274"/>
      <c r="Q627" s="274"/>
      <c r="R627" s="274"/>
      <c r="S627" s="274"/>
      <c r="T627" s="274"/>
      <c r="U627" s="274"/>
      <c r="V627" s="274"/>
      <c r="W627" s="274"/>
      <c r="X627" s="274"/>
      <c r="Y627" s="274"/>
      <c r="Z627" s="274"/>
      <c r="AA627" s="1"/>
      <c r="AB627" s="1"/>
      <c r="AC627" s="1"/>
      <c r="AD627" s="1"/>
      <c r="AE627" s="1"/>
      <c r="AF627" s="1"/>
    </row>
    <row r="628" spans="1:32" ht="14.25" customHeight="1">
      <c r="A628" s="137"/>
      <c r="B628" s="137"/>
      <c r="C628" s="288"/>
      <c r="D628" s="288"/>
      <c r="E628" s="288"/>
      <c r="F628" s="288"/>
      <c r="G628" s="288"/>
      <c r="H628" s="288"/>
      <c r="I628" s="288"/>
      <c r="J628" s="288"/>
      <c r="K628" s="288"/>
      <c r="L628" s="274"/>
      <c r="M628" s="274"/>
      <c r="N628" s="274"/>
      <c r="O628" s="274"/>
      <c r="P628" s="274"/>
      <c r="Q628" s="274"/>
      <c r="R628" s="274"/>
      <c r="S628" s="274"/>
      <c r="T628" s="274"/>
      <c r="U628" s="274"/>
      <c r="V628" s="274"/>
      <c r="W628" s="274"/>
      <c r="X628" s="274"/>
      <c r="Y628" s="274"/>
      <c r="Z628" s="274"/>
      <c r="AA628" s="1"/>
      <c r="AB628" s="1"/>
      <c r="AC628" s="1"/>
      <c r="AD628" s="1"/>
      <c r="AE628" s="1"/>
      <c r="AF628" s="1"/>
    </row>
    <row r="629" spans="1:32" ht="14.25" customHeight="1">
      <c r="A629" s="137"/>
      <c r="B629" s="137"/>
      <c r="C629" s="288"/>
      <c r="D629" s="288"/>
      <c r="E629" s="288"/>
      <c r="F629" s="288"/>
      <c r="G629" s="288"/>
      <c r="H629" s="288"/>
      <c r="I629" s="288"/>
      <c r="J629" s="288"/>
      <c r="K629" s="288"/>
      <c r="L629" s="274"/>
      <c r="M629" s="274"/>
      <c r="N629" s="274"/>
      <c r="O629" s="274"/>
      <c r="P629" s="274"/>
      <c r="Q629" s="274"/>
      <c r="R629" s="274"/>
      <c r="S629" s="274"/>
      <c r="T629" s="274"/>
      <c r="U629" s="274"/>
      <c r="V629" s="274"/>
      <c r="W629" s="274"/>
      <c r="X629" s="274"/>
      <c r="Y629" s="274"/>
      <c r="Z629" s="274"/>
      <c r="AA629" s="1"/>
      <c r="AB629" s="1"/>
      <c r="AC629" s="1"/>
      <c r="AD629" s="1"/>
      <c r="AE629" s="1"/>
      <c r="AF629" s="1"/>
    </row>
    <row r="630" spans="1:32" ht="14.25" customHeight="1">
      <c r="A630" s="137"/>
      <c r="B630" s="137"/>
      <c r="C630" s="288"/>
      <c r="D630" s="288"/>
      <c r="E630" s="288"/>
      <c r="F630" s="288"/>
      <c r="G630" s="288"/>
      <c r="H630" s="288"/>
      <c r="I630" s="288"/>
      <c r="J630" s="288"/>
      <c r="K630" s="288"/>
      <c r="L630" s="274"/>
      <c r="M630" s="274"/>
      <c r="N630" s="274"/>
      <c r="O630" s="274"/>
      <c r="P630" s="274"/>
      <c r="Q630" s="274"/>
      <c r="R630" s="274"/>
      <c r="S630" s="274"/>
      <c r="T630" s="274"/>
      <c r="U630" s="274"/>
      <c r="V630" s="274"/>
      <c r="W630" s="274"/>
      <c r="X630" s="274"/>
      <c r="Y630" s="274"/>
      <c r="Z630" s="274"/>
      <c r="AA630" s="1"/>
      <c r="AB630" s="1"/>
      <c r="AC630" s="1"/>
      <c r="AD630" s="1"/>
      <c r="AE630" s="1"/>
      <c r="AF630" s="1"/>
    </row>
    <row r="631" spans="1:32" ht="14.25" customHeight="1">
      <c r="A631" s="137"/>
      <c r="B631" s="137"/>
      <c r="C631" s="288"/>
      <c r="D631" s="288"/>
      <c r="E631" s="288"/>
      <c r="F631" s="288"/>
      <c r="G631" s="288"/>
      <c r="H631" s="288"/>
      <c r="I631" s="288"/>
      <c r="J631" s="288"/>
      <c r="K631" s="288"/>
      <c r="L631" s="274"/>
      <c r="M631" s="274"/>
      <c r="N631" s="274"/>
      <c r="O631" s="274"/>
      <c r="P631" s="274"/>
      <c r="Q631" s="274"/>
      <c r="R631" s="274"/>
      <c r="S631" s="274"/>
      <c r="T631" s="274"/>
      <c r="U631" s="274"/>
      <c r="V631" s="274"/>
      <c r="W631" s="274"/>
      <c r="X631" s="274"/>
      <c r="Y631" s="274"/>
      <c r="Z631" s="274"/>
      <c r="AA631" s="1"/>
      <c r="AB631" s="1"/>
      <c r="AC631" s="1"/>
      <c r="AD631" s="1"/>
      <c r="AE631" s="1"/>
      <c r="AF631" s="1"/>
    </row>
    <row r="632" spans="1:32" ht="14.25" customHeight="1">
      <c r="A632" s="137"/>
      <c r="B632" s="137"/>
      <c r="C632" s="288"/>
      <c r="D632" s="288"/>
      <c r="E632" s="288"/>
      <c r="F632" s="288"/>
      <c r="G632" s="288"/>
      <c r="H632" s="288"/>
      <c r="I632" s="288"/>
      <c r="J632" s="288"/>
      <c r="K632" s="288"/>
      <c r="L632" s="274"/>
      <c r="M632" s="274"/>
      <c r="N632" s="274"/>
      <c r="O632" s="274"/>
      <c r="P632" s="274"/>
      <c r="Q632" s="274"/>
      <c r="R632" s="274"/>
      <c r="S632" s="274"/>
      <c r="T632" s="274"/>
      <c r="U632" s="274"/>
      <c r="V632" s="274"/>
      <c r="W632" s="274"/>
      <c r="X632" s="274"/>
      <c r="Y632" s="274"/>
      <c r="Z632" s="274"/>
      <c r="AA632" s="1"/>
      <c r="AB632" s="1"/>
      <c r="AC632" s="1"/>
      <c r="AD632" s="1"/>
      <c r="AE632" s="1"/>
      <c r="AF632" s="1"/>
    </row>
    <row r="633" spans="1:32" ht="14.25" customHeight="1">
      <c r="A633" s="137"/>
      <c r="B633" s="137"/>
      <c r="C633" s="288"/>
      <c r="D633" s="288"/>
      <c r="E633" s="288"/>
      <c r="F633" s="288"/>
      <c r="G633" s="288"/>
      <c r="H633" s="288"/>
      <c r="I633" s="288"/>
      <c r="J633" s="288"/>
      <c r="K633" s="288"/>
      <c r="L633" s="274"/>
      <c r="M633" s="274"/>
      <c r="N633" s="274"/>
      <c r="O633" s="274"/>
      <c r="P633" s="274"/>
      <c r="Q633" s="274"/>
      <c r="R633" s="274"/>
      <c r="S633" s="274"/>
      <c r="T633" s="274"/>
      <c r="U633" s="274"/>
      <c r="V633" s="274"/>
      <c r="W633" s="274"/>
      <c r="X633" s="274"/>
      <c r="Y633" s="274"/>
      <c r="Z633" s="274"/>
      <c r="AA633" s="1"/>
      <c r="AB633" s="1"/>
      <c r="AC633" s="1"/>
      <c r="AD633" s="1"/>
      <c r="AE633" s="1"/>
      <c r="AF633" s="1"/>
    </row>
    <row r="634" spans="1:32" ht="14.25" customHeight="1">
      <c r="A634" s="137"/>
      <c r="B634" s="137"/>
      <c r="C634" s="288"/>
      <c r="D634" s="288"/>
      <c r="E634" s="288"/>
      <c r="F634" s="288"/>
      <c r="G634" s="288"/>
      <c r="H634" s="288"/>
      <c r="I634" s="288"/>
      <c r="J634" s="288"/>
      <c r="K634" s="288"/>
      <c r="L634" s="274"/>
      <c r="M634" s="274"/>
      <c r="N634" s="274"/>
      <c r="O634" s="274"/>
      <c r="P634" s="274"/>
      <c r="Q634" s="274"/>
      <c r="R634" s="274"/>
      <c r="S634" s="274"/>
      <c r="T634" s="274"/>
      <c r="U634" s="274"/>
      <c r="V634" s="274"/>
      <c r="W634" s="274"/>
      <c r="X634" s="274"/>
      <c r="Y634" s="274"/>
      <c r="Z634" s="274"/>
      <c r="AA634" s="1"/>
      <c r="AB634" s="1"/>
      <c r="AC634" s="1"/>
      <c r="AD634" s="1"/>
      <c r="AE634" s="1"/>
      <c r="AF634" s="1"/>
    </row>
    <row r="635" spans="1:32" ht="14.25" customHeight="1">
      <c r="A635" s="137"/>
      <c r="B635" s="137"/>
      <c r="C635" s="288"/>
      <c r="D635" s="288"/>
      <c r="E635" s="288"/>
      <c r="F635" s="288"/>
      <c r="G635" s="288"/>
      <c r="H635" s="288"/>
      <c r="I635" s="288"/>
      <c r="J635" s="288"/>
      <c r="K635" s="288"/>
      <c r="L635" s="274"/>
      <c r="M635" s="274"/>
      <c r="N635" s="274"/>
      <c r="O635" s="274"/>
      <c r="P635" s="274"/>
      <c r="Q635" s="274"/>
      <c r="R635" s="274"/>
      <c r="S635" s="274"/>
      <c r="T635" s="274"/>
      <c r="U635" s="274"/>
      <c r="V635" s="274"/>
      <c r="W635" s="274"/>
      <c r="X635" s="274"/>
      <c r="Y635" s="274"/>
      <c r="Z635" s="274"/>
      <c r="AA635" s="1"/>
      <c r="AB635" s="1"/>
      <c r="AC635" s="1"/>
      <c r="AD635" s="1"/>
      <c r="AE635" s="1"/>
      <c r="AF635" s="1"/>
    </row>
    <row r="636" spans="1:32" ht="14.25" customHeight="1">
      <c r="A636" s="137"/>
      <c r="B636" s="137"/>
      <c r="C636" s="288"/>
      <c r="D636" s="288"/>
      <c r="E636" s="288"/>
      <c r="F636" s="288"/>
      <c r="G636" s="288"/>
      <c r="H636" s="288"/>
      <c r="I636" s="288"/>
      <c r="J636" s="288"/>
      <c r="K636" s="288"/>
      <c r="L636" s="274"/>
      <c r="M636" s="274"/>
      <c r="N636" s="274"/>
      <c r="O636" s="274"/>
      <c r="P636" s="274"/>
      <c r="Q636" s="274"/>
      <c r="R636" s="274"/>
      <c r="S636" s="274"/>
      <c r="T636" s="274"/>
      <c r="U636" s="274"/>
      <c r="V636" s="274"/>
      <c r="W636" s="274"/>
      <c r="X636" s="274"/>
      <c r="Y636" s="274"/>
      <c r="Z636" s="274"/>
      <c r="AA636" s="1"/>
      <c r="AB636" s="1"/>
      <c r="AC636" s="1"/>
      <c r="AD636" s="1"/>
      <c r="AE636" s="1"/>
      <c r="AF636" s="1"/>
    </row>
    <row r="637" spans="1:32" ht="14.25" customHeight="1">
      <c r="A637" s="137"/>
      <c r="B637" s="137"/>
      <c r="C637" s="288"/>
      <c r="D637" s="288"/>
      <c r="E637" s="288"/>
      <c r="F637" s="288"/>
      <c r="G637" s="288"/>
      <c r="H637" s="288"/>
      <c r="I637" s="288"/>
      <c r="J637" s="288"/>
      <c r="K637" s="288"/>
      <c r="L637" s="274"/>
      <c r="M637" s="274"/>
      <c r="N637" s="274"/>
      <c r="O637" s="274"/>
      <c r="P637" s="274"/>
      <c r="Q637" s="274"/>
      <c r="R637" s="274"/>
      <c r="S637" s="274"/>
      <c r="T637" s="274"/>
      <c r="U637" s="274"/>
      <c r="V637" s="274"/>
      <c r="W637" s="274"/>
      <c r="X637" s="274"/>
      <c r="Y637" s="274"/>
      <c r="Z637" s="274"/>
      <c r="AA637" s="1"/>
      <c r="AB637" s="1"/>
      <c r="AC637" s="1"/>
      <c r="AD637" s="1"/>
      <c r="AE637" s="1"/>
      <c r="AF637" s="1"/>
    </row>
    <row r="638" spans="1:32" ht="14.25" customHeight="1">
      <c r="A638" s="137"/>
      <c r="B638" s="137"/>
      <c r="C638" s="288"/>
      <c r="D638" s="288"/>
      <c r="E638" s="288"/>
      <c r="F638" s="288"/>
      <c r="G638" s="288"/>
      <c r="H638" s="288"/>
      <c r="I638" s="288"/>
      <c r="J638" s="288"/>
      <c r="K638" s="288"/>
      <c r="L638" s="274"/>
      <c r="M638" s="274"/>
      <c r="N638" s="274"/>
      <c r="O638" s="274"/>
      <c r="P638" s="274"/>
      <c r="Q638" s="274"/>
      <c r="R638" s="274"/>
      <c r="S638" s="274"/>
      <c r="T638" s="274"/>
      <c r="U638" s="274"/>
      <c r="V638" s="274"/>
      <c r="W638" s="274"/>
      <c r="X638" s="274"/>
      <c r="Y638" s="274"/>
      <c r="Z638" s="274"/>
      <c r="AA638" s="1"/>
      <c r="AB638" s="1"/>
      <c r="AC638" s="1"/>
      <c r="AD638" s="1"/>
      <c r="AE638" s="1"/>
      <c r="AF638" s="1"/>
    </row>
    <row r="639" spans="1:32" ht="14.25" customHeight="1">
      <c r="A639" s="137"/>
      <c r="B639" s="137"/>
      <c r="C639" s="288"/>
      <c r="D639" s="288"/>
      <c r="E639" s="288"/>
      <c r="F639" s="288"/>
      <c r="G639" s="288"/>
      <c r="H639" s="288"/>
      <c r="I639" s="288"/>
      <c r="J639" s="288"/>
      <c r="K639" s="288"/>
      <c r="L639" s="274"/>
      <c r="M639" s="274"/>
      <c r="N639" s="274"/>
      <c r="O639" s="274"/>
      <c r="P639" s="274"/>
      <c r="Q639" s="274"/>
      <c r="R639" s="274"/>
      <c r="S639" s="274"/>
      <c r="T639" s="274"/>
      <c r="U639" s="274"/>
      <c r="V639" s="274"/>
      <c r="W639" s="274"/>
      <c r="X639" s="274"/>
      <c r="Y639" s="274"/>
      <c r="Z639" s="274"/>
      <c r="AA639" s="1"/>
      <c r="AB639" s="1"/>
      <c r="AC639" s="1"/>
      <c r="AD639" s="1"/>
      <c r="AE639" s="1"/>
      <c r="AF639" s="1"/>
    </row>
    <row r="640" spans="1:32" ht="14.25" customHeight="1">
      <c r="A640" s="137"/>
      <c r="B640" s="137"/>
      <c r="C640" s="288"/>
      <c r="D640" s="288"/>
      <c r="E640" s="288"/>
      <c r="F640" s="288"/>
      <c r="G640" s="288"/>
      <c r="H640" s="288"/>
      <c r="I640" s="288"/>
      <c r="J640" s="288"/>
      <c r="K640" s="288"/>
      <c r="L640" s="274"/>
      <c r="M640" s="274"/>
      <c r="N640" s="274"/>
      <c r="O640" s="274"/>
      <c r="P640" s="274"/>
      <c r="Q640" s="274"/>
      <c r="R640" s="274"/>
      <c r="S640" s="274"/>
      <c r="T640" s="274"/>
      <c r="U640" s="274"/>
      <c r="V640" s="274"/>
      <c r="W640" s="274"/>
      <c r="X640" s="274"/>
      <c r="Y640" s="274"/>
      <c r="Z640" s="274"/>
      <c r="AA640" s="1"/>
      <c r="AB640" s="1"/>
      <c r="AC640" s="1"/>
      <c r="AD640" s="1"/>
      <c r="AE640" s="1"/>
      <c r="AF640" s="1"/>
    </row>
    <row r="641" spans="1:32" ht="14.25" customHeight="1">
      <c r="A641" s="137"/>
      <c r="B641" s="137"/>
      <c r="C641" s="288"/>
      <c r="D641" s="288"/>
      <c r="E641" s="288"/>
      <c r="F641" s="288"/>
      <c r="G641" s="288"/>
      <c r="H641" s="288"/>
      <c r="I641" s="288"/>
      <c r="J641" s="288"/>
      <c r="K641" s="288"/>
      <c r="L641" s="274"/>
      <c r="M641" s="274"/>
      <c r="N641" s="274"/>
      <c r="O641" s="274"/>
      <c r="P641" s="274"/>
      <c r="Q641" s="274"/>
      <c r="R641" s="274"/>
      <c r="S641" s="274"/>
      <c r="T641" s="274"/>
      <c r="U641" s="274"/>
      <c r="V641" s="274"/>
      <c r="W641" s="274"/>
      <c r="X641" s="274"/>
      <c r="Y641" s="274"/>
      <c r="Z641" s="274"/>
      <c r="AA641" s="1"/>
      <c r="AB641" s="1"/>
      <c r="AC641" s="1"/>
      <c r="AD641" s="1"/>
      <c r="AE641" s="1"/>
      <c r="AF641" s="1"/>
    </row>
    <row r="642" spans="1:32" ht="14.25" customHeight="1">
      <c r="A642" s="137"/>
      <c r="B642" s="137"/>
      <c r="C642" s="288"/>
      <c r="D642" s="288"/>
      <c r="E642" s="288"/>
      <c r="F642" s="288"/>
      <c r="G642" s="288"/>
      <c r="H642" s="288"/>
      <c r="I642" s="288"/>
      <c r="J642" s="288"/>
      <c r="K642" s="288"/>
      <c r="L642" s="274"/>
      <c r="M642" s="274"/>
      <c r="N642" s="274"/>
      <c r="O642" s="274"/>
      <c r="P642" s="274"/>
      <c r="Q642" s="274"/>
      <c r="R642" s="274"/>
      <c r="S642" s="274"/>
      <c r="T642" s="274"/>
      <c r="U642" s="274"/>
      <c r="V642" s="274"/>
      <c r="W642" s="274"/>
      <c r="X642" s="274"/>
      <c r="Y642" s="274"/>
      <c r="Z642" s="274"/>
      <c r="AA642" s="1"/>
      <c r="AB642" s="1"/>
      <c r="AC642" s="1"/>
      <c r="AD642" s="1"/>
      <c r="AE642" s="1"/>
      <c r="AF642" s="1"/>
    </row>
    <row r="643" spans="1:32" ht="14.25" customHeight="1">
      <c r="A643" s="137"/>
      <c r="B643" s="137"/>
      <c r="C643" s="288"/>
      <c r="D643" s="288"/>
      <c r="E643" s="288"/>
      <c r="F643" s="288"/>
      <c r="G643" s="288"/>
      <c r="H643" s="288"/>
      <c r="I643" s="288"/>
      <c r="J643" s="288"/>
      <c r="K643" s="288"/>
      <c r="L643" s="274"/>
      <c r="M643" s="274"/>
      <c r="N643" s="274"/>
      <c r="O643" s="274"/>
      <c r="P643" s="274"/>
      <c r="Q643" s="274"/>
      <c r="R643" s="274"/>
      <c r="S643" s="274"/>
      <c r="T643" s="274"/>
      <c r="U643" s="274"/>
      <c r="V643" s="274"/>
      <c r="W643" s="274"/>
      <c r="X643" s="274"/>
      <c r="Y643" s="274"/>
      <c r="Z643" s="274"/>
      <c r="AA643" s="1"/>
      <c r="AB643" s="1"/>
      <c r="AC643" s="1"/>
      <c r="AD643" s="1"/>
      <c r="AE643" s="1"/>
      <c r="AF643" s="1"/>
    </row>
    <row r="644" spans="1:32" ht="14.25" customHeight="1">
      <c r="A644" s="137"/>
      <c r="B644" s="137"/>
      <c r="C644" s="288"/>
      <c r="D644" s="288"/>
      <c r="E644" s="288"/>
      <c r="F644" s="288"/>
      <c r="G644" s="288"/>
      <c r="H644" s="288"/>
      <c r="I644" s="288"/>
      <c r="J644" s="288"/>
      <c r="K644" s="288"/>
      <c r="L644" s="274"/>
      <c r="M644" s="274"/>
      <c r="N644" s="274"/>
      <c r="O644" s="274"/>
      <c r="P644" s="274"/>
      <c r="Q644" s="274"/>
      <c r="R644" s="274"/>
      <c r="S644" s="274"/>
      <c r="T644" s="274"/>
      <c r="U644" s="274"/>
      <c r="V644" s="274"/>
      <c r="W644" s="274"/>
      <c r="X644" s="274"/>
      <c r="Y644" s="274"/>
      <c r="Z644" s="274"/>
      <c r="AA644" s="1"/>
      <c r="AB644" s="1"/>
      <c r="AC644" s="1"/>
      <c r="AD644" s="1"/>
      <c r="AE644" s="1"/>
      <c r="AF644" s="1"/>
    </row>
    <row r="645" spans="1:32" ht="14.25" customHeight="1">
      <c r="A645" s="137"/>
      <c r="B645" s="137"/>
      <c r="C645" s="288"/>
      <c r="D645" s="288"/>
      <c r="E645" s="288"/>
      <c r="F645" s="288"/>
      <c r="G645" s="288"/>
      <c r="H645" s="288"/>
      <c r="I645" s="288"/>
      <c r="J645" s="288"/>
      <c r="K645" s="288"/>
      <c r="L645" s="1"/>
      <c r="M645" s="1"/>
      <c r="N645" s="1"/>
      <c r="O645" s="1"/>
      <c r="P645" s="1"/>
      <c r="Q645" s="1"/>
      <c r="R645" s="1"/>
      <c r="S645" s="1"/>
      <c r="T645" s="1"/>
      <c r="U645" s="1"/>
      <c r="V645" s="1"/>
      <c r="W645" s="1"/>
      <c r="X645" s="1"/>
      <c r="Y645" s="1"/>
      <c r="Z645" s="1"/>
      <c r="AA645" s="1"/>
      <c r="AB645" s="1"/>
      <c r="AC645" s="1"/>
      <c r="AD645" s="1"/>
      <c r="AE645" s="1"/>
      <c r="AF645" s="1"/>
    </row>
    <row r="646" spans="1:32" ht="14.25" customHeight="1">
      <c r="A646" s="137"/>
      <c r="B646" s="137"/>
      <c r="C646" s="1"/>
      <c r="D646" s="8"/>
      <c r="E646" s="8"/>
      <c r="F646" s="8"/>
      <c r="H646" s="1"/>
      <c r="I646" s="8"/>
      <c r="J646" s="1"/>
      <c r="K646" s="1"/>
      <c r="L646" s="1"/>
      <c r="M646" s="1"/>
      <c r="N646" s="1"/>
      <c r="O646" s="1"/>
      <c r="P646" s="1"/>
      <c r="Q646" s="1"/>
      <c r="R646" s="1"/>
      <c r="S646" s="1"/>
      <c r="T646" s="1"/>
      <c r="U646" s="1"/>
      <c r="V646" s="1"/>
      <c r="W646" s="1"/>
      <c r="X646" s="1"/>
      <c r="Y646" s="1"/>
      <c r="Z646" s="1"/>
      <c r="AA646" s="1"/>
      <c r="AB646" s="1"/>
      <c r="AC646" s="1"/>
      <c r="AD646" s="1"/>
      <c r="AE646" s="1"/>
      <c r="AF646" s="1"/>
    </row>
    <row r="647" spans="1:32" ht="14.25" customHeight="1">
      <c r="A647" s="137"/>
      <c r="B647" s="137"/>
      <c r="C647" s="1"/>
      <c r="D647" s="8"/>
      <c r="E647" s="8"/>
      <c r="F647" s="8"/>
      <c r="H647" s="1"/>
      <c r="I647" s="8"/>
      <c r="J647" s="1"/>
      <c r="K647" s="1"/>
      <c r="L647" s="1"/>
      <c r="M647" s="1"/>
      <c r="N647" s="1"/>
      <c r="O647" s="1"/>
      <c r="P647" s="1"/>
      <c r="Q647" s="1"/>
      <c r="R647" s="1"/>
      <c r="S647" s="1"/>
      <c r="T647" s="1"/>
      <c r="U647" s="1"/>
      <c r="V647" s="1"/>
      <c r="W647" s="1"/>
      <c r="X647" s="1"/>
      <c r="Y647" s="1"/>
      <c r="Z647" s="1"/>
      <c r="AA647" s="1"/>
      <c r="AB647" s="1"/>
      <c r="AC647" s="1"/>
      <c r="AD647" s="1"/>
      <c r="AE647" s="1"/>
      <c r="AF647" s="1"/>
    </row>
    <row r="648" spans="1:32" ht="14.25" customHeight="1">
      <c r="A648" s="137"/>
      <c r="B648" s="137"/>
      <c r="C648" s="1"/>
      <c r="D648" s="8"/>
      <c r="E648" s="8"/>
      <c r="F648" s="8"/>
      <c r="H648" s="1"/>
      <c r="I648" s="8"/>
      <c r="J648" s="1"/>
      <c r="K648" s="1"/>
      <c r="L648" s="1"/>
      <c r="M648" s="1"/>
      <c r="N648" s="1"/>
      <c r="O648" s="1"/>
      <c r="P648" s="1"/>
      <c r="Q648" s="1"/>
      <c r="R648" s="1"/>
      <c r="S648" s="1"/>
      <c r="T648" s="1"/>
      <c r="U648" s="1"/>
      <c r="V648" s="1"/>
      <c r="W648" s="1"/>
      <c r="X648" s="1"/>
      <c r="Y648" s="1"/>
      <c r="Z648" s="1"/>
      <c r="AA648" s="1"/>
      <c r="AB648" s="1"/>
      <c r="AC648" s="1"/>
      <c r="AD648" s="1"/>
      <c r="AE648" s="1"/>
      <c r="AF648" s="1"/>
    </row>
    <row r="649" spans="1:32" ht="14.25" customHeight="1">
      <c r="A649" s="137"/>
      <c r="B649" s="137"/>
      <c r="C649" s="1"/>
      <c r="D649" s="8"/>
      <c r="E649" s="8"/>
      <c r="F649" s="8"/>
      <c r="H649" s="1"/>
      <c r="I649" s="8"/>
      <c r="J649" s="1"/>
      <c r="K649" s="1"/>
      <c r="L649" s="1"/>
      <c r="M649" s="1"/>
      <c r="N649" s="1"/>
      <c r="O649" s="1"/>
      <c r="P649" s="1"/>
      <c r="Q649" s="1"/>
      <c r="R649" s="1"/>
      <c r="S649" s="1"/>
      <c r="T649" s="1"/>
      <c r="U649" s="1"/>
      <c r="V649" s="1"/>
      <c r="W649" s="1"/>
      <c r="X649" s="1"/>
      <c r="Y649" s="1"/>
      <c r="Z649" s="1"/>
      <c r="AA649" s="1"/>
      <c r="AB649" s="1"/>
      <c r="AC649" s="1"/>
      <c r="AD649" s="1"/>
      <c r="AE649" s="1"/>
      <c r="AF649" s="1"/>
    </row>
    <row r="650" spans="1:32" ht="14.25" customHeight="1">
      <c r="A650" s="137"/>
      <c r="B650" s="137"/>
      <c r="C650" s="1"/>
      <c r="D650" s="8"/>
      <c r="E650" s="8"/>
      <c r="F650" s="8"/>
      <c r="H650" s="1"/>
      <c r="I650" s="8"/>
      <c r="J650" s="1"/>
      <c r="K650" s="1"/>
      <c r="L650" s="1"/>
      <c r="M650" s="1"/>
      <c r="N650" s="1"/>
      <c r="O650" s="1"/>
      <c r="P650" s="1"/>
      <c r="Q650" s="1"/>
      <c r="R650" s="1"/>
      <c r="S650" s="1"/>
      <c r="T650" s="1"/>
      <c r="U650" s="1"/>
      <c r="V650" s="1"/>
      <c r="W650" s="1"/>
      <c r="X650" s="1"/>
      <c r="Y650" s="1"/>
      <c r="Z650" s="1"/>
      <c r="AA650" s="1"/>
      <c r="AB650" s="1"/>
      <c r="AC650" s="1"/>
      <c r="AD650" s="1"/>
      <c r="AE650" s="1"/>
      <c r="AF650" s="1"/>
    </row>
    <row r="651" spans="1:32" ht="14.25" customHeight="1">
      <c r="A651" s="137"/>
      <c r="B651" s="137"/>
      <c r="C651" s="1"/>
      <c r="D651" s="8"/>
      <c r="E651" s="8"/>
      <c r="F651" s="8"/>
      <c r="H651" s="1"/>
      <c r="I651" s="8"/>
      <c r="J651" s="1"/>
      <c r="K651" s="1"/>
      <c r="L651" s="1"/>
      <c r="M651" s="1"/>
      <c r="N651" s="1"/>
      <c r="O651" s="1"/>
      <c r="P651" s="1"/>
      <c r="Q651" s="1"/>
      <c r="R651" s="1"/>
      <c r="S651" s="1"/>
      <c r="T651" s="1"/>
      <c r="U651" s="1"/>
      <c r="V651" s="1"/>
      <c r="W651" s="1"/>
      <c r="X651" s="1"/>
      <c r="Y651" s="1"/>
      <c r="Z651" s="1"/>
      <c r="AA651" s="1"/>
      <c r="AB651" s="1"/>
      <c r="AC651" s="1"/>
      <c r="AD651" s="1"/>
      <c r="AE651" s="1"/>
      <c r="AF651" s="1"/>
    </row>
    <row r="652" spans="1:32" ht="14.25" customHeight="1">
      <c r="A652" s="137"/>
      <c r="B652" s="137"/>
      <c r="C652" s="1"/>
      <c r="D652" s="8"/>
      <c r="E652" s="8"/>
      <c r="F652" s="8"/>
      <c r="H652" s="1"/>
      <c r="I652" s="8"/>
      <c r="J652" s="1"/>
      <c r="K652" s="1"/>
      <c r="L652" s="1"/>
      <c r="M652" s="1"/>
      <c r="N652" s="1"/>
      <c r="O652" s="1"/>
      <c r="P652" s="1"/>
      <c r="Q652" s="1"/>
      <c r="R652" s="1"/>
      <c r="S652" s="1"/>
      <c r="T652" s="1"/>
      <c r="U652" s="1"/>
      <c r="V652" s="1"/>
      <c r="W652" s="1"/>
      <c r="X652" s="1"/>
      <c r="Y652" s="1"/>
      <c r="Z652" s="1"/>
      <c r="AA652" s="1"/>
      <c r="AB652" s="1"/>
      <c r="AC652" s="1"/>
      <c r="AD652" s="1"/>
      <c r="AE652" s="1"/>
      <c r="AF652" s="1"/>
    </row>
    <row r="653" spans="1:32" ht="14.25" customHeight="1">
      <c r="A653" s="137"/>
      <c r="B653" s="137"/>
      <c r="C653" s="1"/>
      <c r="D653" s="8"/>
      <c r="E653" s="8"/>
      <c r="F653" s="8"/>
      <c r="H653" s="1"/>
      <c r="I653" s="8"/>
      <c r="J653" s="1"/>
      <c r="K653" s="1"/>
      <c r="L653" s="1"/>
      <c r="M653" s="1"/>
      <c r="N653" s="1"/>
      <c r="O653" s="1"/>
      <c r="P653" s="1"/>
      <c r="Q653" s="1"/>
      <c r="R653" s="1"/>
      <c r="S653" s="1"/>
      <c r="T653" s="1"/>
      <c r="U653" s="1"/>
      <c r="V653" s="1"/>
      <c r="W653" s="1"/>
      <c r="X653" s="1"/>
      <c r="Y653" s="1"/>
      <c r="Z653" s="1"/>
      <c r="AA653" s="1"/>
      <c r="AB653" s="1"/>
      <c r="AC653" s="1"/>
      <c r="AD653" s="1"/>
      <c r="AE653" s="1"/>
      <c r="AF653" s="1"/>
    </row>
    <row r="654" spans="1:32" ht="14.25" customHeight="1">
      <c r="A654" s="137"/>
      <c r="B654" s="137"/>
      <c r="C654" s="1"/>
      <c r="D654" s="8"/>
      <c r="E654" s="8"/>
      <c r="F654" s="8"/>
      <c r="H654" s="1"/>
      <c r="I654" s="8"/>
      <c r="J654" s="1"/>
      <c r="K654" s="1"/>
      <c r="L654" s="1"/>
      <c r="M654" s="1"/>
      <c r="N654" s="1"/>
      <c r="O654" s="1"/>
      <c r="P654" s="1"/>
      <c r="Q654" s="1"/>
      <c r="R654" s="1"/>
      <c r="S654" s="1"/>
      <c r="T654" s="1"/>
      <c r="U654" s="1"/>
      <c r="V654" s="1"/>
      <c r="W654" s="1"/>
      <c r="X654" s="1"/>
      <c r="Y654" s="1"/>
      <c r="Z654" s="1"/>
      <c r="AA654" s="1"/>
      <c r="AB654" s="1"/>
      <c r="AC654" s="1"/>
      <c r="AD654" s="1"/>
      <c r="AE654" s="1"/>
      <c r="AF654" s="1"/>
    </row>
    <row r="655" spans="1:32" ht="14.25" customHeight="1">
      <c r="A655" s="137"/>
      <c r="B655" s="137"/>
      <c r="C655" s="1"/>
      <c r="D655" s="8"/>
      <c r="E655" s="8"/>
      <c r="F655" s="8"/>
      <c r="H655" s="1"/>
      <c r="I655" s="8"/>
      <c r="J655" s="1"/>
      <c r="K655" s="1"/>
      <c r="L655" s="1"/>
      <c r="M655" s="1"/>
      <c r="N655" s="1"/>
      <c r="O655" s="1"/>
      <c r="P655" s="1"/>
      <c r="Q655" s="1"/>
      <c r="R655" s="1"/>
      <c r="S655" s="1"/>
      <c r="T655" s="1"/>
      <c r="U655" s="1"/>
      <c r="V655" s="1"/>
      <c r="W655" s="1"/>
      <c r="X655" s="1"/>
      <c r="Y655" s="1"/>
      <c r="Z655" s="1"/>
      <c r="AA655" s="1"/>
      <c r="AB655" s="1"/>
      <c r="AC655" s="1"/>
      <c r="AD655" s="1"/>
      <c r="AE655" s="1"/>
      <c r="AF655" s="1"/>
    </row>
    <row r="656" spans="1:32" ht="14.25" customHeight="1">
      <c r="A656" s="137"/>
      <c r="B656" s="137"/>
      <c r="C656" s="1"/>
      <c r="D656" s="8"/>
      <c r="E656" s="8"/>
      <c r="F656" s="8"/>
      <c r="H656" s="1"/>
      <c r="I656" s="8"/>
      <c r="J656" s="1"/>
      <c r="K656" s="1"/>
      <c r="L656" s="1"/>
      <c r="M656" s="1"/>
      <c r="N656" s="1"/>
      <c r="O656" s="1"/>
      <c r="P656" s="1"/>
      <c r="Q656" s="1"/>
      <c r="R656" s="1"/>
      <c r="S656" s="1"/>
      <c r="T656" s="1"/>
      <c r="U656" s="1"/>
      <c r="V656" s="1"/>
      <c r="W656" s="1"/>
      <c r="X656" s="1"/>
      <c r="Y656" s="1"/>
      <c r="Z656" s="1"/>
      <c r="AA656" s="1"/>
      <c r="AB656" s="1"/>
      <c r="AC656" s="1"/>
      <c r="AD656" s="1"/>
      <c r="AE656" s="1"/>
      <c r="AF656" s="1"/>
    </row>
    <row r="657" spans="1:32" ht="14.25" customHeight="1">
      <c r="A657" s="137"/>
      <c r="B657" s="137"/>
      <c r="C657" s="1"/>
      <c r="D657" s="8"/>
      <c r="E657" s="8"/>
      <c r="F657" s="8"/>
      <c r="H657" s="1"/>
      <c r="I657" s="8"/>
      <c r="J657" s="1"/>
      <c r="K657" s="1"/>
      <c r="L657" s="1"/>
      <c r="M657" s="1"/>
      <c r="N657" s="1"/>
      <c r="O657" s="1"/>
      <c r="P657" s="1"/>
      <c r="Q657" s="1"/>
      <c r="R657" s="1"/>
      <c r="S657" s="1"/>
      <c r="T657" s="1"/>
      <c r="U657" s="1"/>
      <c r="V657" s="1"/>
      <c r="W657" s="1"/>
      <c r="X657" s="1"/>
      <c r="Y657" s="1"/>
      <c r="Z657" s="1"/>
      <c r="AA657" s="1"/>
      <c r="AB657" s="1"/>
      <c r="AC657" s="1"/>
      <c r="AD657" s="1"/>
      <c r="AE657" s="1"/>
      <c r="AF657" s="1"/>
    </row>
    <row r="658" spans="1:32" ht="14.25" customHeight="1">
      <c r="A658" s="137"/>
      <c r="B658" s="137"/>
      <c r="C658" s="1"/>
      <c r="D658" s="8"/>
      <c r="E658" s="8"/>
      <c r="F658" s="8"/>
      <c r="H658" s="1"/>
      <c r="I658" s="8"/>
      <c r="J658" s="1"/>
      <c r="K658" s="1"/>
      <c r="L658" s="1"/>
      <c r="M658" s="1"/>
      <c r="N658" s="1"/>
      <c r="O658" s="1"/>
      <c r="P658" s="1"/>
      <c r="Q658" s="1"/>
      <c r="R658" s="1"/>
      <c r="S658" s="1"/>
      <c r="T658" s="1"/>
      <c r="U658" s="1"/>
      <c r="V658" s="1"/>
      <c r="W658" s="1"/>
      <c r="X658" s="1"/>
      <c r="Y658" s="1"/>
      <c r="Z658" s="1"/>
      <c r="AA658" s="1"/>
      <c r="AB658" s="1"/>
      <c r="AC658" s="1"/>
      <c r="AD658" s="1"/>
      <c r="AE658" s="1"/>
      <c r="AF658" s="1"/>
    </row>
    <row r="659" spans="1:32" ht="14.25" customHeight="1">
      <c r="A659" s="137"/>
      <c r="B659" s="137"/>
      <c r="C659" s="1"/>
      <c r="D659" s="8"/>
      <c r="E659" s="8"/>
      <c r="F659" s="8"/>
      <c r="H659" s="1"/>
      <c r="I659" s="8"/>
      <c r="J659" s="1"/>
      <c r="K659" s="1"/>
      <c r="L659" s="1"/>
      <c r="M659" s="1"/>
      <c r="N659" s="1"/>
      <c r="O659" s="1"/>
      <c r="P659" s="1"/>
      <c r="Q659" s="1"/>
      <c r="R659" s="1"/>
      <c r="S659" s="1"/>
      <c r="T659" s="1"/>
      <c r="U659" s="1"/>
      <c r="V659" s="1"/>
      <c r="W659" s="1"/>
      <c r="X659" s="1"/>
      <c r="Y659" s="1"/>
      <c r="Z659" s="1"/>
      <c r="AA659" s="1"/>
      <c r="AB659" s="1"/>
      <c r="AC659" s="1"/>
      <c r="AD659" s="1"/>
      <c r="AE659" s="1"/>
      <c r="AF659" s="1"/>
    </row>
    <row r="660" spans="1:32" ht="14.25" customHeight="1">
      <c r="A660" s="137"/>
      <c r="B660" s="137"/>
      <c r="C660" s="1"/>
      <c r="D660" s="8"/>
      <c r="E660" s="8"/>
      <c r="F660" s="8"/>
      <c r="H660" s="1"/>
      <c r="I660" s="8"/>
      <c r="J660" s="1"/>
      <c r="K660" s="1"/>
      <c r="L660" s="1"/>
      <c r="M660" s="1"/>
      <c r="N660" s="1"/>
      <c r="O660" s="1"/>
      <c r="P660" s="1"/>
      <c r="Q660" s="1"/>
      <c r="R660" s="1"/>
      <c r="S660" s="1"/>
      <c r="T660" s="1"/>
      <c r="U660" s="1"/>
      <c r="V660" s="1"/>
      <c r="W660" s="1"/>
      <c r="X660" s="1"/>
      <c r="Y660" s="1"/>
      <c r="Z660" s="1"/>
      <c r="AA660" s="1"/>
      <c r="AB660" s="1"/>
      <c r="AC660" s="1"/>
      <c r="AD660" s="1"/>
      <c r="AE660" s="1"/>
      <c r="AF660" s="1"/>
    </row>
    <row r="661" spans="1:32" ht="14.25" customHeight="1">
      <c r="A661" s="137"/>
      <c r="B661" s="137"/>
      <c r="C661" s="1"/>
      <c r="D661" s="8"/>
      <c r="E661" s="8"/>
      <c r="F661" s="8"/>
      <c r="H661" s="1"/>
      <c r="I661" s="8"/>
      <c r="J661" s="1"/>
      <c r="K661" s="1"/>
      <c r="L661" s="1"/>
      <c r="M661" s="1"/>
      <c r="N661" s="1"/>
      <c r="O661" s="1"/>
      <c r="P661" s="1"/>
      <c r="Q661" s="1"/>
      <c r="R661" s="1"/>
      <c r="S661" s="1"/>
      <c r="T661" s="1"/>
      <c r="U661" s="1"/>
      <c r="V661" s="1"/>
      <c r="W661" s="1"/>
      <c r="X661" s="1"/>
      <c r="Y661" s="1"/>
      <c r="Z661" s="1"/>
      <c r="AA661" s="1"/>
      <c r="AB661" s="1"/>
      <c r="AC661" s="1"/>
      <c r="AD661" s="1"/>
      <c r="AE661" s="1"/>
      <c r="AF661" s="1"/>
    </row>
    <row r="662" spans="1:32" ht="14.25" customHeight="1">
      <c r="A662" s="137"/>
      <c r="B662" s="137"/>
      <c r="C662" s="1"/>
      <c r="D662" s="8"/>
      <c r="E662" s="8"/>
      <c r="F662" s="8"/>
      <c r="H662" s="1"/>
      <c r="I662" s="8"/>
      <c r="J662" s="1"/>
      <c r="K662" s="1"/>
      <c r="L662" s="1"/>
      <c r="M662" s="1"/>
      <c r="N662" s="1"/>
      <c r="O662" s="1"/>
      <c r="P662" s="1"/>
      <c r="Q662" s="1"/>
      <c r="R662" s="1"/>
      <c r="S662" s="1"/>
      <c r="T662" s="1"/>
      <c r="U662" s="1"/>
      <c r="V662" s="1"/>
      <c r="W662" s="1"/>
      <c r="X662" s="1"/>
      <c r="Y662" s="1"/>
      <c r="Z662" s="1"/>
      <c r="AA662" s="1"/>
      <c r="AB662" s="1"/>
      <c r="AC662" s="1"/>
      <c r="AD662" s="1"/>
      <c r="AE662" s="1"/>
      <c r="AF662" s="1"/>
    </row>
    <row r="663" spans="1:32" ht="14.25" customHeight="1">
      <c r="A663" s="137"/>
      <c r="B663" s="137"/>
      <c r="C663" s="1"/>
      <c r="D663" s="8"/>
      <c r="E663" s="8"/>
      <c r="F663" s="8"/>
      <c r="H663" s="1"/>
      <c r="I663" s="8"/>
      <c r="J663" s="1"/>
      <c r="K663" s="1"/>
      <c r="L663" s="1"/>
      <c r="M663" s="1"/>
      <c r="N663" s="1"/>
      <c r="O663" s="1"/>
      <c r="P663" s="1"/>
      <c r="Q663" s="1"/>
      <c r="R663" s="1"/>
      <c r="S663" s="1"/>
      <c r="T663" s="1"/>
      <c r="U663" s="1"/>
      <c r="V663" s="1"/>
      <c r="W663" s="1"/>
      <c r="X663" s="1"/>
      <c r="Y663" s="1"/>
      <c r="Z663" s="1"/>
      <c r="AA663" s="1"/>
      <c r="AB663" s="1"/>
      <c r="AC663" s="1"/>
      <c r="AD663" s="1"/>
      <c r="AE663" s="1"/>
      <c r="AF663" s="1"/>
    </row>
    <row r="664" spans="1:32" ht="14.25" customHeight="1">
      <c r="A664" s="137"/>
      <c r="B664" s="137"/>
      <c r="C664" s="1"/>
      <c r="D664" s="8"/>
      <c r="E664" s="8"/>
      <c r="F664" s="8"/>
      <c r="H664" s="1"/>
      <c r="I664" s="8"/>
      <c r="J664" s="1"/>
      <c r="K664" s="1"/>
      <c r="L664" s="1"/>
      <c r="M664" s="1"/>
      <c r="N664" s="1"/>
      <c r="O664" s="1"/>
      <c r="P664" s="1"/>
      <c r="Q664" s="1"/>
      <c r="R664" s="1"/>
      <c r="S664" s="1"/>
      <c r="T664" s="1"/>
      <c r="U664" s="1"/>
      <c r="V664" s="1"/>
      <c r="W664" s="1"/>
      <c r="X664" s="1"/>
      <c r="Y664" s="1"/>
      <c r="Z664" s="1"/>
      <c r="AA664" s="1"/>
      <c r="AB664" s="1"/>
      <c r="AC664" s="1"/>
      <c r="AD664" s="1"/>
      <c r="AE664" s="1"/>
      <c r="AF664" s="1"/>
    </row>
    <row r="665" spans="1:32" ht="14.25" customHeight="1">
      <c r="A665" s="137"/>
      <c r="B665" s="137"/>
      <c r="C665" s="1"/>
      <c r="D665" s="8"/>
      <c r="E665" s="8"/>
      <c r="F665" s="8"/>
      <c r="H665" s="1"/>
      <c r="I665" s="8"/>
      <c r="J665" s="1"/>
      <c r="K665" s="1"/>
      <c r="L665" s="1"/>
      <c r="M665" s="1"/>
      <c r="N665" s="1"/>
      <c r="O665" s="1"/>
      <c r="P665" s="1"/>
      <c r="Q665" s="1"/>
      <c r="R665" s="1"/>
      <c r="S665" s="1"/>
      <c r="T665" s="1"/>
      <c r="U665" s="1"/>
      <c r="V665" s="1"/>
      <c r="W665" s="1"/>
      <c r="X665" s="1"/>
      <c r="Y665" s="1"/>
      <c r="Z665" s="1"/>
      <c r="AA665" s="1"/>
      <c r="AB665" s="1"/>
      <c r="AC665" s="1"/>
      <c r="AD665" s="1"/>
      <c r="AE665" s="1"/>
      <c r="AF665" s="1"/>
    </row>
    <row r="666" spans="1:32" ht="14.25" customHeight="1">
      <c r="A666" s="137"/>
      <c r="B666" s="137"/>
      <c r="C666" s="1"/>
      <c r="D666" s="8"/>
      <c r="E666" s="8"/>
      <c r="F666" s="8"/>
      <c r="H666" s="1"/>
      <c r="I666" s="8"/>
      <c r="J666" s="1"/>
      <c r="K666" s="1"/>
      <c r="L666" s="1"/>
      <c r="M666" s="1"/>
      <c r="N666" s="1"/>
      <c r="O666" s="1"/>
      <c r="P666" s="1"/>
      <c r="Q666" s="1"/>
      <c r="R666" s="1"/>
      <c r="S666" s="1"/>
      <c r="T666" s="1"/>
      <c r="U666" s="1"/>
      <c r="V666" s="1"/>
      <c r="W666" s="1"/>
      <c r="X666" s="1"/>
      <c r="Y666" s="1"/>
      <c r="Z666" s="1"/>
      <c r="AA666" s="1"/>
      <c r="AB666" s="1"/>
      <c r="AC666" s="1"/>
      <c r="AD666" s="1"/>
      <c r="AE666" s="1"/>
      <c r="AF666" s="1"/>
    </row>
    <row r="667" spans="1:32" ht="14.25" customHeight="1">
      <c r="A667" s="137"/>
      <c r="B667" s="137"/>
      <c r="C667" s="1"/>
      <c r="D667" s="8"/>
      <c r="E667" s="8"/>
      <c r="F667" s="8"/>
      <c r="H667" s="1"/>
      <c r="I667" s="8"/>
      <c r="J667" s="1"/>
      <c r="K667" s="1"/>
      <c r="L667" s="1"/>
      <c r="M667" s="1"/>
      <c r="N667" s="1"/>
      <c r="O667" s="1"/>
      <c r="P667" s="1"/>
      <c r="Q667" s="1"/>
      <c r="R667" s="1"/>
      <c r="S667" s="1"/>
      <c r="T667" s="1"/>
      <c r="U667" s="1"/>
      <c r="V667" s="1"/>
      <c r="W667" s="1"/>
      <c r="X667" s="1"/>
      <c r="Y667" s="1"/>
      <c r="Z667" s="1"/>
      <c r="AA667" s="1"/>
      <c r="AB667" s="1"/>
      <c r="AC667" s="1"/>
      <c r="AD667" s="1"/>
      <c r="AE667" s="1"/>
      <c r="AF667" s="1"/>
    </row>
    <row r="668" spans="1:32" ht="14.25" customHeight="1">
      <c r="A668" s="137"/>
      <c r="B668" s="137"/>
      <c r="C668" s="1"/>
      <c r="D668" s="8"/>
      <c r="E668" s="8"/>
      <c r="F668" s="8"/>
      <c r="H668" s="1"/>
      <c r="I668" s="8"/>
      <c r="J668" s="1"/>
      <c r="K668" s="1"/>
      <c r="L668" s="1"/>
      <c r="M668" s="1"/>
      <c r="N668" s="1"/>
      <c r="O668" s="1"/>
      <c r="P668" s="1"/>
      <c r="Q668" s="1"/>
      <c r="R668" s="1"/>
      <c r="S668" s="1"/>
      <c r="T668" s="1"/>
      <c r="U668" s="1"/>
      <c r="V668" s="1"/>
      <c r="W668" s="1"/>
      <c r="X668" s="1"/>
      <c r="Y668" s="1"/>
      <c r="Z668" s="1"/>
      <c r="AA668" s="1"/>
      <c r="AB668" s="1"/>
      <c r="AC668" s="1"/>
      <c r="AD668" s="1"/>
      <c r="AE668" s="1"/>
      <c r="AF668" s="1"/>
    </row>
    <row r="669" spans="1:32" ht="14.25" customHeight="1">
      <c r="A669" s="137"/>
      <c r="B669" s="137"/>
      <c r="C669" s="1"/>
      <c r="D669" s="8"/>
      <c r="E669" s="8"/>
      <c r="F669" s="8"/>
      <c r="H669" s="1"/>
      <c r="I669" s="8"/>
      <c r="J669" s="1"/>
      <c r="K669" s="1"/>
      <c r="L669" s="1"/>
      <c r="M669" s="1"/>
      <c r="N669" s="1"/>
      <c r="O669" s="1"/>
      <c r="P669" s="1"/>
      <c r="Q669" s="1"/>
      <c r="R669" s="1"/>
      <c r="S669" s="1"/>
      <c r="T669" s="1"/>
      <c r="U669" s="1"/>
      <c r="V669" s="1"/>
      <c r="W669" s="1"/>
      <c r="X669" s="1"/>
      <c r="Y669" s="1"/>
      <c r="Z669" s="1"/>
      <c r="AA669" s="1"/>
      <c r="AB669" s="1"/>
      <c r="AC669" s="1"/>
      <c r="AD669" s="1"/>
      <c r="AE669" s="1"/>
      <c r="AF669" s="1"/>
    </row>
    <row r="670" spans="1:32" ht="14.25" customHeight="1">
      <c r="A670" s="137"/>
      <c r="B670" s="137"/>
      <c r="C670" s="1"/>
      <c r="D670" s="8"/>
      <c r="E670" s="8"/>
      <c r="F670" s="8"/>
      <c r="H670" s="1"/>
      <c r="I670" s="8"/>
      <c r="J670" s="1"/>
      <c r="K670" s="1"/>
      <c r="L670" s="1"/>
      <c r="M670" s="1"/>
      <c r="N670" s="1"/>
      <c r="O670" s="1"/>
      <c r="P670" s="1"/>
      <c r="Q670" s="1"/>
      <c r="R670" s="1"/>
      <c r="S670" s="1"/>
      <c r="T670" s="1"/>
      <c r="U670" s="1"/>
      <c r="V670" s="1"/>
      <c r="W670" s="1"/>
      <c r="X670" s="1"/>
      <c r="Y670" s="1"/>
      <c r="Z670" s="1"/>
      <c r="AA670" s="1"/>
      <c r="AB670" s="1"/>
      <c r="AC670" s="1"/>
      <c r="AD670" s="1"/>
      <c r="AE670" s="1"/>
      <c r="AF670" s="1"/>
    </row>
    <row r="671" spans="1:32" ht="14.25" customHeight="1">
      <c r="A671" s="137"/>
      <c r="B671" s="137"/>
      <c r="C671" s="1"/>
      <c r="D671" s="8"/>
      <c r="E671" s="8"/>
      <c r="F671" s="8"/>
      <c r="H671" s="1"/>
      <c r="I671" s="8"/>
      <c r="J671" s="1"/>
      <c r="K671" s="1"/>
      <c r="L671" s="1"/>
      <c r="M671" s="1"/>
      <c r="N671" s="1"/>
      <c r="O671" s="1"/>
      <c r="P671" s="1"/>
      <c r="Q671" s="1"/>
      <c r="R671" s="1"/>
      <c r="S671" s="1"/>
      <c r="T671" s="1"/>
      <c r="U671" s="1"/>
      <c r="V671" s="1"/>
      <c r="W671" s="1"/>
      <c r="X671" s="1"/>
      <c r="Y671" s="1"/>
      <c r="Z671" s="1"/>
      <c r="AA671" s="1"/>
      <c r="AB671" s="1"/>
      <c r="AC671" s="1"/>
      <c r="AD671" s="1"/>
      <c r="AE671" s="1"/>
      <c r="AF671" s="1"/>
    </row>
    <row r="672" spans="1:32" ht="14.25" customHeight="1">
      <c r="A672" s="137"/>
      <c r="B672" s="137"/>
      <c r="C672" s="1"/>
      <c r="D672" s="8"/>
      <c r="E672" s="8"/>
      <c r="F672" s="8"/>
      <c r="H672" s="1"/>
      <c r="I672" s="8"/>
      <c r="J672" s="1"/>
      <c r="K672" s="1"/>
      <c r="L672" s="1"/>
      <c r="M672" s="1"/>
      <c r="N672" s="1"/>
      <c r="O672" s="1"/>
      <c r="P672" s="1"/>
      <c r="Q672" s="1"/>
      <c r="R672" s="1"/>
      <c r="S672" s="1"/>
      <c r="T672" s="1"/>
      <c r="U672" s="1"/>
      <c r="V672" s="1"/>
      <c r="W672" s="1"/>
      <c r="X672" s="1"/>
      <c r="Y672" s="1"/>
      <c r="Z672" s="1"/>
      <c r="AA672" s="1"/>
      <c r="AB672" s="1"/>
      <c r="AC672" s="1"/>
      <c r="AD672" s="1"/>
      <c r="AE672" s="1"/>
      <c r="AF672" s="1"/>
    </row>
    <row r="673" spans="1:32" ht="14.25" customHeight="1">
      <c r="A673" s="137"/>
      <c r="B673" s="137"/>
      <c r="C673" s="1"/>
      <c r="D673" s="8"/>
      <c r="E673" s="8"/>
      <c r="F673" s="8"/>
      <c r="H673" s="1"/>
      <c r="I673" s="8"/>
      <c r="J673" s="1"/>
      <c r="K673" s="1"/>
      <c r="L673" s="1"/>
      <c r="M673" s="1"/>
      <c r="N673" s="1"/>
      <c r="O673" s="1"/>
      <c r="P673" s="1"/>
      <c r="Q673" s="1"/>
      <c r="R673" s="1"/>
      <c r="S673" s="1"/>
      <c r="T673" s="1"/>
      <c r="U673" s="1"/>
      <c r="V673" s="1"/>
      <c r="W673" s="1"/>
      <c r="X673" s="1"/>
      <c r="Y673" s="1"/>
      <c r="Z673" s="1"/>
      <c r="AA673" s="1"/>
      <c r="AB673" s="1"/>
      <c r="AC673" s="1"/>
      <c r="AD673" s="1"/>
      <c r="AE673" s="1"/>
      <c r="AF673" s="1"/>
    </row>
    <row r="674" spans="1:32" ht="14.25" customHeight="1">
      <c r="A674" s="137"/>
      <c r="B674" s="137"/>
      <c r="C674" s="1"/>
      <c r="D674" s="8"/>
      <c r="E674" s="8"/>
      <c r="F674" s="8"/>
      <c r="H674" s="1"/>
      <c r="I674" s="8"/>
      <c r="J674" s="1"/>
      <c r="K674" s="1"/>
      <c r="L674" s="1"/>
      <c r="M674" s="1"/>
      <c r="N674" s="1"/>
      <c r="O674" s="1"/>
      <c r="P674" s="1"/>
      <c r="Q674" s="1"/>
      <c r="R674" s="1"/>
      <c r="S674" s="1"/>
      <c r="T674" s="1"/>
      <c r="U674" s="1"/>
      <c r="V674" s="1"/>
      <c r="W674" s="1"/>
      <c r="X674" s="1"/>
      <c r="Y674" s="1"/>
      <c r="Z674" s="1"/>
      <c r="AA674" s="1"/>
      <c r="AB674" s="1"/>
      <c r="AC674" s="1"/>
      <c r="AD674" s="1"/>
      <c r="AE674" s="1"/>
      <c r="AF674" s="1"/>
    </row>
    <row r="675" spans="1:32" ht="14.25" customHeight="1">
      <c r="A675" s="137"/>
      <c r="B675" s="137"/>
      <c r="C675" s="1"/>
      <c r="D675" s="8"/>
      <c r="E675" s="8"/>
      <c r="F675" s="8"/>
      <c r="H675" s="1"/>
      <c r="I675" s="8"/>
      <c r="J675" s="1"/>
      <c r="K675" s="1"/>
      <c r="L675" s="1"/>
      <c r="M675" s="1"/>
      <c r="N675" s="1"/>
      <c r="O675" s="1"/>
      <c r="P675" s="1"/>
      <c r="Q675" s="1"/>
      <c r="R675" s="1"/>
      <c r="S675" s="1"/>
      <c r="T675" s="1"/>
      <c r="U675" s="1"/>
      <c r="V675" s="1"/>
      <c r="W675" s="1"/>
      <c r="X675" s="1"/>
      <c r="Y675" s="1"/>
      <c r="Z675" s="1"/>
      <c r="AA675" s="1"/>
      <c r="AB675" s="1"/>
      <c r="AC675" s="1"/>
      <c r="AD675" s="1"/>
      <c r="AE675" s="1"/>
      <c r="AF675" s="1"/>
    </row>
    <row r="676" spans="1:32" ht="14.25" customHeight="1">
      <c r="A676" s="137"/>
      <c r="B676" s="137"/>
      <c r="C676" s="1"/>
      <c r="D676" s="8"/>
      <c r="E676" s="8"/>
      <c r="F676" s="8"/>
      <c r="H676" s="1"/>
      <c r="I676" s="8"/>
      <c r="J676" s="1"/>
      <c r="K676" s="1"/>
      <c r="L676" s="1"/>
      <c r="M676" s="1"/>
      <c r="N676" s="1"/>
      <c r="O676" s="1"/>
      <c r="P676" s="1"/>
      <c r="Q676" s="1"/>
      <c r="R676" s="1"/>
      <c r="S676" s="1"/>
      <c r="T676" s="1"/>
      <c r="U676" s="1"/>
      <c r="V676" s="1"/>
      <c r="W676" s="1"/>
      <c r="X676" s="1"/>
      <c r="Y676" s="1"/>
      <c r="Z676" s="1"/>
      <c r="AA676" s="1"/>
      <c r="AB676" s="1"/>
      <c r="AC676" s="1"/>
      <c r="AD676" s="1"/>
      <c r="AE676" s="1"/>
      <c r="AF676" s="1"/>
    </row>
    <row r="677" spans="1:32" ht="14.25" customHeight="1">
      <c r="A677" s="137"/>
      <c r="B677" s="137"/>
      <c r="C677" s="1"/>
      <c r="D677" s="8"/>
      <c r="E677" s="8"/>
      <c r="F677" s="8"/>
      <c r="H677" s="1"/>
      <c r="I677" s="8"/>
      <c r="J677" s="1"/>
      <c r="K677" s="1"/>
      <c r="L677" s="1"/>
      <c r="M677" s="1"/>
      <c r="N677" s="1"/>
      <c r="O677" s="1"/>
      <c r="P677" s="1"/>
      <c r="Q677" s="1"/>
      <c r="R677" s="1"/>
      <c r="S677" s="1"/>
      <c r="T677" s="1"/>
      <c r="U677" s="1"/>
      <c r="V677" s="1"/>
      <c r="W677" s="1"/>
      <c r="X677" s="1"/>
      <c r="Y677" s="1"/>
      <c r="Z677" s="1"/>
      <c r="AA677" s="1"/>
      <c r="AB677" s="1"/>
      <c r="AC677" s="1"/>
      <c r="AD677" s="1"/>
      <c r="AE677" s="1"/>
      <c r="AF677" s="1"/>
    </row>
    <row r="678" spans="1:32" ht="14.25" customHeight="1">
      <c r="A678" s="137"/>
      <c r="B678" s="137"/>
      <c r="C678" s="1"/>
      <c r="D678" s="8"/>
      <c r="E678" s="8"/>
      <c r="F678" s="8"/>
      <c r="H678" s="1"/>
      <c r="I678" s="8"/>
      <c r="J678" s="1"/>
      <c r="K678" s="1"/>
      <c r="L678" s="1"/>
      <c r="M678" s="1"/>
      <c r="N678" s="1"/>
      <c r="O678" s="1"/>
      <c r="P678" s="1"/>
      <c r="Q678" s="1"/>
      <c r="R678" s="1"/>
      <c r="S678" s="1"/>
      <c r="T678" s="1"/>
      <c r="U678" s="1"/>
      <c r="V678" s="1"/>
      <c r="W678" s="1"/>
      <c r="X678" s="1"/>
      <c r="Y678" s="1"/>
      <c r="Z678" s="1"/>
      <c r="AA678" s="1"/>
      <c r="AB678" s="1"/>
      <c r="AC678" s="1"/>
      <c r="AD678" s="1"/>
      <c r="AE678" s="1"/>
      <c r="AF678" s="1"/>
    </row>
    <row r="679" spans="1:32" ht="14.25" customHeight="1">
      <c r="A679" s="137"/>
      <c r="B679" s="137"/>
      <c r="C679" s="1"/>
      <c r="D679" s="8"/>
      <c r="E679" s="8"/>
      <c r="F679" s="8"/>
      <c r="H679" s="1"/>
      <c r="I679" s="8"/>
      <c r="J679" s="1"/>
      <c r="K679" s="1"/>
      <c r="L679" s="1"/>
      <c r="M679" s="1"/>
      <c r="N679" s="1"/>
      <c r="O679" s="1"/>
      <c r="P679" s="1"/>
      <c r="Q679" s="1"/>
      <c r="R679" s="1"/>
      <c r="S679" s="1"/>
      <c r="T679" s="1"/>
      <c r="U679" s="1"/>
      <c r="V679" s="1"/>
      <c r="W679" s="1"/>
      <c r="X679" s="1"/>
      <c r="Y679" s="1"/>
      <c r="Z679" s="1"/>
      <c r="AA679" s="1"/>
      <c r="AB679" s="1"/>
      <c r="AC679" s="1"/>
      <c r="AD679" s="1"/>
      <c r="AE679" s="1"/>
      <c r="AF679" s="1"/>
    </row>
    <row r="680" spans="1:32" ht="14.25" customHeight="1">
      <c r="A680" s="137"/>
      <c r="B680" s="137"/>
      <c r="C680" s="1"/>
      <c r="D680" s="8"/>
      <c r="E680" s="8"/>
      <c r="F680" s="8"/>
      <c r="H680" s="1"/>
      <c r="I680" s="8"/>
      <c r="J680" s="1"/>
      <c r="K680" s="1"/>
      <c r="L680" s="1"/>
      <c r="M680" s="1"/>
      <c r="N680" s="1"/>
      <c r="O680" s="1"/>
      <c r="P680" s="1"/>
      <c r="Q680" s="1"/>
      <c r="R680" s="1"/>
      <c r="S680" s="1"/>
      <c r="T680" s="1"/>
      <c r="U680" s="1"/>
      <c r="V680" s="1"/>
      <c r="W680" s="1"/>
      <c r="X680" s="1"/>
      <c r="Y680" s="1"/>
      <c r="Z680" s="1"/>
      <c r="AA680" s="1"/>
      <c r="AB680" s="1"/>
      <c r="AC680" s="1"/>
      <c r="AD680" s="1"/>
      <c r="AE680" s="1"/>
      <c r="AF680" s="1"/>
    </row>
    <row r="681" spans="1:32" ht="14.25" customHeight="1">
      <c r="A681" s="137"/>
      <c r="B681" s="137"/>
      <c r="C681" s="1"/>
      <c r="D681" s="8"/>
      <c r="E681" s="8"/>
      <c r="F681" s="8"/>
      <c r="H681" s="1"/>
      <c r="I681" s="8"/>
      <c r="J681" s="1"/>
      <c r="K681" s="1"/>
      <c r="L681" s="1"/>
      <c r="M681" s="1"/>
      <c r="N681" s="1"/>
      <c r="O681" s="1"/>
      <c r="P681" s="1"/>
      <c r="Q681" s="1"/>
      <c r="R681" s="1"/>
      <c r="S681" s="1"/>
      <c r="T681" s="1"/>
      <c r="U681" s="1"/>
      <c r="V681" s="1"/>
      <c r="W681" s="1"/>
      <c r="X681" s="1"/>
      <c r="Y681" s="1"/>
      <c r="Z681" s="1"/>
      <c r="AA681" s="1"/>
      <c r="AB681" s="1"/>
      <c r="AC681" s="1"/>
      <c r="AD681" s="1"/>
      <c r="AE681" s="1"/>
      <c r="AF681" s="1"/>
    </row>
    <row r="682" spans="1:32" ht="14.25" customHeight="1">
      <c r="A682" s="137"/>
      <c r="B682" s="137"/>
      <c r="C682" s="1"/>
      <c r="D682" s="8"/>
      <c r="E682" s="8"/>
      <c r="F682" s="8"/>
      <c r="H682" s="1"/>
      <c r="I682" s="8"/>
      <c r="J682" s="1"/>
      <c r="K682" s="1"/>
      <c r="L682" s="1"/>
      <c r="M682" s="1"/>
      <c r="N682" s="1"/>
      <c r="O682" s="1"/>
      <c r="P682" s="1"/>
      <c r="Q682" s="1"/>
      <c r="R682" s="1"/>
      <c r="S682" s="1"/>
      <c r="T682" s="1"/>
      <c r="U682" s="1"/>
      <c r="V682" s="1"/>
      <c r="W682" s="1"/>
      <c r="X682" s="1"/>
      <c r="Y682" s="1"/>
      <c r="Z682" s="1"/>
      <c r="AA682" s="1"/>
      <c r="AB682" s="1"/>
      <c r="AC682" s="1"/>
      <c r="AD682" s="1"/>
      <c r="AE682" s="1"/>
      <c r="AF682" s="1"/>
    </row>
    <row r="683" spans="1:32" ht="14.25" customHeight="1">
      <c r="A683" s="137"/>
      <c r="B683" s="137"/>
      <c r="C683" s="1"/>
      <c r="D683" s="8"/>
      <c r="E683" s="8"/>
      <c r="F683" s="8"/>
      <c r="H683" s="1"/>
      <c r="I683" s="8"/>
      <c r="J683" s="1"/>
      <c r="K683" s="1"/>
      <c r="L683" s="1"/>
      <c r="M683" s="1"/>
      <c r="N683" s="1"/>
      <c r="O683" s="1"/>
      <c r="P683" s="1"/>
      <c r="Q683" s="1"/>
      <c r="R683" s="1"/>
      <c r="S683" s="1"/>
      <c r="T683" s="1"/>
      <c r="U683" s="1"/>
      <c r="V683" s="1"/>
      <c r="W683" s="1"/>
      <c r="X683" s="1"/>
      <c r="Y683" s="1"/>
      <c r="Z683" s="1"/>
      <c r="AA683" s="1"/>
      <c r="AB683" s="1"/>
      <c r="AC683" s="1"/>
      <c r="AD683" s="1"/>
      <c r="AE683" s="1"/>
      <c r="AF683" s="1"/>
    </row>
    <row r="684" spans="1:32" ht="14.25" customHeight="1">
      <c r="A684" s="137"/>
      <c r="B684" s="137"/>
      <c r="C684" s="1"/>
      <c r="D684" s="8"/>
      <c r="E684" s="8"/>
      <c r="F684" s="8"/>
      <c r="H684" s="1"/>
      <c r="I684" s="8"/>
      <c r="J684" s="1"/>
      <c r="K684" s="1"/>
      <c r="L684" s="1"/>
      <c r="M684" s="1"/>
      <c r="N684" s="1"/>
      <c r="O684" s="1"/>
      <c r="P684" s="1"/>
      <c r="Q684" s="1"/>
      <c r="R684" s="1"/>
      <c r="S684" s="1"/>
      <c r="T684" s="1"/>
      <c r="U684" s="1"/>
      <c r="V684" s="1"/>
      <c r="W684" s="1"/>
      <c r="X684" s="1"/>
      <c r="Y684" s="1"/>
      <c r="Z684" s="1"/>
      <c r="AA684" s="1"/>
      <c r="AB684" s="1"/>
      <c r="AC684" s="1"/>
      <c r="AD684" s="1"/>
      <c r="AE684" s="1"/>
      <c r="AF684" s="1"/>
    </row>
    <row r="685" spans="1:32" ht="14.25" customHeight="1">
      <c r="A685" s="137"/>
      <c r="B685" s="137"/>
      <c r="C685" s="1"/>
      <c r="D685" s="8"/>
      <c r="E685" s="8"/>
      <c r="F685" s="8"/>
      <c r="H685" s="1"/>
      <c r="I685" s="8"/>
      <c r="J685" s="1"/>
      <c r="K685" s="1"/>
      <c r="L685" s="1"/>
      <c r="M685" s="1"/>
      <c r="N685" s="1"/>
      <c r="O685" s="1"/>
      <c r="P685" s="1"/>
      <c r="Q685" s="1"/>
      <c r="R685" s="1"/>
      <c r="S685" s="1"/>
      <c r="T685" s="1"/>
      <c r="U685" s="1"/>
      <c r="V685" s="1"/>
      <c r="W685" s="1"/>
      <c r="X685" s="1"/>
      <c r="Y685" s="1"/>
      <c r="Z685" s="1"/>
      <c r="AA685" s="1"/>
      <c r="AB685" s="1"/>
      <c r="AC685" s="1"/>
      <c r="AD685" s="1"/>
      <c r="AE685" s="1"/>
      <c r="AF685" s="1"/>
    </row>
    <row r="686" spans="1:32" ht="14.25" customHeight="1">
      <c r="A686" s="137"/>
      <c r="B686" s="137"/>
      <c r="C686" s="1"/>
      <c r="D686" s="8"/>
      <c r="E686" s="8"/>
      <c r="F686" s="8"/>
      <c r="H686" s="1"/>
      <c r="I686" s="8"/>
      <c r="J686" s="1"/>
      <c r="K686" s="1"/>
      <c r="L686" s="1"/>
      <c r="M686" s="1"/>
      <c r="N686" s="1"/>
      <c r="O686" s="1"/>
      <c r="P686" s="1"/>
      <c r="Q686" s="1"/>
      <c r="R686" s="1"/>
      <c r="S686" s="1"/>
      <c r="T686" s="1"/>
      <c r="U686" s="1"/>
      <c r="V686" s="1"/>
      <c r="W686" s="1"/>
      <c r="X686" s="1"/>
      <c r="Y686" s="1"/>
      <c r="Z686" s="1"/>
      <c r="AA686" s="1"/>
      <c r="AB686" s="1"/>
      <c r="AC686" s="1"/>
      <c r="AD686" s="1"/>
      <c r="AE686" s="1"/>
      <c r="AF686" s="1"/>
    </row>
    <row r="687" spans="1:32" ht="14.25" customHeight="1">
      <c r="A687" s="137"/>
      <c r="B687" s="137"/>
      <c r="C687" s="1"/>
      <c r="D687" s="8"/>
      <c r="E687" s="8"/>
      <c r="F687" s="8"/>
      <c r="H687" s="1"/>
      <c r="I687" s="8"/>
      <c r="J687" s="1"/>
      <c r="K687" s="1"/>
      <c r="L687" s="1"/>
      <c r="M687" s="1"/>
      <c r="N687" s="1"/>
      <c r="O687" s="1"/>
      <c r="P687" s="1"/>
      <c r="Q687" s="1"/>
      <c r="R687" s="1"/>
      <c r="S687" s="1"/>
      <c r="T687" s="1"/>
      <c r="U687" s="1"/>
      <c r="V687" s="1"/>
      <c r="W687" s="1"/>
      <c r="X687" s="1"/>
      <c r="Y687" s="1"/>
      <c r="Z687" s="1"/>
      <c r="AA687" s="1"/>
      <c r="AB687" s="1"/>
      <c r="AC687" s="1"/>
      <c r="AD687" s="1"/>
      <c r="AE687" s="1"/>
      <c r="AF687" s="1"/>
    </row>
    <row r="688" spans="1:32" ht="14.25" customHeight="1">
      <c r="A688" s="137"/>
      <c r="B688" s="137"/>
      <c r="C688" s="1"/>
      <c r="D688" s="8"/>
      <c r="E688" s="8"/>
      <c r="F688" s="8"/>
      <c r="H688" s="1"/>
      <c r="I688" s="8"/>
      <c r="J688" s="1"/>
      <c r="K688" s="1"/>
      <c r="L688" s="1"/>
      <c r="M688" s="1"/>
      <c r="N688" s="1"/>
      <c r="O688" s="1"/>
      <c r="P688" s="1"/>
      <c r="Q688" s="1"/>
      <c r="R688" s="1"/>
      <c r="S688" s="1"/>
      <c r="T688" s="1"/>
      <c r="U688" s="1"/>
      <c r="V688" s="1"/>
      <c r="W688" s="1"/>
      <c r="X688" s="1"/>
      <c r="Y688" s="1"/>
      <c r="Z688" s="1"/>
      <c r="AA688" s="1"/>
      <c r="AB688" s="1"/>
      <c r="AC688" s="1"/>
      <c r="AD688" s="1"/>
      <c r="AE688" s="1"/>
      <c r="AF688" s="1"/>
    </row>
    <row r="689" spans="1:32" ht="14.25" customHeight="1">
      <c r="A689" s="137"/>
      <c r="B689" s="137"/>
      <c r="C689" s="1"/>
      <c r="D689" s="8"/>
      <c r="E689" s="8"/>
      <c r="F689" s="8"/>
      <c r="H689" s="1"/>
      <c r="I689" s="8"/>
      <c r="J689" s="1"/>
      <c r="K689" s="1"/>
      <c r="L689" s="1"/>
      <c r="M689" s="1"/>
      <c r="N689" s="1"/>
      <c r="O689" s="1"/>
      <c r="P689" s="1"/>
      <c r="Q689" s="1"/>
      <c r="R689" s="1"/>
      <c r="S689" s="1"/>
      <c r="T689" s="1"/>
      <c r="U689" s="1"/>
      <c r="V689" s="1"/>
      <c r="W689" s="1"/>
      <c r="X689" s="1"/>
      <c r="Y689" s="1"/>
      <c r="Z689" s="1"/>
      <c r="AA689" s="1"/>
      <c r="AB689" s="1"/>
      <c r="AC689" s="1"/>
      <c r="AD689" s="1"/>
      <c r="AE689" s="1"/>
      <c r="AF689" s="1"/>
    </row>
    <row r="690" spans="1:32" ht="14.25" customHeight="1">
      <c r="A690" s="137"/>
      <c r="B690" s="137"/>
      <c r="C690" s="1"/>
      <c r="D690" s="8"/>
      <c r="E690" s="8"/>
      <c r="F690" s="8"/>
      <c r="H690" s="1"/>
      <c r="I690" s="8"/>
      <c r="J690" s="1"/>
      <c r="K690" s="1"/>
      <c r="L690" s="1"/>
      <c r="M690" s="1"/>
      <c r="N690" s="1"/>
      <c r="O690" s="1"/>
      <c r="P690" s="1"/>
      <c r="Q690" s="1"/>
      <c r="R690" s="1"/>
      <c r="S690" s="1"/>
      <c r="T690" s="1"/>
      <c r="U690" s="1"/>
      <c r="V690" s="1"/>
      <c r="W690" s="1"/>
      <c r="X690" s="1"/>
      <c r="Y690" s="1"/>
      <c r="Z690" s="1"/>
      <c r="AA690" s="1"/>
      <c r="AB690" s="1"/>
      <c r="AC690" s="1"/>
      <c r="AD690" s="1"/>
      <c r="AE690" s="1"/>
      <c r="AF690" s="1"/>
    </row>
    <row r="691" spans="1:32" ht="14.25" customHeight="1">
      <c r="A691" s="137"/>
      <c r="B691" s="137"/>
      <c r="C691" s="1"/>
      <c r="D691" s="8"/>
      <c r="E691" s="8"/>
      <c r="F691" s="8"/>
      <c r="H691" s="1"/>
      <c r="I691" s="8"/>
      <c r="J691" s="1"/>
      <c r="K691" s="1"/>
      <c r="L691" s="1"/>
      <c r="M691" s="1"/>
      <c r="N691" s="1"/>
      <c r="O691" s="1"/>
      <c r="P691" s="1"/>
      <c r="Q691" s="1"/>
      <c r="R691" s="1"/>
      <c r="S691" s="1"/>
      <c r="T691" s="1"/>
      <c r="U691" s="1"/>
      <c r="V691" s="1"/>
      <c r="W691" s="1"/>
      <c r="X691" s="1"/>
      <c r="Y691" s="1"/>
      <c r="Z691" s="1"/>
      <c r="AA691" s="1"/>
      <c r="AB691" s="1"/>
      <c r="AC691" s="1"/>
      <c r="AD691" s="1"/>
      <c r="AE691" s="1"/>
      <c r="AF691" s="1"/>
    </row>
    <row r="692" spans="1:32" ht="14.25" customHeight="1">
      <c r="A692" s="137"/>
      <c r="B692" s="137"/>
      <c r="C692" s="1"/>
      <c r="D692" s="8"/>
      <c r="E692" s="8"/>
      <c r="F692" s="8"/>
      <c r="H692" s="1"/>
      <c r="I692" s="8"/>
      <c r="J692" s="1"/>
      <c r="K692" s="1"/>
      <c r="L692" s="1"/>
      <c r="M692" s="1"/>
      <c r="N692" s="1"/>
      <c r="O692" s="1"/>
      <c r="P692" s="1"/>
      <c r="Q692" s="1"/>
      <c r="R692" s="1"/>
      <c r="S692" s="1"/>
      <c r="T692" s="1"/>
      <c r="U692" s="1"/>
      <c r="V692" s="1"/>
      <c r="W692" s="1"/>
      <c r="X692" s="1"/>
      <c r="Y692" s="1"/>
      <c r="Z692" s="1"/>
      <c r="AA692" s="1"/>
      <c r="AB692" s="1"/>
      <c r="AC692" s="1"/>
      <c r="AD692" s="1"/>
      <c r="AE692" s="1"/>
      <c r="AF692" s="1"/>
    </row>
    <row r="693" spans="1:32" ht="14.25" customHeight="1">
      <c r="A693" s="137"/>
      <c r="B693" s="137"/>
      <c r="C693" s="1"/>
      <c r="D693" s="8"/>
      <c r="E693" s="8"/>
      <c r="F693" s="8"/>
      <c r="H693" s="1"/>
      <c r="I693" s="8"/>
      <c r="J693" s="1"/>
      <c r="K693" s="1"/>
      <c r="L693" s="1"/>
      <c r="M693" s="1"/>
      <c r="N693" s="1"/>
      <c r="O693" s="1"/>
      <c r="P693" s="1"/>
      <c r="Q693" s="1"/>
      <c r="R693" s="1"/>
      <c r="S693" s="1"/>
      <c r="T693" s="1"/>
      <c r="U693" s="1"/>
      <c r="V693" s="1"/>
      <c r="W693" s="1"/>
      <c r="X693" s="1"/>
      <c r="Y693" s="1"/>
      <c r="Z693" s="1"/>
      <c r="AA693" s="1"/>
      <c r="AB693" s="1"/>
      <c r="AC693" s="1"/>
      <c r="AD693" s="1"/>
      <c r="AE693" s="1"/>
      <c r="AF693" s="1"/>
    </row>
    <row r="694" spans="1:32" ht="14.25" customHeight="1">
      <c r="A694" s="137"/>
      <c r="B694" s="137"/>
      <c r="C694" s="1"/>
      <c r="D694" s="8"/>
      <c r="E694" s="8"/>
      <c r="F694" s="8"/>
      <c r="H694" s="1"/>
      <c r="I694" s="8"/>
      <c r="J694" s="1"/>
      <c r="K694" s="1"/>
      <c r="L694" s="1"/>
      <c r="M694" s="1"/>
      <c r="N694" s="1"/>
      <c r="O694" s="1"/>
      <c r="P694" s="1"/>
      <c r="Q694" s="1"/>
      <c r="R694" s="1"/>
      <c r="S694" s="1"/>
      <c r="T694" s="1"/>
      <c r="U694" s="1"/>
      <c r="V694" s="1"/>
      <c r="W694" s="1"/>
      <c r="X694" s="1"/>
      <c r="Y694" s="1"/>
      <c r="Z694" s="1"/>
      <c r="AA694" s="1"/>
      <c r="AB694" s="1"/>
      <c r="AC694" s="1"/>
      <c r="AD694" s="1"/>
      <c r="AE694" s="1"/>
      <c r="AF694" s="1"/>
    </row>
    <row r="695" spans="1:32" ht="14.25" customHeight="1">
      <c r="A695" s="137"/>
      <c r="B695" s="137"/>
      <c r="C695" s="1"/>
      <c r="D695" s="8"/>
      <c r="E695" s="8"/>
      <c r="F695" s="8"/>
      <c r="H695" s="1"/>
      <c r="I695" s="8"/>
      <c r="J695" s="1"/>
      <c r="K695" s="1"/>
      <c r="L695" s="1"/>
      <c r="M695" s="1"/>
      <c r="N695" s="1"/>
      <c r="O695" s="1"/>
      <c r="P695" s="1"/>
      <c r="Q695" s="1"/>
      <c r="R695" s="1"/>
      <c r="S695" s="1"/>
      <c r="T695" s="1"/>
      <c r="U695" s="1"/>
      <c r="V695" s="1"/>
      <c r="W695" s="1"/>
      <c r="X695" s="1"/>
      <c r="Y695" s="1"/>
      <c r="Z695" s="1"/>
      <c r="AA695" s="1"/>
      <c r="AB695" s="1"/>
      <c r="AC695" s="1"/>
      <c r="AD695" s="1"/>
      <c r="AE695" s="1"/>
      <c r="AF695" s="1"/>
    </row>
    <row r="696" spans="1:32" ht="14.25" customHeight="1">
      <c r="A696" s="137"/>
      <c r="B696" s="137"/>
      <c r="C696" s="1"/>
      <c r="D696" s="8"/>
      <c r="E696" s="8"/>
      <c r="F696" s="8"/>
      <c r="H696" s="1"/>
      <c r="I696" s="8"/>
      <c r="J696" s="1"/>
      <c r="K696" s="1"/>
      <c r="L696" s="1"/>
      <c r="M696" s="1"/>
      <c r="N696" s="1"/>
      <c r="O696" s="1"/>
      <c r="P696" s="1"/>
      <c r="Q696" s="1"/>
      <c r="R696" s="1"/>
      <c r="S696" s="1"/>
      <c r="T696" s="1"/>
      <c r="U696" s="1"/>
      <c r="V696" s="1"/>
      <c r="W696" s="1"/>
      <c r="X696" s="1"/>
      <c r="Y696" s="1"/>
      <c r="Z696" s="1"/>
      <c r="AA696" s="1"/>
      <c r="AB696" s="1"/>
      <c r="AC696" s="1"/>
      <c r="AD696" s="1"/>
      <c r="AE696" s="1"/>
      <c r="AF696" s="1"/>
    </row>
    <row r="697" spans="1:32" ht="14.25" customHeight="1">
      <c r="A697" s="137"/>
      <c r="B697" s="137"/>
      <c r="C697" s="1"/>
      <c r="D697" s="8"/>
      <c r="E697" s="8"/>
      <c r="F697" s="8"/>
      <c r="H697" s="1"/>
      <c r="I697" s="8"/>
      <c r="J697" s="1"/>
      <c r="K697" s="1"/>
      <c r="L697" s="1"/>
      <c r="M697" s="1"/>
      <c r="N697" s="1"/>
      <c r="O697" s="1"/>
      <c r="P697" s="1"/>
      <c r="Q697" s="1"/>
      <c r="R697" s="1"/>
      <c r="S697" s="1"/>
      <c r="T697" s="1"/>
      <c r="U697" s="1"/>
      <c r="V697" s="1"/>
      <c r="W697" s="1"/>
      <c r="X697" s="1"/>
      <c r="Y697" s="1"/>
      <c r="Z697" s="1"/>
      <c r="AA697" s="1"/>
      <c r="AB697" s="1"/>
      <c r="AC697" s="1"/>
      <c r="AD697" s="1"/>
      <c r="AE697" s="1"/>
      <c r="AF697" s="1"/>
    </row>
    <row r="698" spans="1:32" ht="14.25" customHeight="1">
      <c r="A698" s="137"/>
      <c r="B698" s="137"/>
      <c r="C698" s="1"/>
      <c r="D698" s="8"/>
      <c r="E698" s="8"/>
      <c r="F698" s="8"/>
      <c r="H698" s="1"/>
      <c r="I698" s="8"/>
      <c r="J698" s="1"/>
      <c r="K698" s="1"/>
      <c r="L698" s="1"/>
      <c r="M698" s="1"/>
      <c r="N698" s="1"/>
      <c r="O698" s="1"/>
      <c r="P698" s="1"/>
      <c r="Q698" s="1"/>
      <c r="R698" s="1"/>
      <c r="S698" s="1"/>
      <c r="T698" s="1"/>
      <c r="U698" s="1"/>
      <c r="V698" s="1"/>
      <c r="W698" s="1"/>
      <c r="X698" s="1"/>
      <c r="Y698" s="1"/>
      <c r="Z698" s="1"/>
      <c r="AA698" s="1"/>
      <c r="AB698" s="1"/>
      <c r="AC698" s="1"/>
      <c r="AD698" s="1"/>
      <c r="AE698" s="1"/>
      <c r="AF698" s="1"/>
    </row>
    <row r="699" spans="1:32" ht="14.25" customHeight="1">
      <c r="A699" s="137"/>
      <c r="B699" s="137"/>
      <c r="C699" s="1"/>
      <c r="D699" s="8"/>
      <c r="E699" s="8"/>
      <c r="F699" s="8"/>
      <c r="H699" s="1"/>
      <c r="I699" s="8"/>
      <c r="J699" s="1"/>
      <c r="K699" s="1"/>
      <c r="L699" s="1"/>
      <c r="M699" s="1"/>
      <c r="N699" s="1"/>
      <c r="O699" s="1"/>
      <c r="P699" s="1"/>
      <c r="Q699" s="1"/>
      <c r="R699" s="1"/>
      <c r="S699" s="1"/>
      <c r="T699" s="1"/>
      <c r="U699" s="1"/>
      <c r="V699" s="1"/>
      <c r="W699" s="1"/>
      <c r="X699" s="1"/>
      <c r="Y699" s="1"/>
      <c r="Z699" s="1"/>
      <c r="AA699" s="1"/>
      <c r="AB699" s="1"/>
      <c r="AC699" s="1"/>
      <c r="AD699" s="1"/>
      <c r="AE699" s="1"/>
      <c r="AF699" s="1"/>
    </row>
    <row r="700" spans="1:32" ht="14.25" customHeight="1">
      <c r="A700" s="137"/>
      <c r="B700" s="137"/>
      <c r="C700" s="1"/>
      <c r="D700" s="8"/>
      <c r="E700" s="8"/>
      <c r="F700" s="8"/>
      <c r="H700" s="1"/>
      <c r="I700" s="8"/>
      <c r="J700" s="1"/>
      <c r="K700" s="1"/>
      <c r="L700" s="1"/>
      <c r="M700" s="1"/>
      <c r="N700" s="1"/>
      <c r="O700" s="1"/>
      <c r="P700" s="1"/>
      <c r="Q700" s="1"/>
      <c r="R700" s="1"/>
      <c r="S700" s="1"/>
      <c r="T700" s="1"/>
      <c r="U700" s="1"/>
      <c r="V700" s="1"/>
      <c r="W700" s="1"/>
      <c r="X700" s="1"/>
      <c r="Y700" s="1"/>
      <c r="Z700" s="1"/>
      <c r="AA700" s="1"/>
      <c r="AB700" s="1"/>
      <c r="AC700" s="1"/>
      <c r="AD700" s="1"/>
      <c r="AE700" s="1"/>
      <c r="AF700" s="1"/>
    </row>
    <row r="701" spans="1:32" ht="14.25" customHeight="1">
      <c r="A701" s="137"/>
      <c r="B701" s="137"/>
      <c r="C701" s="1"/>
      <c r="D701" s="8"/>
      <c r="E701" s="8"/>
      <c r="F701" s="8"/>
      <c r="H701" s="1"/>
      <c r="I701" s="8"/>
      <c r="J701" s="1"/>
      <c r="K701" s="1"/>
      <c r="L701" s="1"/>
      <c r="M701" s="1"/>
      <c r="N701" s="1"/>
      <c r="O701" s="1"/>
      <c r="P701" s="1"/>
      <c r="Q701" s="1"/>
      <c r="R701" s="1"/>
      <c r="S701" s="1"/>
      <c r="T701" s="1"/>
      <c r="U701" s="1"/>
      <c r="V701" s="1"/>
      <c r="W701" s="1"/>
      <c r="X701" s="1"/>
      <c r="Y701" s="1"/>
      <c r="Z701" s="1"/>
      <c r="AA701" s="1"/>
      <c r="AB701" s="1"/>
      <c r="AC701" s="1"/>
      <c r="AD701" s="1"/>
      <c r="AE701" s="1"/>
      <c r="AF701" s="1"/>
    </row>
    <row r="702" spans="1:32" ht="14.25" customHeight="1">
      <c r="A702" s="137"/>
      <c r="B702" s="137"/>
      <c r="C702" s="1"/>
      <c r="D702" s="8"/>
      <c r="E702" s="8"/>
      <c r="F702" s="8"/>
      <c r="H702" s="1"/>
      <c r="I702" s="8"/>
      <c r="J702" s="1"/>
      <c r="K702" s="1"/>
      <c r="L702" s="1"/>
      <c r="M702" s="1"/>
      <c r="N702" s="1"/>
      <c r="O702" s="1"/>
      <c r="P702" s="1"/>
      <c r="Q702" s="1"/>
      <c r="R702" s="1"/>
      <c r="S702" s="1"/>
      <c r="T702" s="1"/>
      <c r="U702" s="1"/>
      <c r="V702" s="1"/>
      <c r="W702" s="1"/>
      <c r="X702" s="1"/>
      <c r="Y702" s="1"/>
      <c r="Z702" s="1"/>
      <c r="AA702" s="1"/>
      <c r="AB702" s="1"/>
      <c r="AC702" s="1"/>
      <c r="AD702" s="1"/>
      <c r="AE702" s="1"/>
      <c r="AF702" s="1"/>
    </row>
    <row r="703" spans="1:32" ht="14.25" customHeight="1">
      <c r="A703" s="137"/>
      <c r="B703" s="137"/>
      <c r="C703" s="1"/>
      <c r="D703" s="8"/>
      <c r="E703" s="8"/>
      <c r="F703" s="8"/>
      <c r="H703" s="1"/>
      <c r="I703" s="8"/>
      <c r="J703" s="1"/>
      <c r="K703" s="1"/>
      <c r="L703" s="1"/>
      <c r="M703" s="1"/>
      <c r="N703" s="1"/>
      <c r="O703" s="1"/>
      <c r="P703" s="1"/>
      <c r="Q703" s="1"/>
      <c r="R703" s="1"/>
      <c r="S703" s="1"/>
      <c r="T703" s="1"/>
      <c r="U703" s="1"/>
      <c r="V703" s="1"/>
      <c r="W703" s="1"/>
      <c r="X703" s="1"/>
      <c r="Y703" s="1"/>
      <c r="Z703" s="1"/>
      <c r="AA703" s="1"/>
      <c r="AB703" s="1"/>
      <c r="AC703" s="1"/>
      <c r="AD703" s="1"/>
      <c r="AE703" s="1"/>
      <c r="AF703" s="1"/>
    </row>
    <row r="704" spans="1:32" ht="14.25" customHeight="1">
      <c r="A704" s="137"/>
      <c r="B704" s="137"/>
      <c r="C704" s="1"/>
      <c r="D704" s="8"/>
      <c r="E704" s="8"/>
      <c r="F704" s="8"/>
      <c r="H704" s="1"/>
      <c r="I704" s="8"/>
      <c r="J704" s="1"/>
      <c r="K704" s="1"/>
      <c r="L704" s="1"/>
      <c r="M704" s="1"/>
      <c r="N704" s="1"/>
      <c r="O704" s="1"/>
      <c r="P704" s="1"/>
      <c r="Q704" s="1"/>
      <c r="R704" s="1"/>
      <c r="S704" s="1"/>
      <c r="T704" s="1"/>
      <c r="U704" s="1"/>
      <c r="V704" s="1"/>
      <c r="W704" s="1"/>
      <c r="X704" s="1"/>
      <c r="Y704" s="1"/>
      <c r="Z704" s="1"/>
      <c r="AA704" s="1"/>
      <c r="AB704" s="1"/>
      <c r="AC704" s="1"/>
      <c r="AD704" s="1"/>
      <c r="AE704" s="1"/>
      <c r="AF704" s="1"/>
    </row>
    <row r="705" spans="1:32" ht="14.25" customHeight="1">
      <c r="A705" s="137"/>
      <c r="B705" s="137"/>
      <c r="C705" s="1"/>
      <c r="D705" s="8"/>
      <c r="E705" s="8"/>
      <c r="F705" s="8"/>
      <c r="H705" s="1"/>
      <c r="I705" s="8"/>
      <c r="J705" s="1"/>
      <c r="K705" s="1"/>
      <c r="L705" s="1"/>
      <c r="M705" s="1"/>
      <c r="N705" s="1"/>
      <c r="O705" s="1"/>
      <c r="P705" s="1"/>
      <c r="Q705" s="1"/>
      <c r="R705" s="1"/>
      <c r="S705" s="1"/>
      <c r="T705" s="1"/>
      <c r="U705" s="1"/>
      <c r="V705" s="1"/>
      <c r="W705" s="1"/>
      <c r="X705" s="1"/>
      <c r="Y705" s="1"/>
      <c r="Z705" s="1"/>
      <c r="AA705" s="1"/>
      <c r="AB705" s="1"/>
      <c r="AC705" s="1"/>
      <c r="AD705" s="1"/>
      <c r="AE705" s="1"/>
      <c r="AF705" s="1"/>
    </row>
    <row r="706" spans="1:32" ht="14.25" customHeight="1">
      <c r="A706" s="137"/>
      <c r="B706" s="137"/>
      <c r="C706" s="1"/>
      <c r="D706" s="8"/>
      <c r="E706" s="8"/>
      <c r="F706" s="8"/>
      <c r="H706" s="1"/>
      <c r="I706" s="8"/>
      <c r="J706" s="1"/>
      <c r="K706" s="1"/>
      <c r="L706" s="1"/>
      <c r="M706" s="1"/>
      <c r="N706" s="1"/>
      <c r="O706" s="1"/>
      <c r="P706" s="1"/>
      <c r="Q706" s="1"/>
      <c r="R706" s="1"/>
      <c r="S706" s="1"/>
      <c r="T706" s="1"/>
      <c r="U706" s="1"/>
      <c r="V706" s="1"/>
      <c r="W706" s="1"/>
      <c r="X706" s="1"/>
      <c r="Y706" s="1"/>
      <c r="Z706" s="1"/>
      <c r="AA706" s="1"/>
      <c r="AB706" s="1"/>
      <c r="AC706" s="1"/>
      <c r="AD706" s="1"/>
      <c r="AE706" s="1"/>
      <c r="AF706" s="1"/>
    </row>
    <row r="707" spans="1:32" ht="14.25" customHeight="1">
      <c r="A707" s="137"/>
      <c r="B707" s="137"/>
      <c r="C707" s="1"/>
      <c r="D707" s="8"/>
      <c r="E707" s="8"/>
      <c r="F707" s="8"/>
      <c r="H707" s="1"/>
      <c r="I707" s="8"/>
      <c r="J707" s="1"/>
      <c r="K707" s="1"/>
      <c r="L707" s="1"/>
      <c r="M707" s="1"/>
      <c r="N707" s="1"/>
      <c r="O707" s="1"/>
      <c r="P707" s="1"/>
      <c r="Q707" s="1"/>
      <c r="R707" s="1"/>
      <c r="S707" s="1"/>
      <c r="T707" s="1"/>
      <c r="U707" s="1"/>
      <c r="V707" s="1"/>
      <c r="W707" s="1"/>
      <c r="X707" s="1"/>
      <c r="Y707" s="1"/>
      <c r="Z707" s="1"/>
      <c r="AA707" s="1"/>
      <c r="AB707" s="1"/>
      <c r="AC707" s="1"/>
      <c r="AD707" s="1"/>
      <c r="AE707" s="1"/>
      <c r="AF707" s="1"/>
    </row>
    <row r="708" spans="1:32" ht="14.25" customHeight="1">
      <c r="A708" s="137"/>
      <c r="B708" s="137"/>
      <c r="C708" s="1"/>
      <c r="D708" s="8"/>
      <c r="E708" s="8"/>
      <c r="F708" s="8"/>
      <c r="H708" s="1"/>
      <c r="I708" s="8"/>
      <c r="J708" s="1"/>
      <c r="K708" s="1"/>
      <c r="L708" s="1"/>
      <c r="M708" s="1"/>
      <c r="N708" s="1"/>
      <c r="O708" s="1"/>
      <c r="P708" s="1"/>
      <c r="Q708" s="1"/>
      <c r="R708" s="1"/>
      <c r="S708" s="1"/>
      <c r="T708" s="1"/>
      <c r="U708" s="1"/>
      <c r="V708" s="1"/>
      <c r="W708" s="1"/>
      <c r="X708" s="1"/>
      <c r="Y708" s="1"/>
      <c r="Z708" s="1"/>
      <c r="AA708" s="1"/>
      <c r="AB708" s="1"/>
      <c r="AC708" s="1"/>
      <c r="AD708" s="1"/>
      <c r="AE708" s="1"/>
      <c r="AF708" s="1"/>
    </row>
    <row r="709" spans="1:32" ht="14.25" customHeight="1">
      <c r="A709" s="137"/>
      <c r="B709" s="137"/>
      <c r="C709" s="1"/>
      <c r="D709" s="8"/>
      <c r="E709" s="8"/>
      <c r="F709" s="8"/>
      <c r="H709" s="1"/>
      <c r="I709" s="8"/>
      <c r="J709" s="1"/>
      <c r="K709" s="1"/>
      <c r="L709" s="1"/>
      <c r="M709" s="1"/>
      <c r="N709" s="1"/>
      <c r="O709" s="1"/>
      <c r="P709" s="1"/>
      <c r="Q709" s="1"/>
      <c r="R709" s="1"/>
      <c r="S709" s="1"/>
      <c r="T709" s="1"/>
      <c r="U709" s="1"/>
      <c r="V709" s="1"/>
      <c r="W709" s="1"/>
      <c r="X709" s="1"/>
      <c r="Y709" s="1"/>
      <c r="Z709" s="1"/>
      <c r="AA709" s="1"/>
      <c r="AB709" s="1"/>
      <c r="AC709" s="1"/>
      <c r="AD709" s="1"/>
      <c r="AE709" s="1"/>
      <c r="AF709" s="1"/>
    </row>
    <row r="710" spans="1:32" ht="14.25" customHeight="1">
      <c r="A710" s="137"/>
      <c r="B710" s="137"/>
      <c r="C710" s="1"/>
      <c r="D710" s="8"/>
      <c r="E710" s="8"/>
      <c r="F710" s="8"/>
      <c r="H710" s="1"/>
      <c r="I710" s="8"/>
      <c r="J710" s="1"/>
      <c r="K710" s="1"/>
      <c r="L710" s="1"/>
      <c r="M710" s="1"/>
      <c r="N710" s="1"/>
      <c r="O710" s="1"/>
      <c r="P710" s="1"/>
      <c r="Q710" s="1"/>
      <c r="R710" s="1"/>
      <c r="S710" s="1"/>
      <c r="T710" s="1"/>
      <c r="U710" s="1"/>
      <c r="V710" s="1"/>
      <c r="W710" s="1"/>
      <c r="X710" s="1"/>
      <c r="Y710" s="1"/>
      <c r="Z710" s="1"/>
      <c r="AA710" s="1"/>
      <c r="AB710" s="1"/>
      <c r="AC710" s="1"/>
      <c r="AD710" s="1"/>
      <c r="AE710" s="1"/>
      <c r="AF710" s="1"/>
    </row>
    <row r="711" spans="1:32" ht="14.25" customHeight="1">
      <c r="A711" s="137"/>
      <c r="B711" s="137"/>
      <c r="C711" s="1"/>
      <c r="D711" s="8"/>
      <c r="E711" s="8"/>
      <c r="F711" s="8"/>
      <c r="H711" s="1"/>
      <c r="I711" s="8"/>
      <c r="J711" s="1"/>
      <c r="K711" s="1"/>
      <c r="L711" s="1"/>
      <c r="M711" s="1"/>
      <c r="N711" s="1"/>
      <c r="O711" s="1"/>
      <c r="P711" s="1"/>
      <c r="Q711" s="1"/>
      <c r="R711" s="1"/>
      <c r="S711" s="1"/>
      <c r="T711" s="1"/>
      <c r="U711" s="1"/>
      <c r="V711" s="1"/>
      <c r="W711" s="1"/>
      <c r="X711" s="1"/>
      <c r="Y711" s="1"/>
      <c r="Z711" s="1"/>
      <c r="AA711" s="1"/>
      <c r="AB711" s="1"/>
      <c r="AC711" s="1"/>
      <c r="AD711" s="1"/>
      <c r="AE711" s="1"/>
      <c r="AF711" s="1"/>
    </row>
    <row r="712" spans="1:32" ht="14.25" customHeight="1">
      <c r="A712" s="137"/>
      <c r="B712" s="137"/>
      <c r="C712" s="1"/>
      <c r="D712" s="8"/>
      <c r="E712" s="8"/>
      <c r="F712" s="8"/>
      <c r="H712" s="1"/>
      <c r="I712" s="8"/>
      <c r="J712" s="1"/>
      <c r="K712" s="1"/>
      <c r="L712" s="1"/>
      <c r="M712" s="1"/>
      <c r="N712" s="1"/>
      <c r="O712" s="1"/>
      <c r="P712" s="1"/>
      <c r="Q712" s="1"/>
      <c r="R712" s="1"/>
      <c r="S712" s="1"/>
      <c r="T712" s="1"/>
      <c r="U712" s="1"/>
      <c r="V712" s="1"/>
      <c r="W712" s="1"/>
      <c r="X712" s="1"/>
      <c r="Y712" s="1"/>
      <c r="Z712" s="1"/>
      <c r="AA712" s="1"/>
      <c r="AB712" s="1"/>
      <c r="AC712" s="1"/>
      <c r="AD712" s="1"/>
      <c r="AE712" s="1"/>
      <c r="AF712" s="1"/>
    </row>
    <row r="713" spans="1:32" ht="14.25" customHeight="1">
      <c r="A713" s="137"/>
      <c r="B713" s="137"/>
      <c r="C713" s="1"/>
      <c r="D713" s="8"/>
      <c r="E713" s="8"/>
      <c r="F713" s="8"/>
      <c r="H713" s="1"/>
      <c r="I713" s="8"/>
      <c r="J713" s="1"/>
      <c r="K713" s="1"/>
      <c r="L713" s="1"/>
      <c r="M713" s="1"/>
      <c r="N713" s="1"/>
      <c r="O713" s="1"/>
      <c r="P713" s="1"/>
      <c r="Q713" s="1"/>
      <c r="R713" s="1"/>
      <c r="S713" s="1"/>
      <c r="T713" s="1"/>
      <c r="U713" s="1"/>
      <c r="V713" s="1"/>
      <c r="W713" s="1"/>
      <c r="X713" s="1"/>
      <c r="Y713" s="1"/>
      <c r="Z713" s="1"/>
      <c r="AA713" s="1"/>
      <c r="AB713" s="1"/>
      <c r="AC713" s="1"/>
      <c r="AD713" s="1"/>
      <c r="AE713" s="1"/>
      <c r="AF713" s="1"/>
    </row>
    <row r="714" spans="1:32" ht="14.25" customHeight="1">
      <c r="A714" s="137"/>
      <c r="B714" s="137"/>
      <c r="C714" s="1"/>
      <c r="D714" s="8"/>
      <c r="E714" s="8"/>
      <c r="F714" s="8"/>
      <c r="H714" s="1"/>
      <c r="I714" s="8"/>
      <c r="J714" s="1"/>
      <c r="K714" s="1"/>
      <c r="L714" s="1"/>
      <c r="M714" s="1"/>
      <c r="N714" s="1"/>
      <c r="O714" s="1"/>
      <c r="P714" s="1"/>
      <c r="Q714" s="1"/>
      <c r="R714" s="1"/>
      <c r="S714" s="1"/>
      <c r="T714" s="1"/>
      <c r="U714" s="1"/>
      <c r="V714" s="1"/>
      <c r="W714" s="1"/>
      <c r="X714" s="1"/>
      <c r="Y714" s="1"/>
      <c r="Z714" s="1"/>
      <c r="AA714" s="1"/>
      <c r="AB714" s="1"/>
      <c r="AC714" s="1"/>
      <c r="AD714" s="1"/>
      <c r="AE714" s="1"/>
      <c r="AF714" s="1"/>
    </row>
    <row r="715" spans="1:32" ht="14.25" customHeight="1">
      <c r="A715" s="137"/>
      <c r="B715" s="137"/>
      <c r="C715" s="1"/>
      <c r="D715" s="8"/>
      <c r="E715" s="8"/>
      <c r="F715" s="8"/>
      <c r="H715" s="1"/>
      <c r="I715" s="8"/>
      <c r="J715" s="1"/>
      <c r="K715" s="1"/>
      <c r="L715" s="1"/>
      <c r="M715" s="1"/>
      <c r="N715" s="1"/>
      <c r="O715" s="1"/>
      <c r="P715" s="1"/>
      <c r="Q715" s="1"/>
      <c r="R715" s="1"/>
      <c r="S715" s="1"/>
      <c r="T715" s="1"/>
      <c r="U715" s="1"/>
      <c r="V715" s="1"/>
      <c r="W715" s="1"/>
      <c r="X715" s="1"/>
      <c r="Y715" s="1"/>
      <c r="Z715" s="1"/>
      <c r="AA715" s="1"/>
      <c r="AB715" s="1"/>
      <c r="AC715" s="1"/>
      <c r="AD715" s="1"/>
      <c r="AE715" s="1"/>
      <c r="AF715" s="1"/>
    </row>
    <row r="716" spans="1:32" ht="14.25" customHeight="1">
      <c r="A716" s="137"/>
      <c r="B716" s="137"/>
      <c r="C716" s="1"/>
      <c r="D716" s="8"/>
      <c r="E716" s="8"/>
      <c r="F716" s="8"/>
      <c r="H716" s="1"/>
      <c r="I716" s="8"/>
      <c r="J716" s="1"/>
      <c r="K716" s="1"/>
      <c r="L716" s="1"/>
      <c r="M716" s="1"/>
      <c r="N716" s="1"/>
      <c r="O716" s="1"/>
      <c r="P716" s="1"/>
      <c r="Q716" s="1"/>
      <c r="R716" s="1"/>
      <c r="S716" s="1"/>
      <c r="T716" s="1"/>
      <c r="U716" s="1"/>
      <c r="V716" s="1"/>
      <c r="W716" s="1"/>
      <c r="X716" s="1"/>
      <c r="Y716" s="1"/>
      <c r="Z716" s="1"/>
      <c r="AA716" s="1"/>
      <c r="AB716" s="1"/>
      <c r="AC716" s="1"/>
      <c r="AD716" s="1"/>
      <c r="AE716" s="1"/>
      <c r="AF716" s="1"/>
    </row>
    <row r="717" spans="1:32" ht="14.25" customHeight="1">
      <c r="A717" s="137"/>
      <c r="B717" s="137"/>
      <c r="C717" s="1"/>
      <c r="D717" s="8"/>
      <c r="E717" s="8"/>
      <c r="F717" s="8"/>
      <c r="H717" s="1"/>
      <c r="I717" s="8"/>
      <c r="J717" s="1"/>
      <c r="K717" s="1"/>
      <c r="L717" s="1"/>
      <c r="M717" s="1"/>
      <c r="N717" s="1"/>
      <c r="O717" s="1"/>
      <c r="P717" s="1"/>
      <c r="Q717" s="1"/>
      <c r="R717" s="1"/>
      <c r="S717" s="1"/>
      <c r="T717" s="1"/>
      <c r="U717" s="1"/>
      <c r="V717" s="1"/>
      <c r="W717" s="1"/>
      <c r="X717" s="1"/>
      <c r="Y717" s="1"/>
      <c r="Z717" s="1"/>
      <c r="AA717" s="1"/>
      <c r="AB717" s="1"/>
      <c r="AC717" s="1"/>
      <c r="AD717" s="1"/>
      <c r="AE717" s="1"/>
      <c r="AF717" s="1"/>
    </row>
    <row r="718" spans="1:32" ht="14.25" customHeight="1">
      <c r="A718" s="137"/>
      <c r="B718" s="137"/>
      <c r="C718" s="1"/>
      <c r="D718" s="8"/>
      <c r="E718" s="8"/>
      <c r="F718" s="8"/>
      <c r="H718" s="1"/>
      <c r="I718" s="8"/>
      <c r="J718" s="1"/>
      <c r="K718" s="1"/>
      <c r="L718" s="1"/>
      <c r="M718" s="1"/>
      <c r="N718" s="1"/>
      <c r="O718" s="1"/>
      <c r="P718" s="1"/>
      <c r="Q718" s="1"/>
      <c r="R718" s="1"/>
      <c r="S718" s="1"/>
      <c r="T718" s="1"/>
      <c r="U718" s="1"/>
      <c r="V718" s="1"/>
      <c r="W718" s="1"/>
      <c r="X718" s="1"/>
      <c r="Y718" s="1"/>
      <c r="Z718" s="1"/>
      <c r="AA718" s="1"/>
      <c r="AB718" s="1"/>
      <c r="AC718" s="1"/>
      <c r="AD718" s="1"/>
      <c r="AE718" s="1"/>
      <c r="AF718" s="1"/>
    </row>
    <row r="719" spans="1:32" ht="14.25" customHeight="1">
      <c r="A719" s="137"/>
      <c r="B719" s="137"/>
      <c r="C719" s="1"/>
      <c r="D719" s="8"/>
      <c r="E719" s="8"/>
      <c r="F719" s="8"/>
      <c r="H719" s="1"/>
      <c r="I719" s="8"/>
      <c r="J719" s="1"/>
      <c r="K719" s="1"/>
      <c r="L719" s="1"/>
      <c r="M719" s="1"/>
      <c r="N719" s="1"/>
      <c r="O719" s="1"/>
      <c r="P719" s="1"/>
      <c r="Q719" s="1"/>
      <c r="R719" s="1"/>
      <c r="S719" s="1"/>
      <c r="T719" s="1"/>
      <c r="U719" s="1"/>
      <c r="V719" s="1"/>
      <c r="W719" s="1"/>
      <c r="X719" s="1"/>
      <c r="Y719" s="1"/>
      <c r="Z719" s="1"/>
      <c r="AA719" s="1"/>
      <c r="AB719" s="1"/>
      <c r="AC719" s="1"/>
      <c r="AD719" s="1"/>
      <c r="AE719" s="1"/>
      <c r="AF719" s="1"/>
    </row>
    <row r="720" spans="1:32" ht="14.25" customHeight="1">
      <c r="A720" s="137"/>
      <c r="B720" s="137"/>
      <c r="C720" s="1"/>
      <c r="D720" s="8"/>
      <c r="E720" s="8"/>
      <c r="F720" s="8"/>
      <c r="H720" s="1"/>
      <c r="I720" s="8"/>
      <c r="J720" s="1"/>
      <c r="K720" s="1"/>
      <c r="L720" s="1"/>
      <c r="M720" s="1"/>
      <c r="N720" s="1"/>
      <c r="O720" s="1"/>
      <c r="P720" s="1"/>
      <c r="Q720" s="1"/>
      <c r="R720" s="1"/>
      <c r="S720" s="1"/>
      <c r="T720" s="1"/>
      <c r="U720" s="1"/>
      <c r="V720" s="1"/>
      <c r="W720" s="1"/>
      <c r="X720" s="1"/>
      <c r="Y720" s="1"/>
      <c r="Z720" s="1"/>
      <c r="AA720" s="1"/>
      <c r="AB720" s="1"/>
      <c r="AC720" s="1"/>
      <c r="AD720" s="1"/>
      <c r="AE720" s="1"/>
      <c r="AF720" s="1"/>
    </row>
    <row r="721" spans="1:32" ht="14.25" customHeight="1">
      <c r="A721" s="137"/>
      <c r="B721" s="137"/>
      <c r="C721" s="1"/>
      <c r="D721" s="8"/>
      <c r="E721" s="8"/>
      <c r="F721" s="8"/>
      <c r="H721" s="1"/>
      <c r="I721" s="8"/>
      <c r="J721" s="1"/>
      <c r="K721" s="1"/>
      <c r="L721" s="1"/>
      <c r="M721" s="1"/>
      <c r="N721" s="1"/>
      <c r="O721" s="1"/>
      <c r="P721" s="1"/>
      <c r="Q721" s="1"/>
      <c r="R721" s="1"/>
      <c r="S721" s="1"/>
      <c r="T721" s="1"/>
      <c r="U721" s="1"/>
      <c r="V721" s="1"/>
      <c r="W721" s="1"/>
      <c r="X721" s="1"/>
      <c r="Y721" s="1"/>
      <c r="Z721" s="1"/>
      <c r="AA721" s="1"/>
      <c r="AB721" s="1"/>
      <c r="AC721" s="1"/>
      <c r="AD721" s="1"/>
      <c r="AE721" s="1"/>
      <c r="AF721" s="1"/>
    </row>
    <row r="722" spans="1:32" ht="14.25" customHeight="1">
      <c r="A722" s="137"/>
      <c r="B722" s="137"/>
      <c r="C722" s="1"/>
      <c r="D722" s="8"/>
      <c r="E722" s="8"/>
      <c r="F722" s="8"/>
      <c r="H722" s="1"/>
      <c r="I722" s="8"/>
      <c r="J722" s="1"/>
      <c r="K722" s="1"/>
      <c r="L722" s="1"/>
      <c r="M722" s="1"/>
      <c r="N722" s="1"/>
      <c r="O722" s="1"/>
      <c r="P722" s="1"/>
      <c r="Q722" s="1"/>
      <c r="R722" s="1"/>
      <c r="S722" s="1"/>
      <c r="T722" s="1"/>
      <c r="U722" s="1"/>
      <c r="V722" s="1"/>
      <c r="W722" s="1"/>
      <c r="X722" s="1"/>
      <c r="Y722" s="1"/>
      <c r="Z722" s="1"/>
      <c r="AA722" s="1"/>
      <c r="AB722" s="1"/>
      <c r="AC722" s="1"/>
      <c r="AD722" s="1"/>
      <c r="AE722" s="1"/>
      <c r="AF722" s="1"/>
    </row>
    <row r="723" spans="1:32" ht="14.25" customHeight="1">
      <c r="A723" s="137"/>
      <c r="B723" s="137"/>
      <c r="C723" s="1"/>
      <c r="D723" s="8"/>
      <c r="E723" s="8"/>
      <c r="F723" s="8"/>
      <c r="H723" s="1"/>
      <c r="I723" s="8"/>
      <c r="J723" s="1"/>
      <c r="K723" s="1"/>
      <c r="L723" s="1"/>
      <c r="M723" s="1"/>
      <c r="N723" s="1"/>
      <c r="O723" s="1"/>
      <c r="P723" s="1"/>
      <c r="Q723" s="1"/>
      <c r="R723" s="1"/>
      <c r="S723" s="1"/>
      <c r="T723" s="1"/>
      <c r="U723" s="1"/>
      <c r="V723" s="1"/>
      <c r="W723" s="1"/>
      <c r="X723" s="1"/>
      <c r="Y723" s="1"/>
      <c r="Z723" s="1"/>
      <c r="AA723" s="1"/>
      <c r="AB723" s="1"/>
      <c r="AC723" s="1"/>
      <c r="AD723" s="1"/>
      <c r="AE723" s="1"/>
      <c r="AF723" s="1"/>
    </row>
    <row r="724" spans="1:32" ht="14.25" customHeight="1">
      <c r="A724" s="137"/>
      <c r="B724" s="137"/>
      <c r="C724" s="1"/>
      <c r="D724" s="8"/>
      <c r="E724" s="8"/>
      <c r="F724" s="8"/>
      <c r="H724" s="1"/>
      <c r="I724" s="8"/>
      <c r="J724" s="1"/>
      <c r="K724" s="1"/>
      <c r="L724" s="1"/>
      <c r="M724" s="1"/>
      <c r="N724" s="1"/>
      <c r="O724" s="1"/>
      <c r="P724" s="1"/>
      <c r="Q724" s="1"/>
      <c r="R724" s="1"/>
      <c r="S724" s="1"/>
      <c r="T724" s="1"/>
      <c r="U724" s="1"/>
      <c r="V724" s="1"/>
      <c r="W724" s="1"/>
      <c r="X724" s="1"/>
      <c r="Y724" s="1"/>
      <c r="Z724" s="1"/>
      <c r="AA724" s="1"/>
      <c r="AB724" s="1"/>
      <c r="AC724" s="1"/>
      <c r="AD724" s="1"/>
      <c r="AE724" s="1"/>
      <c r="AF724" s="1"/>
    </row>
    <row r="725" spans="1:32" ht="14.25" customHeight="1">
      <c r="A725" s="137"/>
      <c r="B725" s="137"/>
      <c r="C725" s="1"/>
      <c r="D725" s="8"/>
      <c r="E725" s="8"/>
      <c r="F725" s="8"/>
      <c r="H725" s="1"/>
      <c r="I725" s="8"/>
      <c r="J725" s="1"/>
      <c r="K725" s="1"/>
      <c r="L725" s="1"/>
      <c r="M725" s="1"/>
      <c r="N725" s="1"/>
      <c r="O725" s="1"/>
      <c r="P725" s="1"/>
      <c r="Q725" s="1"/>
      <c r="R725" s="1"/>
      <c r="S725" s="1"/>
      <c r="T725" s="1"/>
      <c r="U725" s="1"/>
      <c r="V725" s="1"/>
      <c r="W725" s="1"/>
      <c r="X725" s="1"/>
      <c r="Y725" s="1"/>
      <c r="Z725" s="1"/>
      <c r="AA725" s="1"/>
      <c r="AB725" s="1"/>
      <c r="AC725" s="1"/>
      <c r="AD725" s="1"/>
      <c r="AE725" s="1"/>
      <c r="AF725" s="1"/>
    </row>
    <row r="726" spans="1:32" ht="14.25" customHeight="1">
      <c r="A726" s="137"/>
      <c r="B726" s="137"/>
      <c r="C726" s="1"/>
      <c r="D726" s="8"/>
      <c r="E726" s="8"/>
      <c r="F726" s="8"/>
      <c r="H726" s="1"/>
      <c r="I726" s="8"/>
      <c r="J726" s="1"/>
      <c r="K726" s="1"/>
      <c r="L726" s="1"/>
      <c r="M726" s="1"/>
      <c r="N726" s="1"/>
      <c r="O726" s="1"/>
      <c r="P726" s="1"/>
      <c r="Q726" s="1"/>
      <c r="R726" s="1"/>
      <c r="S726" s="1"/>
      <c r="T726" s="1"/>
      <c r="U726" s="1"/>
      <c r="V726" s="1"/>
      <c r="W726" s="1"/>
      <c r="X726" s="1"/>
      <c r="Y726" s="1"/>
      <c r="Z726" s="1"/>
      <c r="AA726" s="1"/>
      <c r="AB726" s="1"/>
      <c r="AC726" s="1"/>
      <c r="AD726" s="1"/>
      <c r="AE726" s="1"/>
      <c r="AF726" s="1"/>
    </row>
    <row r="727" spans="1:32" ht="14.25" customHeight="1">
      <c r="A727" s="137"/>
      <c r="B727" s="137"/>
      <c r="C727" s="1"/>
      <c r="D727" s="8"/>
      <c r="E727" s="8"/>
      <c r="F727" s="8"/>
      <c r="H727" s="1"/>
      <c r="I727" s="8"/>
      <c r="J727" s="1"/>
      <c r="K727" s="1"/>
      <c r="L727" s="1"/>
      <c r="M727" s="1"/>
      <c r="N727" s="1"/>
      <c r="O727" s="1"/>
      <c r="P727" s="1"/>
      <c r="Q727" s="1"/>
      <c r="R727" s="1"/>
      <c r="S727" s="1"/>
      <c r="T727" s="1"/>
      <c r="U727" s="1"/>
      <c r="V727" s="1"/>
      <c r="W727" s="1"/>
      <c r="X727" s="1"/>
      <c r="Y727" s="1"/>
      <c r="Z727" s="1"/>
      <c r="AA727" s="1"/>
      <c r="AB727" s="1"/>
      <c r="AC727" s="1"/>
      <c r="AD727" s="1"/>
      <c r="AE727" s="1"/>
      <c r="AF727" s="1"/>
    </row>
    <row r="728" spans="1:32" ht="14.25" customHeight="1">
      <c r="A728" s="137"/>
      <c r="B728" s="137"/>
      <c r="C728" s="1"/>
      <c r="D728" s="8"/>
      <c r="E728" s="8"/>
      <c r="F728" s="8"/>
      <c r="H728" s="1"/>
      <c r="I728" s="8"/>
      <c r="J728" s="1"/>
      <c r="K728" s="1"/>
      <c r="L728" s="1"/>
      <c r="M728" s="1"/>
      <c r="N728" s="1"/>
      <c r="O728" s="1"/>
      <c r="P728" s="1"/>
      <c r="Q728" s="1"/>
      <c r="R728" s="1"/>
      <c r="S728" s="1"/>
      <c r="T728" s="1"/>
      <c r="U728" s="1"/>
      <c r="V728" s="1"/>
      <c r="W728" s="1"/>
      <c r="X728" s="1"/>
      <c r="Y728" s="1"/>
      <c r="Z728" s="1"/>
      <c r="AA728" s="1"/>
      <c r="AB728" s="1"/>
      <c r="AC728" s="1"/>
      <c r="AD728" s="1"/>
      <c r="AE728" s="1"/>
      <c r="AF728" s="1"/>
    </row>
    <row r="729" spans="1:32" ht="14.25" customHeight="1">
      <c r="A729" s="137"/>
      <c r="B729" s="137"/>
      <c r="C729" s="1"/>
      <c r="D729" s="8"/>
      <c r="E729" s="8"/>
      <c r="F729" s="8"/>
      <c r="H729" s="1"/>
      <c r="I729" s="8"/>
      <c r="J729" s="1"/>
      <c r="K729" s="1"/>
      <c r="L729" s="1"/>
      <c r="M729" s="1"/>
      <c r="N729" s="1"/>
      <c r="O729" s="1"/>
      <c r="P729" s="1"/>
      <c r="Q729" s="1"/>
      <c r="R729" s="1"/>
      <c r="S729" s="1"/>
      <c r="T729" s="1"/>
      <c r="U729" s="1"/>
      <c r="V729" s="1"/>
      <c r="W729" s="1"/>
      <c r="X729" s="1"/>
      <c r="Y729" s="1"/>
      <c r="Z729" s="1"/>
      <c r="AA729" s="1"/>
      <c r="AB729" s="1"/>
      <c r="AC729" s="1"/>
      <c r="AD729" s="1"/>
      <c r="AE729" s="1"/>
      <c r="AF729" s="1"/>
    </row>
    <row r="730" spans="1:32" ht="14.25" customHeight="1">
      <c r="A730" s="137"/>
      <c r="B730" s="137"/>
      <c r="C730" s="1"/>
      <c r="D730" s="8"/>
      <c r="E730" s="8"/>
      <c r="F730" s="8"/>
      <c r="H730" s="1"/>
      <c r="I730" s="8"/>
      <c r="J730" s="1"/>
      <c r="K730" s="1"/>
      <c r="L730" s="1"/>
      <c r="M730" s="1"/>
      <c r="N730" s="1"/>
      <c r="O730" s="1"/>
      <c r="P730" s="1"/>
      <c r="Q730" s="1"/>
      <c r="R730" s="1"/>
      <c r="S730" s="1"/>
      <c r="T730" s="1"/>
      <c r="U730" s="1"/>
      <c r="V730" s="1"/>
      <c r="W730" s="1"/>
      <c r="X730" s="1"/>
      <c r="Y730" s="1"/>
      <c r="Z730" s="1"/>
      <c r="AA730" s="1"/>
      <c r="AB730" s="1"/>
      <c r="AC730" s="1"/>
      <c r="AD730" s="1"/>
      <c r="AE730" s="1"/>
      <c r="AF730" s="1"/>
    </row>
    <row r="731" spans="1:32" ht="14.25" customHeight="1">
      <c r="A731" s="137"/>
      <c r="B731" s="137"/>
      <c r="C731" s="1"/>
      <c r="D731" s="8"/>
      <c r="E731" s="8"/>
      <c r="F731" s="8"/>
      <c r="H731" s="1"/>
      <c r="I731" s="8"/>
      <c r="J731" s="1"/>
      <c r="K731" s="1"/>
      <c r="L731" s="1"/>
      <c r="M731" s="1"/>
      <c r="N731" s="1"/>
      <c r="O731" s="1"/>
      <c r="P731" s="1"/>
      <c r="Q731" s="1"/>
      <c r="R731" s="1"/>
      <c r="S731" s="1"/>
      <c r="T731" s="1"/>
      <c r="U731" s="1"/>
      <c r="V731" s="1"/>
      <c r="W731" s="1"/>
      <c r="X731" s="1"/>
      <c r="Y731" s="1"/>
      <c r="Z731" s="1"/>
      <c r="AA731" s="1"/>
      <c r="AB731" s="1"/>
      <c r="AC731" s="1"/>
      <c r="AD731" s="1"/>
      <c r="AE731" s="1"/>
      <c r="AF731" s="1"/>
    </row>
    <row r="732" spans="1:32" ht="14.25" customHeight="1">
      <c r="A732" s="137"/>
      <c r="B732" s="137"/>
      <c r="C732" s="1"/>
      <c r="D732" s="8"/>
      <c r="E732" s="8"/>
      <c r="F732" s="8"/>
      <c r="H732" s="1"/>
      <c r="I732" s="8"/>
      <c r="J732" s="1"/>
      <c r="K732" s="1"/>
      <c r="L732" s="1"/>
      <c r="M732" s="1"/>
      <c r="N732" s="1"/>
      <c r="O732" s="1"/>
      <c r="P732" s="1"/>
      <c r="Q732" s="1"/>
      <c r="R732" s="1"/>
      <c r="S732" s="1"/>
      <c r="T732" s="1"/>
      <c r="U732" s="1"/>
      <c r="V732" s="1"/>
      <c r="W732" s="1"/>
      <c r="X732" s="1"/>
      <c r="Y732" s="1"/>
      <c r="Z732" s="1"/>
      <c r="AA732" s="1"/>
      <c r="AB732" s="1"/>
      <c r="AC732" s="1"/>
      <c r="AD732" s="1"/>
      <c r="AE732" s="1"/>
      <c r="AF732" s="1"/>
    </row>
    <row r="733" spans="1:32" ht="14.25" customHeight="1">
      <c r="A733" s="137"/>
      <c r="B733" s="137"/>
      <c r="C733" s="1"/>
      <c r="D733" s="8"/>
      <c r="E733" s="8"/>
      <c r="F733" s="8"/>
      <c r="H733" s="1"/>
      <c r="I733" s="8"/>
      <c r="J733" s="1"/>
      <c r="K733" s="1"/>
      <c r="L733" s="1"/>
      <c r="M733" s="1"/>
      <c r="N733" s="1"/>
      <c r="O733" s="1"/>
      <c r="P733" s="1"/>
      <c r="Q733" s="1"/>
      <c r="R733" s="1"/>
      <c r="S733" s="1"/>
      <c r="T733" s="1"/>
      <c r="U733" s="1"/>
      <c r="V733" s="1"/>
      <c r="W733" s="1"/>
      <c r="X733" s="1"/>
      <c r="Y733" s="1"/>
      <c r="Z733" s="1"/>
      <c r="AA733" s="1"/>
      <c r="AB733" s="1"/>
      <c r="AC733" s="1"/>
      <c r="AD733" s="1"/>
      <c r="AE733" s="1"/>
      <c r="AF733" s="1"/>
    </row>
    <row r="734" spans="1:32" ht="14.25" customHeight="1">
      <c r="A734" s="137"/>
      <c r="B734" s="137"/>
      <c r="C734" s="1"/>
      <c r="D734" s="8"/>
      <c r="E734" s="8"/>
      <c r="F734" s="8"/>
      <c r="H734" s="1"/>
      <c r="I734" s="8"/>
      <c r="J734" s="1"/>
      <c r="K734" s="1"/>
      <c r="L734" s="1"/>
      <c r="M734" s="1"/>
      <c r="N734" s="1"/>
      <c r="O734" s="1"/>
      <c r="P734" s="1"/>
      <c r="Q734" s="1"/>
      <c r="R734" s="1"/>
      <c r="S734" s="1"/>
      <c r="T734" s="1"/>
      <c r="U734" s="1"/>
      <c r="V734" s="1"/>
      <c r="W734" s="1"/>
      <c r="X734" s="1"/>
      <c r="Y734" s="1"/>
      <c r="Z734" s="1"/>
      <c r="AA734" s="1"/>
      <c r="AB734" s="1"/>
      <c r="AC734" s="1"/>
      <c r="AD734" s="1"/>
      <c r="AE734" s="1"/>
      <c r="AF734" s="1"/>
    </row>
    <row r="735" spans="1:32" ht="14.25" customHeight="1">
      <c r="A735" s="137"/>
      <c r="B735" s="137"/>
      <c r="C735" s="1"/>
      <c r="D735" s="8"/>
      <c r="E735" s="8"/>
      <c r="F735" s="8"/>
      <c r="H735" s="1"/>
      <c r="I735" s="8"/>
      <c r="J735" s="1"/>
      <c r="K735" s="1"/>
      <c r="L735" s="1"/>
      <c r="M735" s="1"/>
      <c r="N735" s="1"/>
      <c r="O735" s="1"/>
      <c r="P735" s="1"/>
      <c r="Q735" s="1"/>
      <c r="R735" s="1"/>
      <c r="S735" s="1"/>
      <c r="T735" s="1"/>
      <c r="U735" s="1"/>
      <c r="V735" s="1"/>
      <c r="W735" s="1"/>
      <c r="X735" s="1"/>
      <c r="Y735" s="1"/>
      <c r="Z735" s="1"/>
      <c r="AA735" s="1"/>
      <c r="AB735" s="1"/>
      <c r="AC735" s="1"/>
      <c r="AD735" s="1"/>
      <c r="AE735" s="1"/>
      <c r="AF735" s="1"/>
    </row>
    <row r="736" spans="1:32" ht="14.25" customHeight="1">
      <c r="A736" s="137"/>
      <c r="B736" s="137"/>
      <c r="C736" s="1"/>
      <c r="D736" s="8"/>
      <c r="E736" s="8"/>
      <c r="F736" s="8"/>
      <c r="H736" s="1"/>
      <c r="I736" s="8"/>
      <c r="J736" s="1"/>
      <c r="K736" s="1"/>
      <c r="L736" s="1"/>
      <c r="M736" s="1"/>
      <c r="N736" s="1"/>
      <c r="O736" s="1"/>
      <c r="P736" s="1"/>
      <c r="Q736" s="1"/>
      <c r="R736" s="1"/>
      <c r="S736" s="1"/>
      <c r="T736" s="1"/>
      <c r="U736" s="1"/>
      <c r="V736" s="1"/>
      <c r="W736" s="1"/>
      <c r="X736" s="1"/>
      <c r="Y736" s="1"/>
      <c r="Z736" s="1"/>
      <c r="AA736" s="1"/>
      <c r="AB736" s="1"/>
      <c r="AC736" s="1"/>
      <c r="AD736" s="1"/>
      <c r="AE736" s="1"/>
      <c r="AF736" s="1"/>
    </row>
    <row r="737" spans="1:32" ht="14.25" customHeight="1">
      <c r="A737" s="137"/>
      <c r="B737" s="137"/>
      <c r="C737" s="1"/>
      <c r="D737" s="8"/>
      <c r="E737" s="8"/>
      <c r="F737" s="8"/>
      <c r="H737" s="1"/>
      <c r="I737" s="8"/>
      <c r="J737" s="1"/>
      <c r="K737" s="1"/>
      <c r="L737" s="1"/>
      <c r="M737" s="1"/>
      <c r="N737" s="1"/>
      <c r="O737" s="1"/>
      <c r="P737" s="1"/>
      <c r="Q737" s="1"/>
      <c r="R737" s="1"/>
      <c r="S737" s="1"/>
      <c r="T737" s="1"/>
      <c r="U737" s="1"/>
      <c r="V737" s="1"/>
      <c r="W737" s="1"/>
      <c r="X737" s="1"/>
      <c r="Y737" s="1"/>
      <c r="Z737" s="1"/>
      <c r="AA737" s="1"/>
      <c r="AB737" s="1"/>
      <c r="AC737" s="1"/>
      <c r="AD737" s="1"/>
      <c r="AE737" s="1"/>
      <c r="AF737" s="1"/>
    </row>
    <row r="738" spans="1:32" ht="14.25" customHeight="1">
      <c r="A738" s="137"/>
      <c r="B738" s="137"/>
      <c r="C738" s="1"/>
      <c r="D738" s="8"/>
      <c r="E738" s="8"/>
      <c r="F738" s="8"/>
      <c r="H738" s="1"/>
      <c r="I738" s="8"/>
      <c r="J738" s="1"/>
      <c r="K738" s="1"/>
      <c r="L738" s="1"/>
      <c r="M738" s="1"/>
      <c r="N738" s="1"/>
      <c r="O738" s="1"/>
      <c r="P738" s="1"/>
      <c r="Q738" s="1"/>
      <c r="R738" s="1"/>
      <c r="S738" s="1"/>
      <c r="T738" s="1"/>
      <c r="U738" s="1"/>
      <c r="V738" s="1"/>
      <c r="W738" s="1"/>
      <c r="X738" s="1"/>
      <c r="Y738" s="1"/>
      <c r="Z738" s="1"/>
      <c r="AA738" s="1"/>
      <c r="AB738" s="1"/>
      <c r="AC738" s="1"/>
      <c r="AD738" s="1"/>
      <c r="AE738" s="1"/>
      <c r="AF738" s="1"/>
    </row>
    <row r="739" spans="1:32" ht="14.25" customHeight="1">
      <c r="A739" s="137"/>
      <c r="B739" s="137"/>
      <c r="C739" s="1"/>
      <c r="D739" s="8"/>
      <c r="E739" s="8"/>
      <c r="F739" s="8"/>
      <c r="H739" s="1"/>
      <c r="I739" s="8"/>
      <c r="J739" s="1"/>
      <c r="K739" s="1"/>
      <c r="L739" s="1"/>
      <c r="M739" s="1"/>
      <c r="N739" s="1"/>
      <c r="O739" s="1"/>
      <c r="P739" s="1"/>
      <c r="Q739" s="1"/>
      <c r="R739" s="1"/>
      <c r="S739" s="1"/>
      <c r="T739" s="1"/>
      <c r="U739" s="1"/>
      <c r="V739" s="1"/>
      <c r="W739" s="1"/>
      <c r="X739" s="1"/>
      <c r="Y739" s="1"/>
      <c r="Z739" s="1"/>
      <c r="AA739" s="1"/>
      <c r="AB739" s="1"/>
      <c r="AC739" s="1"/>
      <c r="AD739" s="1"/>
      <c r="AE739" s="1"/>
      <c r="AF739" s="1"/>
    </row>
    <row r="740" spans="1:32" ht="14.25" customHeight="1">
      <c r="A740" s="137"/>
      <c r="B740" s="137"/>
      <c r="C740" s="1"/>
      <c r="D740" s="8"/>
      <c r="E740" s="8"/>
      <c r="F740" s="8"/>
      <c r="H740" s="1"/>
      <c r="I740" s="8"/>
      <c r="J740" s="1"/>
      <c r="K740" s="1"/>
      <c r="L740" s="1"/>
      <c r="M740" s="1"/>
      <c r="N740" s="1"/>
      <c r="O740" s="1"/>
      <c r="P740" s="1"/>
      <c r="Q740" s="1"/>
      <c r="R740" s="1"/>
      <c r="S740" s="1"/>
      <c r="T740" s="1"/>
      <c r="U740" s="1"/>
      <c r="V740" s="1"/>
      <c r="W740" s="1"/>
      <c r="X740" s="1"/>
      <c r="Y740" s="1"/>
      <c r="Z740" s="1"/>
      <c r="AA740" s="1"/>
      <c r="AB740" s="1"/>
      <c r="AC740" s="1"/>
      <c r="AD740" s="1"/>
      <c r="AE740" s="1"/>
      <c r="AF740" s="1"/>
    </row>
    <row r="741" spans="1:32" ht="14.25" customHeight="1">
      <c r="A741" s="137"/>
      <c r="B741" s="137"/>
      <c r="C741" s="1"/>
      <c r="D741" s="8"/>
      <c r="E741" s="8"/>
      <c r="F741" s="8"/>
      <c r="H741" s="1"/>
      <c r="I741" s="8"/>
      <c r="J741" s="1"/>
      <c r="K741" s="1"/>
      <c r="L741" s="1"/>
      <c r="M741" s="1"/>
      <c r="N741" s="1"/>
      <c r="O741" s="1"/>
      <c r="P741" s="1"/>
      <c r="Q741" s="1"/>
      <c r="R741" s="1"/>
      <c r="S741" s="1"/>
      <c r="T741" s="1"/>
      <c r="U741" s="1"/>
      <c r="V741" s="1"/>
      <c r="W741" s="1"/>
      <c r="X741" s="1"/>
      <c r="Y741" s="1"/>
      <c r="Z741" s="1"/>
      <c r="AA741" s="1"/>
      <c r="AB741" s="1"/>
      <c r="AC741" s="1"/>
      <c r="AD741" s="1"/>
      <c r="AE741" s="1"/>
      <c r="AF741" s="1"/>
    </row>
    <row r="742" spans="1:32" ht="14.25" customHeight="1">
      <c r="A742" s="137"/>
      <c r="B742" s="137"/>
      <c r="C742" s="1"/>
      <c r="D742" s="8"/>
      <c r="E742" s="8"/>
      <c r="F742" s="8"/>
      <c r="H742" s="1"/>
      <c r="I742" s="8"/>
      <c r="J742" s="1"/>
      <c r="K742" s="1"/>
      <c r="L742" s="1"/>
      <c r="M742" s="1"/>
      <c r="N742" s="1"/>
      <c r="O742" s="1"/>
      <c r="P742" s="1"/>
      <c r="Q742" s="1"/>
      <c r="R742" s="1"/>
      <c r="S742" s="1"/>
      <c r="T742" s="1"/>
      <c r="U742" s="1"/>
      <c r="V742" s="1"/>
      <c r="W742" s="1"/>
      <c r="X742" s="1"/>
      <c r="Y742" s="1"/>
      <c r="Z742" s="1"/>
      <c r="AA742" s="1"/>
      <c r="AB742" s="1"/>
      <c r="AC742" s="1"/>
      <c r="AD742" s="1"/>
      <c r="AE742" s="1"/>
      <c r="AF742" s="1"/>
    </row>
    <row r="743" spans="1:32" ht="14.25" customHeight="1">
      <c r="A743" s="137"/>
      <c r="B743" s="137"/>
      <c r="C743" s="1"/>
      <c r="D743" s="8"/>
      <c r="E743" s="8"/>
      <c r="F743" s="8"/>
      <c r="H743" s="1"/>
      <c r="I743" s="8"/>
      <c r="J743" s="1"/>
      <c r="K743" s="1"/>
      <c r="L743" s="1"/>
      <c r="M743" s="1"/>
      <c r="N743" s="1"/>
      <c r="O743" s="1"/>
      <c r="P743" s="1"/>
      <c r="Q743" s="1"/>
      <c r="R743" s="1"/>
      <c r="S743" s="1"/>
      <c r="T743" s="1"/>
      <c r="U743" s="1"/>
      <c r="V743" s="1"/>
      <c r="W743" s="1"/>
      <c r="X743" s="1"/>
      <c r="Y743" s="1"/>
      <c r="Z743" s="1"/>
      <c r="AA743" s="1"/>
      <c r="AB743" s="1"/>
      <c r="AC743" s="1"/>
      <c r="AD743" s="1"/>
      <c r="AE743" s="1"/>
      <c r="AF743" s="1"/>
    </row>
    <row r="744" spans="1:32" ht="14.25" customHeight="1">
      <c r="A744" s="137"/>
      <c r="B744" s="137"/>
      <c r="C744" s="1"/>
      <c r="D744" s="8"/>
      <c r="E744" s="8"/>
      <c r="F744" s="8"/>
      <c r="H744" s="1"/>
      <c r="I744" s="8"/>
      <c r="J744" s="1"/>
      <c r="K744" s="1"/>
      <c r="L744" s="1"/>
      <c r="M744" s="1"/>
      <c r="N744" s="1"/>
      <c r="O744" s="1"/>
      <c r="P744" s="1"/>
      <c r="Q744" s="1"/>
      <c r="R744" s="1"/>
      <c r="S744" s="1"/>
      <c r="T744" s="1"/>
      <c r="U744" s="1"/>
      <c r="V744" s="1"/>
      <c r="W744" s="1"/>
      <c r="X744" s="1"/>
      <c r="Y744" s="1"/>
      <c r="Z744" s="1"/>
      <c r="AA744" s="1"/>
      <c r="AB744" s="1"/>
      <c r="AC744" s="1"/>
      <c r="AD744" s="1"/>
      <c r="AE744" s="1"/>
      <c r="AF744" s="1"/>
    </row>
    <row r="745" spans="1:32" ht="14.25" customHeight="1">
      <c r="A745" s="137"/>
      <c r="B745" s="137"/>
      <c r="C745" s="1"/>
      <c r="D745" s="8"/>
      <c r="E745" s="8"/>
      <c r="F745" s="8"/>
      <c r="H745" s="1"/>
      <c r="I745" s="8"/>
      <c r="J745" s="1"/>
      <c r="K745" s="1"/>
      <c r="L745" s="1"/>
      <c r="M745" s="1"/>
      <c r="N745" s="1"/>
      <c r="O745" s="1"/>
      <c r="P745" s="1"/>
      <c r="Q745" s="1"/>
      <c r="R745" s="1"/>
      <c r="S745" s="1"/>
      <c r="T745" s="1"/>
      <c r="U745" s="1"/>
      <c r="V745" s="1"/>
      <c r="W745" s="1"/>
      <c r="X745" s="1"/>
      <c r="Y745" s="1"/>
      <c r="Z745" s="1"/>
      <c r="AA745" s="1"/>
      <c r="AB745" s="1"/>
      <c r="AC745" s="1"/>
      <c r="AD745" s="1"/>
      <c r="AE745" s="1"/>
      <c r="AF745" s="1"/>
    </row>
    <row r="746" spans="1:32" ht="14.25" customHeight="1">
      <c r="A746" s="137"/>
      <c r="B746" s="137"/>
      <c r="C746" s="1"/>
      <c r="D746" s="8"/>
      <c r="E746" s="8"/>
      <c r="F746" s="8"/>
      <c r="H746" s="1"/>
      <c r="I746" s="8"/>
      <c r="J746" s="1"/>
      <c r="K746" s="1"/>
      <c r="L746" s="1"/>
      <c r="M746" s="1"/>
      <c r="N746" s="1"/>
      <c r="O746" s="1"/>
      <c r="P746" s="1"/>
      <c r="Q746" s="1"/>
      <c r="R746" s="1"/>
      <c r="S746" s="1"/>
      <c r="T746" s="1"/>
      <c r="U746" s="1"/>
      <c r="V746" s="1"/>
      <c r="W746" s="1"/>
      <c r="X746" s="1"/>
      <c r="Y746" s="1"/>
      <c r="Z746" s="1"/>
      <c r="AA746" s="1"/>
      <c r="AB746" s="1"/>
      <c r="AC746" s="1"/>
      <c r="AD746" s="1"/>
      <c r="AE746" s="1"/>
      <c r="AF746" s="1"/>
    </row>
    <row r="747" spans="1:32" ht="14.25" customHeight="1">
      <c r="A747" s="137"/>
      <c r="B747" s="137"/>
      <c r="C747" s="1"/>
      <c r="D747" s="8"/>
      <c r="E747" s="8"/>
      <c r="F747" s="8"/>
      <c r="H747" s="1"/>
      <c r="I747" s="8"/>
      <c r="J747" s="1"/>
      <c r="K747" s="1"/>
      <c r="L747" s="1"/>
      <c r="M747" s="1"/>
      <c r="N747" s="1"/>
      <c r="O747" s="1"/>
      <c r="P747" s="1"/>
      <c r="Q747" s="1"/>
      <c r="R747" s="1"/>
      <c r="S747" s="1"/>
      <c r="T747" s="1"/>
      <c r="U747" s="1"/>
      <c r="V747" s="1"/>
      <c r="W747" s="1"/>
      <c r="X747" s="1"/>
      <c r="Y747" s="1"/>
      <c r="Z747" s="1"/>
      <c r="AA747" s="1"/>
      <c r="AB747" s="1"/>
      <c r="AC747" s="1"/>
      <c r="AD747" s="1"/>
      <c r="AE747" s="1"/>
      <c r="AF747" s="1"/>
    </row>
    <row r="748" spans="1:32" ht="14.25" customHeight="1">
      <c r="A748" s="137"/>
      <c r="B748" s="137"/>
      <c r="C748" s="1"/>
      <c r="D748" s="8"/>
      <c r="E748" s="8"/>
      <c r="F748" s="8"/>
      <c r="H748" s="1"/>
      <c r="I748" s="8"/>
      <c r="J748" s="1"/>
      <c r="K748" s="1"/>
      <c r="L748" s="1"/>
      <c r="M748" s="1"/>
      <c r="N748" s="1"/>
      <c r="O748" s="1"/>
      <c r="P748" s="1"/>
      <c r="Q748" s="1"/>
      <c r="R748" s="1"/>
      <c r="S748" s="1"/>
      <c r="T748" s="1"/>
      <c r="U748" s="1"/>
      <c r="V748" s="1"/>
      <c r="W748" s="1"/>
      <c r="X748" s="1"/>
      <c r="Y748" s="1"/>
      <c r="Z748" s="1"/>
      <c r="AA748" s="1"/>
      <c r="AB748" s="1"/>
      <c r="AC748" s="1"/>
      <c r="AD748" s="1"/>
      <c r="AE748" s="1"/>
      <c r="AF748" s="1"/>
    </row>
    <row r="749" spans="1:32" ht="14.25" customHeight="1">
      <c r="A749" s="137"/>
      <c r="B749" s="137"/>
      <c r="C749" s="1"/>
      <c r="D749" s="8"/>
      <c r="E749" s="8"/>
      <c r="F749" s="8"/>
      <c r="H749" s="1"/>
      <c r="I749" s="8"/>
      <c r="J749" s="1"/>
      <c r="K749" s="1"/>
      <c r="L749" s="1"/>
      <c r="M749" s="1"/>
      <c r="N749" s="1"/>
      <c r="O749" s="1"/>
      <c r="P749" s="1"/>
      <c r="Q749" s="1"/>
      <c r="R749" s="1"/>
      <c r="S749" s="1"/>
      <c r="T749" s="1"/>
      <c r="U749" s="1"/>
      <c r="V749" s="1"/>
      <c r="W749" s="1"/>
      <c r="X749" s="1"/>
      <c r="Y749" s="1"/>
      <c r="Z749" s="1"/>
      <c r="AA749" s="1"/>
      <c r="AB749" s="1"/>
      <c r="AC749" s="1"/>
      <c r="AD749" s="1"/>
      <c r="AE749" s="1"/>
      <c r="AF749" s="1"/>
    </row>
    <row r="750" spans="1:32" ht="14.25" customHeight="1">
      <c r="A750" s="137"/>
      <c r="B750" s="137"/>
      <c r="C750" s="1"/>
      <c r="D750" s="8"/>
      <c r="E750" s="8"/>
      <c r="F750" s="8"/>
      <c r="H750" s="1"/>
      <c r="I750" s="8"/>
      <c r="J750" s="1"/>
      <c r="K750" s="1"/>
      <c r="L750" s="1"/>
      <c r="M750" s="1"/>
      <c r="N750" s="1"/>
      <c r="O750" s="1"/>
      <c r="P750" s="1"/>
      <c r="Q750" s="1"/>
      <c r="R750" s="1"/>
      <c r="S750" s="1"/>
      <c r="T750" s="1"/>
      <c r="U750" s="1"/>
      <c r="V750" s="1"/>
      <c r="W750" s="1"/>
      <c r="X750" s="1"/>
      <c r="Y750" s="1"/>
      <c r="Z750" s="1"/>
      <c r="AA750" s="1"/>
      <c r="AB750" s="1"/>
      <c r="AC750" s="1"/>
      <c r="AD750" s="1"/>
      <c r="AE750" s="1"/>
      <c r="AF750" s="1"/>
    </row>
    <row r="751" spans="1:32" ht="14.25" customHeight="1">
      <c r="A751" s="137"/>
      <c r="B751" s="137"/>
      <c r="C751" s="1"/>
      <c r="D751" s="8"/>
      <c r="E751" s="8"/>
      <c r="F751" s="8"/>
      <c r="H751" s="1"/>
      <c r="I751" s="8"/>
      <c r="J751" s="1"/>
      <c r="K751" s="1"/>
      <c r="L751" s="1"/>
      <c r="M751" s="1"/>
      <c r="N751" s="1"/>
      <c r="O751" s="1"/>
      <c r="P751" s="1"/>
      <c r="Q751" s="1"/>
      <c r="R751" s="1"/>
      <c r="S751" s="1"/>
      <c r="T751" s="1"/>
      <c r="U751" s="1"/>
      <c r="V751" s="1"/>
      <c r="W751" s="1"/>
      <c r="X751" s="1"/>
      <c r="Y751" s="1"/>
      <c r="Z751" s="1"/>
      <c r="AA751" s="1"/>
      <c r="AB751" s="1"/>
      <c r="AC751" s="1"/>
      <c r="AD751" s="1"/>
      <c r="AE751" s="1"/>
      <c r="AF751" s="1"/>
    </row>
    <row r="752" spans="1:32" ht="14.25" customHeight="1">
      <c r="A752" s="137"/>
      <c r="B752" s="137"/>
      <c r="C752" s="1"/>
      <c r="D752" s="8"/>
      <c r="E752" s="8"/>
      <c r="F752" s="8"/>
      <c r="H752" s="1"/>
      <c r="I752" s="8"/>
      <c r="J752" s="1"/>
      <c r="K752" s="1"/>
      <c r="L752" s="1"/>
      <c r="M752" s="1"/>
      <c r="N752" s="1"/>
      <c r="O752" s="1"/>
      <c r="P752" s="1"/>
      <c r="Q752" s="1"/>
      <c r="R752" s="1"/>
      <c r="S752" s="1"/>
      <c r="T752" s="1"/>
      <c r="U752" s="1"/>
      <c r="V752" s="1"/>
      <c r="W752" s="1"/>
      <c r="X752" s="1"/>
      <c r="Y752" s="1"/>
      <c r="Z752" s="1"/>
      <c r="AA752" s="1"/>
      <c r="AB752" s="1"/>
      <c r="AC752" s="1"/>
      <c r="AD752" s="1"/>
      <c r="AE752" s="1"/>
      <c r="AF752" s="1"/>
    </row>
    <row r="753" spans="1:32" ht="14.25" customHeight="1">
      <c r="A753" s="137"/>
      <c r="B753" s="137"/>
      <c r="C753" s="1"/>
      <c r="D753" s="8"/>
      <c r="E753" s="8"/>
      <c r="F753" s="8"/>
      <c r="H753" s="1"/>
      <c r="I753" s="8"/>
      <c r="J753" s="1"/>
      <c r="K753" s="1"/>
      <c r="L753" s="1"/>
      <c r="M753" s="1"/>
      <c r="N753" s="1"/>
      <c r="O753" s="1"/>
      <c r="P753" s="1"/>
      <c r="Q753" s="1"/>
      <c r="R753" s="1"/>
      <c r="S753" s="1"/>
      <c r="T753" s="1"/>
      <c r="U753" s="1"/>
      <c r="V753" s="1"/>
      <c r="W753" s="1"/>
      <c r="X753" s="1"/>
      <c r="Y753" s="1"/>
      <c r="Z753" s="1"/>
      <c r="AA753" s="1"/>
      <c r="AB753" s="1"/>
      <c r="AC753" s="1"/>
      <c r="AD753" s="1"/>
      <c r="AE753" s="1"/>
      <c r="AF753" s="1"/>
    </row>
    <row r="754" spans="1:32" ht="14.25" customHeight="1">
      <c r="A754" s="137"/>
      <c r="B754" s="137"/>
      <c r="C754" s="1"/>
      <c r="D754" s="8"/>
      <c r="E754" s="8"/>
      <c r="F754" s="8"/>
      <c r="H754" s="1"/>
      <c r="I754" s="8"/>
      <c r="J754" s="1"/>
      <c r="K754" s="1"/>
      <c r="L754" s="1"/>
      <c r="M754" s="1"/>
      <c r="N754" s="1"/>
      <c r="O754" s="1"/>
      <c r="P754" s="1"/>
      <c r="Q754" s="1"/>
      <c r="R754" s="1"/>
      <c r="S754" s="1"/>
      <c r="T754" s="1"/>
      <c r="U754" s="1"/>
      <c r="V754" s="1"/>
      <c r="W754" s="1"/>
      <c r="X754" s="1"/>
      <c r="Y754" s="1"/>
      <c r="Z754" s="1"/>
      <c r="AA754" s="1"/>
      <c r="AB754" s="1"/>
      <c r="AC754" s="1"/>
      <c r="AD754" s="1"/>
      <c r="AE754" s="1"/>
      <c r="AF754" s="1"/>
    </row>
    <row r="755" spans="1:32" ht="14.25" customHeight="1">
      <c r="A755" s="137"/>
      <c r="B755" s="137"/>
      <c r="C755" s="1"/>
      <c r="D755" s="8"/>
      <c r="E755" s="8"/>
      <c r="F755" s="8"/>
      <c r="H755" s="1"/>
      <c r="I755" s="8"/>
      <c r="J755" s="1"/>
      <c r="K755" s="1"/>
      <c r="L755" s="1"/>
      <c r="M755" s="1"/>
      <c r="N755" s="1"/>
      <c r="O755" s="1"/>
      <c r="P755" s="1"/>
      <c r="Q755" s="1"/>
      <c r="R755" s="1"/>
      <c r="S755" s="1"/>
      <c r="T755" s="1"/>
      <c r="U755" s="1"/>
      <c r="V755" s="1"/>
      <c r="W755" s="1"/>
      <c r="X755" s="1"/>
      <c r="Y755" s="1"/>
      <c r="Z755" s="1"/>
      <c r="AA755" s="1"/>
      <c r="AB755" s="1"/>
      <c r="AC755" s="1"/>
      <c r="AD755" s="1"/>
      <c r="AE755" s="1"/>
      <c r="AF755" s="1"/>
    </row>
    <row r="756" spans="1:32" ht="14.25" customHeight="1">
      <c r="A756" s="137"/>
      <c r="B756" s="137"/>
      <c r="C756" s="1"/>
      <c r="D756" s="8"/>
      <c r="E756" s="8"/>
      <c r="F756" s="8"/>
      <c r="H756" s="1"/>
      <c r="I756" s="8"/>
      <c r="J756" s="1"/>
      <c r="K756" s="1"/>
      <c r="L756" s="1"/>
      <c r="M756" s="1"/>
      <c r="N756" s="1"/>
      <c r="O756" s="1"/>
      <c r="P756" s="1"/>
      <c r="Q756" s="1"/>
      <c r="R756" s="1"/>
      <c r="S756" s="1"/>
      <c r="T756" s="1"/>
      <c r="U756" s="1"/>
      <c r="V756" s="1"/>
      <c r="W756" s="1"/>
      <c r="X756" s="1"/>
      <c r="Y756" s="1"/>
      <c r="Z756" s="1"/>
      <c r="AA756" s="1"/>
      <c r="AB756" s="1"/>
      <c r="AC756" s="1"/>
      <c r="AD756" s="1"/>
      <c r="AE756" s="1"/>
      <c r="AF756" s="1"/>
    </row>
    <row r="757" spans="1:32" ht="14.25" customHeight="1">
      <c r="A757" s="137"/>
      <c r="B757" s="137"/>
      <c r="C757" s="1"/>
      <c r="D757" s="8"/>
      <c r="E757" s="8"/>
      <c r="F757" s="8"/>
      <c r="H757" s="1"/>
      <c r="I757" s="8"/>
      <c r="J757" s="1"/>
      <c r="K757" s="1"/>
      <c r="L757" s="1"/>
      <c r="M757" s="1"/>
      <c r="N757" s="1"/>
      <c r="O757" s="1"/>
      <c r="P757" s="1"/>
      <c r="Q757" s="1"/>
      <c r="R757" s="1"/>
      <c r="S757" s="1"/>
      <c r="T757" s="1"/>
      <c r="U757" s="1"/>
      <c r="V757" s="1"/>
      <c r="W757" s="1"/>
      <c r="X757" s="1"/>
      <c r="Y757" s="1"/>
      <c r="Z757" s="1"/>
      <c r="AA757" s="1"/>
      <c r="AB757" s="1"/>
      <c r="AC757" s="1"/>
      <c r="AD757" s="1"/>
      <c r="AE757" s="1"/>
      <c r="AF757" s="1"/>
    </row>
    <row r="758" spans="1:32" ht="14.25" customHeight="1">
      <c r="A758" s="137"/>
      <c r="B758" s="137"/>
      <c r="C758" s="1"/>
      <c r="D758" s="8"/>
      <c r="E758" s="8"/>
      <c r="F758" s="8"/>
      <c r="H758" s="1"/>
      <c r="I758" s="8"/>
      <c r="J758" s="1"/>
      <c r="K758" s="1"/>
      <c r="L758" s="1"/>
      <c r="M758" s="1"/>
      <c r="N758" s="1"/>
      <c r="O758" s="1"/>
      <c r="P758" s="1"/>
      <c r="Q758" s="1"/>
      <c r="R758" s="1"/>
      <c r="S758" s="1"/>
      <c r="T758" s="1"/>
      <c r="U758" s="1"/>
      <c r="V758" s="1"/>
      <c r="W758" s="1"/>
      <c r="X758" s="1"/>
      <c r="Y758" s="1"/>
      <c r="Z758" s="1"/>
      <c r="AA758" s="1"/>
      <c r="AB758" s="1"/>
      <c r="AC758" s="1"/>
      <c r="AD758" s="1"/>
      <c r="AE758" s="1"/>
      <c r="AF758" s="1"/>
    </row>
    <row r="759" spans="1:32" ht="14.25" customHeight="1">
      <c r="A759" s="137"/>
      <c r="B759" s="137"/>
      <c r="C759" s="1"/>
      <c r="D759" s="8"/>
      <c r="E759" s="8"/>
      <c r="F759" s="8"/>
      <c r="H759" s="1"/>
      <c r="I759" s="8"/>
      <c r="J759" s="1"/>
      <c r="K759" s="1"/>
      <c r="L759" s="1"/>
      <c r="M759" s="1"/>
      <c r="N759" s="1"/>
      <c r="O759" s="1"/>
      <c r="P759" s="1"/>
      <c r="Q759" s="1"/>
      <c r="R759" s="1"/>
      <c r="S759" s="1"/>
      <c r="T759" s="1"/>
      <c r="U759" s="1"/>
      <c r="V759" s="1"/>
      <c r="W759" s="1"/>
      <c r="X759" s="1"/>
      <c r="Y759" s="1"/>
      <c r="Z759" s="1"/>
      <c r="AA759" s="1"/>
      <c r="AB759" s="1"/>
      <c r="AC759" s="1"/>
      <c r="AD759" s="1"/>
      <c r="AE759" s="1"/>
      <c r="AF759" s="1"/>
    </row>
    <row r="760" spans="1:32" ht="14.25" customHeight="1">
      <c r="A760" s="137"/>
      <c r="B760" s="137"/>
      <c r="C760" s="1"/>
      <c r="D760" s="8"/>
      <c r="E760" s="8"/>
      <c r="F760" s="8"/>
      <c r="H760" s="1"/>
      <c r="I760" s="8"/>
      <c r="J760" s="1"/>
      <c r="K760" s="1"/>
      <c r="L760" s="1"/>
      <c r="M760" s="1"/>
      <c r="N760" s="1"/>
      <c r="O760" s="1"/>
      <c r="P760" s="1"/>
      <c r="Q760" s="1"/>
      <c r="R760" s="1"/>
      <c r="S760" s="1"/>
      <c r="T760" s="1"/>
      <c r="U760" s="1"/>
      <c r="V760" s="1"/>
      <c r="W760" s="1"/>
      <c r="X760" s="1"/>
      <c r="Y760" s="1"/>
      <c r="Z760" s="1"/>
      <c r="AA760" s="1"/>
      <c r="AB760" s="1"/>
      <c r="AC760" s="1"/>
      <c r="AD760" s="1"/>
      <c r="AE760" s="1"/>
      <c r="AF760" s="1"/>
    </row>
    <row r="761" spans="1:32" ht="14.25" customHeight="1">
      <c r="A761" s="137"/>
      <c r="B761" s="137"/>
      <c r="C761" s="1"/>
      <c r="D761" s="8"/>
      <c r="E761" s="8"/>
      <c r="F761" s="8"/>
      <c r="H761" s="1"/>
      <c r="I761" s="8"/>
      <c r="J761" s="1"/>
      <c r="K761" s="1"/>
      <c r="L761" s="1"/>
      <c r="M761" s="1"/>
      <c r="N761" s="1"/>
      <c r="O761" s="1"/>
      <c r="P761" s="1"/>
      <c r="Q761" s="1"/>
      <c r="R761" s="1"/>
      <c r="S761" s="1"/>
      <c r="T761" s="1"/>
      <c r="U761" s="1"/>
      <c r="V761" s="1"/>
      <c r="W761" s="1"/>
      <c r="X761" s="1"/>
      <c r="Y761" s="1"/>
      <c r="Z761" s="1"/>
      <c r="AA761" s="1"/>
      <c r="AB761" s="1"/>
      <c r="AC761" s="1"/>
      <c r="AD761" s="1"/>
      <c r="AE761" s="1"/>
      <c r="AF761" s="1"/>
    </row>
    <row r="762" spans="1:32" ht="14.25" customHeight="1">
      <c r="A762" s="137"/>
      <c r="B762" s="137"/>
      <c r="C762" s="1"/>
      <c r="D762" s="8"/>
      <c r="E762" s="8"/>
      <c r="F762" s="8"/>
      <c r="H762" s="1"/>
      <c r="I762" s="8"/>
      <c r="J762" s="1"/>
      <c r="K762" s="1"/>
      <c r="L762" s="1"/>
      <c r="M762" s="1"/>
      <c r="N762" s="1"/>
      <c r="O762" s="1"/>
      <c r="P762" s="1"/>
      <c r="Q762" s="1"/>
      <c r="R762" s="1"/>
      <c r="S762" s="1"/>
      <c r="T762" s="1"/>
      <c r="U762" s="1"/>
      <c r="V762" s="1"/>
      <c r="W762" s="1"/>
      <c r="X762" s="1"/>
      <c r="Y762" s="1"/>
      <c r="Z762" s="1"/>
      <c r="AA762" s="1"/>
      <c r="AB762" s="1"/>
      <c r="AC762" s="1"/>
      <c r="AD762" s="1"/>
      <c r="AE762" s="1"/>
      <c r="AF762" s="1"/>
    </row>
    <row r="763" spans="1:32" ht="14.25" customHeight="1">
      <c r="A763" s="137"/>
      <c r="B763" s="137"/>
      <c r="C763" s="1"/>
      <c r="D763" s="8"/>
      <c r="E763" s="8"/>
      <c r="F763" s="8"/>
      <c r="H763" s="1"/>
      <c r="I763" s="8"/>
      <c r="J763" s="1"/>
      <c r="K763" s="1"/>
      <c r="L763" s="1"/>
      <c r="M763" s="1"/>
      <c r="N763" s="1"/>
      <c r="O763" s="1"/>
      <c r="P763" s="1"/>
      <c r="Q763" s="1"/>
      <c r="R763" s="1"/>
      <c r="S763" s="1"/>
      <c r="T763" s="1"/>
      <c r="U763" s="1"/>
      <c r="V763" s="1"/>
      <c r="W763" s="1"/>
      <c r="X763" s="1"/>
      <c r="Y763" s="1"/>
      <c r="Z763" s="1"/>
      <c r="AA763" s="1"/>
      <c r="AB763" s="1"/>
      <c r="AC763" s="1"/>
      <c r="AD763" s="1"/>
      <c r="AE763" s="1"/>
      <c r="AF763" s="1"/>
    </row>
    <row r="764" spans="1:32" ht="14.25" customHeight="1">
      <c r="A764" s="137"/>
      <c r="B764" s="137"/>
      <c r="C764" s="1"/>
      <c r="D764" s="8"/>
      <c r="E764" s="8"/>
      <c r="F764" s="8"/>
      <c r="H764" s="1"/>
      <c r="I764" s="8"/>
      <c r="J764" s="1"/>
      <c r="K764" s="1"/>
      <c r="L764" s="1"/>
      <c r="M764" s="1"/>
      <c r="N764" s="1"/>
      <c r="O764" s="1"/>
      <c r="P764" s="1"/>
      <c r="Q764" s="1"/>
      <c r="R764" s="1"/>
      <c r="S764" s="1"/>
      <c r="T764" s="1"/>
      <c r="U764" s="1"/>
      <c r="V764" s="1"/>
      <c r="W764" s="1"/>
      <c r="X764" s="1"/>
      <c r="Y764" s="1"/>
      <c r="Z764" s="1"/>
      <c r="AA764" s="1"/>
      <c r="AB764" s="1"/>
      <c r="AC764" s="1"/>
      <c r="AD764" s="1"/>
      <c r="AE764" s="1"/>
      <c r="AF764" s="1"/>
    </row>
    <row r="765" spans="1:32" ht="14.25" customHeight="1">
      <c r="A765" s="137"/>
      <c r="B765" s="137"/>
      <c r="C765" s="1"/>
      <c r="D765" s="8"/>
      <c r="E765" s="8"/>
      <c r="F765" s="8"/>
      <c r="H765" s="1"/>
      <c r="I765" s="8"/>
      <c r="J765" s="1"/>
      <c r="K765" s="1"/>
      <c r="L765" s="1"/>
      <c r="M765" s="1"/>
      <c r="N765" s="1"/>
      <c r="O765" s="1"/>
      <c r="P765" s="1"/>
      <c r="Q765" s="1"/>
      <c r="R765" s="1"/>
      <c r="S765" s="1"/>
      <c r="T765" s="1"/>
      <c r="U765" s="1"/>
      <c r="V765" s="1"/>
      <c r="W765" s="1"/>
      <c r="X765" s="1"/>
      <c r="Y765" s="1"/>
      <c r="Z765" s="1"/>
      <c r="AA765" s="1"/>
      <c r="AB765" s="1"/>
      <c r="AC765" s="1"/>
      <c r="AD765" s="1"/>
      <c r="AE765" s="1"/>
      <c r="AF765" s="1"/>
    </row>
    <row r="766" spans="1:32" ht="14.25" customHeight="1">
      <c r="A766" s="137"/>
      <c r="B766" s="137"/>
      <c r="C766" s="1"/>
      <c r="D766" s="8"/>
      <c r="E766" s="8"/>
      <c r="F766" s="8"/>
      <c r="H766" s="1"/>
      <c r="I766" s="8"/>
      <c r="J766" s="1"/>
      <c r="K766" s="1"/>
      <c r="L766" s="1"/>
      <c r="M766" s="1"/>
      <c r="N766" s="1"/>
      <c r="O766" s="1"/>
      <c r="P766" s="1"/>
      <c r="Q766" s="1"/>
      <c r="R766" s="1"/>
      <c r="S766" s="1"/>
      <c r="T766" s="1"/>
      <c r="U766" s="1"/>
      <c r="V766" s="1"/>
      <c r="W766" s="1"/>
      <c r="X766" s="1"/>
      <c r="Y766" s="1"/>
      <c r="Z766" s="1"/>
      <c r="AA766" s="1"/>
      <c r="AB766" s="1"/>
      <c r="AC766" s="1"/>
      <c r="AD766" s="1"/>
      <c r="AE766" s="1"/>
      <c r="AF766" s="1"/>
    </row>
    <row r="767" spans="1:32" ht="14.25" customHeight="1">
      <c r="A767" s="137"/>
      <c r="B767" s="137"/>
      <c r="C767" s="1"/>
      <c r="D767" s="8"/>
      <c r="E767" s="8"/>
      <c r="F767" s="8"/>
      <c r="H767" s="1"/>
      <c r="I767" s="8"/>
      <c r="J767" s="1"/>
      <c r="K767" s="1"/>
      <c r="L767" s="1"/>
      <c r="M767" s="1"/>
      <c r="N767" s="1"/>
      <c r="O767" s="1"/>
      <c r="P767" s="1"/>
      <c r="Q767" s="1"/>
      <c r="R767" s="1"/>
      <c r="S767" s="1"/>
      <c r="T767" s="1"/>
      <c r="U767" s="1"/>
      <c r="V767" s="1"/>
      <c r="W767" s="1"/>
      <c r="X767" s="1"/>
      <c r="Y767" s="1"/>
      <c r="Z767" s="1"/>
      <c r="AA767" s="1"/>
      <c r="AB767" s="1"/>
      <c r="AC767" s="1"/>
      <c r="AD767" s="1"/>
      <c r="AE767" s="1"/>
      <c r="AF767" s="1"/>
    </row>
    <row r="768" spans="1:32" ht="14.25" customHeight="1">
      <c r="A768" s="137"/>
      <c r="B768" s="137"/>
      <c r="C768" s="1"/>
      <c r="D768" s="8"/>
      <c r="E768" s="8"/>
      <c r="F768" s="8"/>
      <c r="H768" s="1"/>
      <c r="I768" s="8"/>
      <c r="J768" s="1"/>
      <c r="K768" s="1"/>
      <c r="L768" s="1"/>
      <c r="M768" s="1"/>
      <c r="N768" s="1"/>
      <c r="O768" s="1"/>
      <c r="P768" s="1"/>
      <c r="Q768" s="1"/>
      <c r="R768" s="1"/>
      <c r="S768" s="1"/>
      <c r="T768" s="1"/>
      <c r="U768" s="1"/>
      <c r="V768" s="1"/>
      <c r="W768" s="1"/>
      <c r="X768" s="1"/>
      <c r="Y768" s="1"/>
      <c r="Z768" s="1"/>
      <c r="AA768" s="1"/>
      <c r="AB768" s="1"/>
      <c r="AC768" s="1"/>
      <c r="AD768" s="1"/>
      <c r="AE768" s="1"/>
      <c r="AF768" s="1"/>
    </row>
    <row r="769" spans="1:32" ht="14.25" customHeight="1">
      <c r="A769" s="137"/>
      <c r="B769" s="137"/>
      <c r="C769" s="1"/>
      <c r="D769" s="8"/>
      <c r="E769" s="8"/>
      <c r="F769" s="8"/>
      <c r="H769" s="1"/>
      <c r="I769" s="8"/>
      <c r="J769" s="1"/>
      <c r="K769" s="1"/>
      <c r="L769" s="1"/>
      <c r="M769" s="1"/>
      <c r="N769" s="1"/>
      <c r="O769" s="1"/>
      <c r="P769" s="1"/>
      <c r="Q769" s="1"/>
      <c r="R769" s="1"/>
      <c r="S769" s="1"/>
      <c r="T769" s="1"/>
      <c r="U769" s="1"/>
      <c r="V769" s="1"/>
      <c r="W769" s="1"/>
      <c r="X769" s="1"/>
      <c r="Y769" s="1"/>
      <c r="Z769" s="1"/>
      <c r="AA769" s="1"/>
      <c r="AB769" s="1"/>
      <c r="AC769" s="1"/>
      <c r="AD769" s="1"/>
      <c r="AE769" s="1"/>
      <c r="AF769" s="1"/>
    </row>
    <row r="770" spans="1:32" ht="14.25" customHeight="1">
      <c r="A770" s="137"/>
      <c r="B770" s="137"/>
      <c r="C770" s="1"/>
      <c r="D770" s="8"/>
      <c r="E770" s="8"/>
      <c r="F770" s="8"/>
      <c r="H770" s="1"/>
      <c r="I770" s="8"/>
      <c r="J770" s="1"/>
      <c r="K770" s="1"/>
      <c r="L770" s="1"/>
      <c r="M770" s="1"/>
      <c r="N770" s="1"/>
      <c r="O770" s="1"/>
      <c r="P770" s="1"/>
      <c r="Q770" s="1"/>
      <c r="R770" s="1"/>
      <c r="S770" s="1"/>
      <c r="T770" s="1"/>
      <c r="U770" s="1"/>
      <c r="V770" s="1"/>
      <c r="W770" s="1"/>
      <c r="X770" s="1"/>
      <c r="Y770" s="1"/>
      <c r="Z770" s="1"/>
      <c r="AA770" s="1"/>
      <c r="AB770" s="1"/>
      <c r="AC770" s="1"/>
      <c r="AD770" s="1"/>
      <c r="AE770" s="1"/>
      <c r="AF770" s="1"/>
    </row>
    <row r="771" spans="1:32" ht="14.25" customHeight="1">
      <c r="A771" s="137"/>
      <c r="B771" s="137"/>
      <c r="C771" s="1"/>
      <c r="D771" s="8"/>
      <c r="E771" s="8"/>
      <c r="F771" s="8"/>
      <c r="H771" s="1"/>
      <c r="I771" s="8"/>
      <c r="J771" s="1"/>
      <c r="K771" s="1"/>
      <c r="L771" s="1"/>
      <c r="M771" s="1"/>
      <c r="N771" s="1"/>
      <c r="O771" s="1"/>
      <c r="P771" s="1"/>
      <c r="Q771" s="1"/>
      <c r="R771" s="1"/>
      <c r="S771" s="1"/>
      <c r="T771" s="1"/>
      <c r="U771" s="1"/>
      <c r="V771" s="1"/>
      <c r="W771" s="1"/>
      <c r="X771" s="1"/>
      <c r="Y771" s="1"/>
      <c r="Z771" s="1"/>
      <c r="AA771" s="1"/>
      <c r="AB771" s="1"/>
      <c r="AC771" s="1"/>
      <c r="AD771" s="1"/>
      <c r="AE771" s="1"/>
      <c r="AF771" s="1"/>
    </row>
    <row r="772" spans="1:32" ht="14.25" customHeight="1">
      <c r="A772" s="137"/>
      <c r="B772" s="137"/>
      <c r="C772" s="1"/>
      <c r="D772" s="8"/>
      <c r="E772" s="8"/>
      <c r="F772" s="8"/>
      <c r="H772" s="1"/>
      <c r="I772" s="8"/>
      <c r="J772" s="1"/>
      <c r="K772" s="1"/>
      <c r="L772" s="1"/>
      <c r="M772" s="1"/>
      <c r="N772" s="1"/>
      <c r="O772" s="1"/>
      <c r="P772" s="1"/>
      <c r="Q772" s="1"/>
      <c r="R772" s="1"/>
      <c r="S772" s="1"/>
      <c r="T772" s="1"/>
      <c r="U772" s="1"/>
      <c r="V772" s="1"/>
      <c r="W772" s="1"/>
      <c r="X772" s="1"/>
      <c r="Y772" s="1"/>
      <c r="Z772" s="1"/>
      <c r="AA772" s="1"/>
      <c r="AB772" s="1"/>
      <c r="AC772" s="1"/>
      <c r="AD772" s="1"/>
      <c r="AE772" s="1"/>
      <c r="AF772" s="1"/>
    </row>
    <row r="773" spans="1:32" ht="14.25" customHeight="1">
      <c r="A773" s="137"/>
      <c r="B773" s="137"/>
      <c r="C773" s="1"/>
      <c r="D773" s="8"/>
      <c r="E773" s="8"/>
      <c r="F773" s="8"/>
      <c r="H773" s="1"/>
      <c r="I773" s="8"/>
      <c r="J773" s="1"/>
      <c r="K773" s="1"/>
      <c r="L773" s="1"/>
      <c r="M773" s="1"/>
      <c r="N773" s="1"/>
      <c r="O773" s="1"/>
      <c r="P773" s="1"/>
      <c r="Q773" s="1"/>
      <c r="R773" s="1"/>
      <c r="S773" s="1"/>
      <c r="T773" s="1"/>
      <c r="U773" s="1"/>
      <c r="V773" s="1"/>
      <c r="W773" s="1"/>
      <c r="X773" s="1"/>
      <c r="Y773" s="1"/>
      <c r="Z773" s="1"/>
      <c r="AA773" s="1"/>
      <c r="AB773" s="1"/>
      <c r="AC773" s="1"/>
      <c r="AD773" s="1"/>
      <c r="AE773" s="1"/>
      <c r="AF773" s="1"/>
    </row>
    <row r="774" spans="1:32" ht="14.25" customHeight="1">
      <c r="A774" s="137"/>
      <c r="B774" s="137"/>
      <c r="C774" s="1"/>
      <c r="D774" s="8"/>
      <c r="E774" s="8"/>
      <c r="F774" s="8"/>
      <c r="H774" s="1"/>
      <c r="I774" s="8"/>
      <c r="J774" s="1"/>
      <c r="K774" s="1"/>
      <c r="L774" s="1"/>
      <c r="M774" s="1"/>
      <c r="N774" s="1"/>
      <c r="O774" s="1"/>
      <c r="P774" s="1"/>
      <c r="Q774" s="1"/>
      <c r="R774" s="1"/>
      <c r="S774" s="1"/>
      <c r="T774" s="1"/>
      <c r="U774" s="1"/>
      <c r="V774" s="1"/>
      <c r="W774" s="1"/>
      <c r="X774" s="1"/>
      <c r="Y774" s="1"/>
      <c r="Z774" s="1"/>
      <c r="AA774" s="1"/>
      <c r="AB774" s="1"/>
      <c r="AC774" s="1"/>
      <c r="AD774" s="1"/>
      <c r="AE774" s="1"/>
      <c r="AF774" s="1"/>
    </row>
    <row r="775" spans="1:32" ht="14.25" customHeight="1">
      <c r="A775" s="137"/>
      <c r="B775" s="137"/>
      <c r="C775" s="1"/>
      <c r="D775" s="8"/>
      <c r="E775" s="8"/>
      <c r="F775" s="8"/>
      <c r="H775" s="1"/>
      <c r="I775" s="8"/>
      <c r="J775" s="1"/>
      <c r="K775" s="1"/>
      <c r="L775" s="1"/>
      <c r="M775" s="1"/>
      <c r="N775" s="1"/>
      <c r="O775" s="1"/>
      <c r="P775" s="1"/>
      <c r="Q775" s="1"/>
      <c r="R775" s="1"/>
      <c r="S775" s="1"/>
      <c r="T775" s="1"/>
      <c r="U775" s="1"/>
      <c r="V775" s="1"/>
      <c r="W775" s="1"/>
      <c r="X775" s="1"/>
      <c r="Y775" s="1"/>
      <c r="Z775" s="1"/>
      <c r="AA775" s="1"/>
      <c r="AB775" s="1"/>
      <c r="AC775" s="1"/>
      <c r="AD775" s="1"/>
      <c r="AE775" s="1"/>
      <c r="AF775" s="1"/>
    </row>
    <row r="776" spans="1:32" ht="14.25" customHeight="1">
      <c r="A776" s="137"/>
      <c r="B776" s="137"/>
      <c r="C776" s="1"/>
      <c r="D776" s="8"/>
      <c r="E776" s="8"/>
      <c r="F776" s="8"/>
      <c r="H776" s="1"/>
      <c r="I776" s="8"/>
      <c r="J776" s="1"/>
      <c r="K776" s="1"/>
      <c r="L776" s="1"/>
      <c r="M776" s="1"/>
      <c r="N776" s="1"/>
      <c r="O776" s="1"/>
      <c r="P776" s="1"/>
      <c r="Q776" s="1"/>
      <c r="R776" s="1"/>
      <c r="S776" s="1"/>
      <c r="T776" s="1"/>
      <c r="U776" s="1"/>
      <c r="V776" s="1"/>
      <c r="W776" s="1"/>
      <c r="X776" s="1"/>
      <c r="Y776" s="1"/>
      <c r="Z776" s="1"/>
      <c r="AA776" s="1"/>
      <c r="AB776" s="1"/>
      <c r="AC776" s="1"/>
      <c r="AD776" s="1"/>
      <c r="AE776" s="1"/>
      <c r="AF776" s="1"/>
    </row>
    <row r="777" spans="1:32" ht="14.25" customHeight="1">
      <c r="A777" s="137"/>
      <c r="B777" s="137"/>
      <c r="C777" s="1"/>
      <c r="D777" s="8"/>
      <c r="E777" s="8"/>
      <c r="F777" s="8"/>
      <c r="H777" s="1"/>
      <c r="I777" s="8"/>
      <c r="J777" s="1"/>
      <c r="K777" s="1"/>
      <c r="L777" s="1"/>
      <c r="M777" s="1"/>
      <c r="N777" s="1"/>
      <c r="O777" s="1"/>
      <c r="P777" s="1"/>
      <c r="Q777" s="1"/>
      <c r="R777" s="1"/>
      <c r="S777" s="1"/>
      <c r="T777" s="1"/>
      <c r="U777" s="1"/>
      <c r="V777" s="1"/>
      <c r="W777" s="1"/>
      <c r="X777" s="1"/>
      <c r="Y777" s="1"/>
      <c r="Z777" s="1"/>
      <c r="AA777" s="1"/>
      <c r="AB777" s="1"/>
      <c r="AC777" s="1"/>
      <c r="AD777" s="1"/>
      <c r="AE777" s="1"/>
      <c r="AF777" s="1"/>
    </row>
    <row r="778" spans="1:32" ht="14.25" customHeight="1">
      <c r="A778" s="137"/>
      <c r="B778" s="137"/>
      <c r="C778" s="1"/>
      <c r="D778" s="8"/>
      <c r="E778" s="8"/>
      <c r="F778" s="8"/>
      <c r="H778" s="1"/>
      <c r="I778" s="8"/>
      <c r="J778" s="1"/>
      <c r="K778" s="1"/>
      <c r="L778" s="1"/>
      <c r="M778" s="1"/>
      <c r="N778" s="1"/>
      <c r="O778" s="1"/>
      <c r="P778" s="1"/>
      <c r="Q778" s="1"/>
      <c r="R778" s="1"/>
      <c r="S778" s="1"/>
      <c r="T778" s="1"/>
      <c r="U778" s="1"/>
      <c r="V778" s="1"/>
      <c r="W778" s="1"/>
      <c r="X778" s="1"/>
      <c r="Y778" s="1"/>
      <c r="Z778" s="1"/>
      <c r="AA778" s="1"/>
      <c r="AB778" s="1"/>
      <c r="AC778" s="1"/>
      <c r="AD778" s="1"/>
      <c r="AE778" s="1"/>
      <c r="AF778" s="1"/>
    </row>
    <row r="779" spans="1:32" ht="14.25" customHeight="1">
      <c r="A779" s="137"/>
      <c r="B779" s="137"/>
      <c r="C779" s="1"/>
      <c r="D779" s="8"/>
      <c r="E779" s="8"/>
      <c r="F779" s="8"/>
      <c r="H779" s="1"/>
      <c r="I779" s="8"/>
      <c r="J779" s="1"/>
      <c r="K779" s="1"/>
      <c r="L779" s="1"/>
      <c r="M779" s="1"/>
      <c r="N779" s="1"/>
      <c r="O779" s="1"/>
      <c r="P779" s="1"/>
      <c r="Q779" s="1"/>
      <c r="R779" s="1"/>
      <c r="S779" s="1"/>
      <c r="T779" s="1"/>
      <c r="U779" s="1"/>
      <c r="V779" s="1"/>
      <c r="W779" s="1"/>
      <c r="X779" s="1"/>
      <c r="Y779" s="1"/>
      <c r="Z779" s="1"/>
      <c r="AA779" s="1"/>
      <c r="AB779" s="1"/>
      <c r="AC779" s="1"/>
      <c r="AD779" s="1"/>
      <c r="AE779" s="1"/>
      <c r="AF779" s="1"/>
    </row>
    <row r="780" spans="1:32" ht="14.25" customHeight="1">
      <c r="A780" s="137"/>
      <c r="B780" s="137"/>
      <c r="C780" s="1"/>
      <c r="D780" s="8"/>
      <c r="E780" s="8"/>
      <c r="F780" s="8"/>
      <c r="H780" s="1"/>
      <c r="I780" s="8"/>
      <c r="J780" s="1"/>
      <c r="K780" s="1"/>
      <c r="L780" s="1"/>
      <c r="M780" s="1"/>
      <c r="N780" s="1"/>
      <c r="O780" s="1"/>
      <c r="P780" s="1"/>
      <c r="Q780" s="1"/>
      <c r="R780" s="1"/>
      <c r="S780" s="1"/>
      <c r="T780" s="1"/>
      <c r="U780" s="1"/>
      <c r="V780" s="1"/>
      <c r="W780" s="1"/>
      <c r="X780" s="1"/>
      <c r="Y780" s="1"/>
      <c r="Z780" s="1"/>
      <c r="AA780" s="1"/>
      <c r="AB780" s="1"/>
      <c r="AC780" s="1"/>
      <c r="AD780" s="1"/>
      <c r="AE780" s="1"/>
      <c r="AF780" s="1"/>
    </row>
    <row r="781" spans="1:32" ht="14.25" customHeight="1">
      <c r="A781" s="137"/>
      <c r="B781" s="137"/>
      <c r="C781" s="1"/>
      <c r="D781" s="8"/>
      <c r="E781" s="8"/>
      <c r="F781" s="8"/>
      <c r="H781" s="1"/>
      <c r="I781" s="8"/>
      <c r="J781" s="1"/>
      <c r="K781" s="1"/>
      <c r="L781" s="1"/>
      <c r="M781" s="1"/>
      <c r="N781" s="1"/>
      <c r="O781" s="1"/>
      <c r="P781" s="1"/>
      <c r="Q781" s="1"/>
      <c r="R781" s="1"/>
      <c r="S781" s="1"/>
      <c r="T781" s="1"/>
      <c r="U781" s="1"/>
      <c r="V781" s="1"/>
      <c r="W781" s="1"/>
      <c r="X781" s="1"/>
      <c r="Y781" s="1"/>
      <c r="Z781" s="1"/>
      <c r="AA781" s="1"/>
      <c r="AB781" s="1"/>
      <c r="AC781" s="1"/>
      <c r="AD781" s="1"/>
      <c r="AE781" s="1"/>
      <c r="AF781" s="1"/>
    </row>
    <row r="782" spans="1:32" ht="14.25" customHeight="1">
      <c r="A782" s="137"/>
      <c r="B782" s="137"/>
      <c r="C782" s="1"/>
      <c r="D782" s="8"/>
      <c r="E782" s="8"/>
      <c r="F782" s="8"/>
      <c r="H782" s="1"/>
      <c r="I782" s="8"/>
      <c r="J782" s="1"/>
      <c r="K782" s="1"/>
      <c r="L782" s="1"/>
      <c r="M782" s="1"/>
      <c r="N782" s="1"/>
      <c r="O782" s="1"/>
      <c r="P782" s="1"/>
      <c r="Q782" s="1"/>
      <c r="R782" s="1"/>
      <c r="S782" s="1"/>
      <c r="T782" s="1"/>
      <c r="U782" s="1"/>
      <c r="V782" s="1"/>
      <c r="W782" s="1"/>
      <c r="X782" s="1"/>
      <c r="Y782" s="1"/>
      <c r="Z782" s="1"/>
      <c r="AA782" s="1"/>
      <c r="AB782" s="1"/>
      <c r="AC782" s="1"/>
      <c r="AD782" s="1"/>
      <c r="AE782" s="1"/>
      <c r="AF782" s="1"/>
    </row>
    <row r="783" spans="1:32" ht="14.25" customHeight="1">
      <c r="A783" s="137"/>
      <c r="B783" s="137"/>
      <c r="C783" s="1"/>
      <c r="D783" s="8"/>
      <c r="E783" s="8"/>
      <c r="F783" s="8"/>
      <c r="H783" s="1"/>
      <c r="I783" s="8"/>
      <c r="J783" s="1"/>
      <c r="K783" s="1"/>
      <c r="L783" s="1"/>
      <c r="M783" s="1"/>
      <c r="N783" s="1"/>
      <c r="O783" s="1"/>
      <c r="P783" s="1"/>
      <c r="Q783" s="1"/>
      <c r="R783" s="1"/>
      <c r="S783" s="1"/>
      <c r="T783" s="1"/>
      <c r="U783" s="1"/>
      <c r="V783" s="1"/>
      <c r="W783" s="1"/>
      <c r="X783" s="1"/>
      <c r="Y783" s="1"/>
      <c r="Z783" s="1"/>
      <c r="AA783" s="1"/>
      <c r="AB783" s="1"/>
      <c r="AC783" s="1"/>
      <c r="AD783" s="1"/>
      <c r="AE783" s="1"/>
      <c r="AF783" s="1"/>
    </row>
    <row r="784" spans="1:32" ht="14.25" customHeight="1">
      <c r="A784" s="137"/>
      <c r="B784" s="137"/>
      <c r="C784" s="1"/>
      <c r="D784" s="8"/>
      <c r="E784" s="8"/>
      <c r="F784" s="8"/>
      <c r="H784" s="1"/>
      <c r="I784" s="8"/>
      <c r="J784" s="1"/>
      <c r="K784" s="1"/>
      <c r="L784" s="1"/>
      <c r="M784" s="1"/>
      <c r="N784" s="1"/>
      <c r="O784" s="1"/>
      <c r="P784" s="1"/>
      <c r="Q784" s="1"/>
      <c r="R784" s="1"/>
      <c r="S784" s="1"/>
      <c r="T784" s="1"/>
      <c r="U784" s="1"/>
      <c r="V784" s="1"/>
      <c r="W784" s="1"/>
      <c r="X784" s="1"/>
      <c r="Y784" s="1"/>
      <c r="Z784" s="1"/>
      <c r="AA784" s="1"/>
      <c r="AB784" s="1"/>
      <c r="AC784" s="1"/>
      <c r="AD784" s="1"/>
      <c r="AE784" s="1"/>
      <c r="AF784" s="1"/>
    </row>
    <row r="785" spans="1:32" ht="14.25" customHeight="1">
      <c r="A785" s="137"/>
      <c r="B785" s="137"/>
      <c r="C785" s="1"/>
      <c r="D785" s="8"/>
      <c r="E785" s="8"/>
      <c r="F785" s="8"/>
      <c r="H785" s="1"/>
      <c r="I785" s="8"/>
      <c r="J785" s="1"/>
      <c r="K785" s="1"/>
      <c r="L785" s="1"/>
      <c r="M785" s="1"/>
      <c r="N785" s="1"/>
      <c r="O785" s="1"/>
      <c r="P785" s="1"/>
      <c r="Q785" s="1"/>
      <c r="R785" s="1"/>
      <c r="S785" s="1"/>
      <c r="T785" s="1"/>
      <c r="U785" s="1"/>
      <c r="V785" s="1"/>
      <c r="W785" s="1"/>
      <c r="X785" s="1"/>
      <c r="Y785" s="1"/>
      <c r="Z785" s="1"/>
      <c r="AA785" s="1"/>
      <c r="AB785" s="1"/>
      <c r="AC785" s="1"/>
      <c r="AD785" s="1"/>
      <c r="AE785" s="1"/>
      <c r="AF785" s="1"/>
    </row>
    <row r="786" spans="1:32" ht="14.25" customHeight="1">
      <c r="A786" s="137"/>
      <c r="B786" s="137"/>
      <c r="C786" s="1"/>
      <c r="D786" s="8"/>
      <c r="E786" s="8"/>
      <c r="F786" s="8"/>
      <c r="H786" s="1"/>
      <c r="I786" s="8"/>
      <c r="J786" s="1"/>
      <c r="K786" s="1"/>
      <c r="L786" s="1"/>
      <c r="M786" s="1"/>
      <c r="N786" s="1"/>
      <c r="O786" s="1"/>
      <c r="P786" s="1"/>
      <c r="Q786" s="1"/>
      <c r="R786" s="1"/>
      <c r="S786" s="1"/>
      <c r="T786" s="1"/>
      <c r="U786" s="1"/>
      <c r="V786" s="1"/>
      <c r="W786" s="1"/>
      <c r="X786" s="1"/>
      <c r="Y786" s="1"/>
      <c r="Z786" s="1"/>
      <c r="AA786" s="1"/>
      <c r="AB786" s="1"/>
      <c r="AC786" s="1"/>
      <c r="AD786" s="1"/>
      <c r="AE786" s="1"/>
      <c r="AF786" s="1"/>
    </row>
    <row r="787" spans="1:32" ht="14.25" customHeight="1">
      <c r="A787" s="137"/>
      <c r="B787" s="137"/>
      <c r="C787" s="1"/>
      <c r="D787" s="8"/>
      <c r="E787" s="8"/>
      <c r="F787" s="8"/>
      <c r="H787" s="1"/>
      <c r="I787" s="8"/>
      <c r="J787" s="1"/>
      <c r="K787" s="1"/>
      <c r="L787" s="1"/>
      <c r="M787" s="1"/>
      <c r="N787" s="1"/>
      <c r="O787" s="1"/>
      <c r="P787" s="1"/>
      <c r="Q787" s="1"/>
      <c r="R787" s="1"/>
      <c r="S787" s="1"/>
      <c r="T787" s="1"/>
      <c r="U787" s="1"/>
      <c r="V787" s="1"/>
      <c r="W787" s="1"/>
      <c r="X787" s="1"/>
      <c r="Y787" s="1"/>
      <c r="Z787" s="1"/>
      <c r="AA787" s="1"/>
      <c r="AB787" s="1"/>
      <c r="AC787" s="1"/>
      <c r="AD787" s="1"/>
      <c r="AE787" s="1"/>
      <c r="AF787" s="1"/>
    </row>
    <row r="788" spans="1:32" ht="14.25" customHeight="1">
      <c r="A788" s="137"/>
      <c r="B788" s="137"/>
      <c r="C788" s="1"/>
      <c r="D788" s="8"/>
      <c r="E788" s="8"/>
      <c r="F788" s="8"/>
      <c r="H788" s="1"/>
      <c r="I788" s="8"/>
      <c r="J788" s="1"/>
      <c r="K788" s="1"/>
      <c r="L788" s="1"/>
      <c r="M788" s="1"/>
      <c r="N788" s="1"/>
      <c r="O788" s="1"/>
      <c r="P788" s="1"/>
      <c r="Q788" s="1"/>
      <c r="R788" s="1"/>
      <c r="S788" s="1"/>
      <c r="T788" s="1"/>
      <c r="U788" s="1"/>
      <c r="V788" s="1"/>
      <c r="W788" s="1"/>
      <c r="X788" s="1"/>
      <c r="Y788" s="1"/>
      <c r="Z788" s="1"/>
      <c r="AA788" s="1"/>
      <c r="AB788" s="1"/>
      <c r="AC788" s="1"/>
      <c r="AD788" s="1"/>
      <c r="AE788" s="1"/>
      <c r="AF788" s="1"/>
    </row>
    <row r="789" spans="1:32" ht="14.25" customHeight="1">
      <c r="A789" s="137"/>
      <c r="B789" s="137"/>
      <c r="C789" s="1"/>
      <c r="D789" s="8"/>
      <c r="E789" s="8"/>
      <c r="F789" s="8"/>
      <c r="H789" s="1"/>
      <c r="I789" s="8"/>
      <c r="J789" s="1"/>
      <c r="K789" s="1"/>
      <c r="L789" s="1"/>
      <c r="M789" s="1"/>
      <c r="N789" s="1"/>
      <c r="O789" s="1"/>
      <c r="P789" s="1"/>
      <c r="Q789" s="1"/>
      <c r="R789" s="1"/>
      <c r="S789" s="1"/>
      <c r="T789" s="1"/>
      <c r="U789" s="1"/>
      <c r="V789" s="1"/>
      <c r="W789" s="1"/>
      <c r="X789" s="1"/>
      <c r="Y789" s="1"/>
      <c r="Z789" s="1"/>
      <c r="AA789" s="1"/>
      <c r="AB789" s="1"/>
      <c r="AC789" s="1"/>
      <c r="AD789" s="1"/>
      <c r="AE789" s="1"/>
      <c r="AF789" s="1"/>
    </row>
    <row r="790" spans="1:32" ht="14.25" customHeight="1">
      <c r="A790" s="137"/>
      <c r="B790" s="137"/>
      <c r="C790" s="1"/>
      <c r="D790" s="8"/>
      <c r="E790" s="8"/>
      <c r="F790" s="8"/>
      <c r="H790" s="1"/>
      <c r="I790" s="8"/>
      <c r="J790" s="1"/>
      <c r="K790" s="1"/>
      <c r="L790" s="1"/>
      <c r="M790" s="1"/>
      <c r="N790" s="1"/>
      <c r="O790" s="1"/>
      <c r="P790" s="1"/>
      <c r="Q790" s="1"/>
      <c r="R790" s="1"/>
      <c r="S790" s="1"/>
      <c r="T790" s="1"/>
      <c r="U790" s="1"/>
      <c r="V790" s="1"/>
      <c r="W790" s="1"/>
      <c r="X790" s="1"/>
      <c r="Y790" s="1"/>
      <c r="Z790" s="1"/>
      <c r="AA790" s="1"/>
      <c r="AB790" s="1"/>
      <c r="AC790" s="1"/>
      <c r="AD790" s="1"/>
      <c r="AE790" s="1"/>
      <c r="AF790" s="1"/>
    </row>
    <row r="791" spans="1:32" ht="14.25" customHeight="1">
      <c r="A791" s="137"/>
      <c r="B791" s="137"/>
      <c r="C791" s="1"/>
      <c r="D791" s="8"/>
      <c r="E791" s="8"/>
      <c r="F791" s="8"/>
      <c r="H791" s="1"/>
      <c r="I791" s="8"/>
      <c r="J791" s="1"/>
      <c r="K791" s="1"/>
      <c r="L791" s="1"/>
      <c r="M791" s="1"/>
      <c r="N791" s="1"/>
      <c r="O791" s="1"/>
      <c r="P791" s="1"/>
      <c r="Q791" s="1"/>
      <c r="R791" s="1"/>
      <c r="S791" s="1"/>
      <c r="T791" s="1"/>
      <c r="U791" s="1"/>
      <c r="V791" s="1"/>
      <c r="W791" s="1"/>
      <c r="X791" s="1"/>
      <c r="Y791" s="1"/>
      <c r="Z791" s="1"/>
      <c r="AA791" s="1"/>
      <c r="AB791" s="1"/>
      <c r="AC791" s="1"/>
      <c r="AD791" s="1"/>
      <c r="AE791" s="1"/>
      <c r="AF791" s="1"/>
    </row>
    <row r="792" spans="1:32" ht="14.25" customHeight="1">
      <c r="A792" s="137"/>
      <c r="B792" s="137"/>
      <c r="C792" s="1"/>
      <c r="D792" s="8"/>
      <c r="E792" s="8"/>
      <c r="F792" s="8"/>
      <c r="H792" s="1"/>
      <c r="I792" s="8"/>
      <c r="J792" s="1"/>
      <c r="K792" s="1"/>
      <c r="L792" s="1"/>
      <c r="M792" s="1"/>
      <c r="N792" s="1"/>
      <c r="O792" s="1"/>
      <c r="P792" s="1"/>
      <c r="Q792" s="1"/>
      <c r="R792" s="1"/>
      <c r="S792" s="1"/>
      <c r="T792" s="1"/>
      <c r="U792" s="1"/>
      <c r="V792" s="1"/>
      <c r="W792" s="1"/>
      <c r="X792" s="1"/>
      <c r="Y792" s="1"/>
      <c r="Z792" s="1"/>
      <c r="AA792" s="1"/>
      <c r="AB792" s="1"/>
      <c r="AC792" s="1"/>
      <c r="AD792" s="1"/>
      <c r="AE792" s="1"/>
      <c r="AF792" s="1"/>
    </row>
    <row r="793" spans="1:32" ht="14.25" customHeight="1">
      <c r="A793" s="137"/>
      <c r="B793" s="137"/>
      <c r="C793" s="1"/>
      <c r="D793" s="8"/>
      <c r="E793" s="8"/>
      <c r="F793" s="8"/>
      <c r="H793" s="1"/>
      <c r="I793" s="8"/>
      <c r="J793" s="1"/>
      <c r="K793" s="1"/>
      <c r="L793" s="1"/>
      <c r="M793" s="1"/>
      <c r="N793" s="1"/>
      <c r="O793" s="1"/>
      <c r="P793" s="1"/>
      <c r="Q793" s="1"/>
      <c r="R793" s="1"/>
      <c r="S793" s="1"/>
      <c r="T793" s="1"/>
      <c r="U793" s="1"/>
      <c r="V793" s="1"/>
      <c r="W793" s="1"/>
      <c r="X793" s="1"/>
      <c r="Y793" s="1"/>
      <c r="Z793" s="1"/>
      <c r="AA793" s="1"/>
      <c r="AB793" s="1"/>
      <c r="AC793" s="1"/>
      <c r="AD793" s="1"/>
      <c r="AE793" s="1"/>
      <c r="AF793" s="1"/>
    </row>
    <row r="794" spans="1:32" ht="14.25" customHeight="1">
      <c r="A794" s="137"/>
      <c r="B794" s="137"/>
      <c r="C794" s="1"/>
      <c r="D794" s="8"/>
      <c r="E794" s="8"/>
      <c r="F794" s="8"/>
      <c r="H794" s="1"/>
      <c r="I794" s="8"/>
      <c r="J794" s="1"/>
      <c r="K794" s="1"/>
      <c r="L794" s="1"/>
      <c r="M794" s="1"/>
      <c r="N794" s="1"/>
      <c r="O794" s="1"/>
      <c r="P794" s="1"/>
      <c r="Q794" s="1"/>
      <c r="R794" s="1"/>
      <c r="S794" s="1"/>
      <c r="T794" s="1"/>
      <c r="U794" s="1"/>
      <c r="V794" s="1"/>
      <c r="W794" s="1"/>
      <c r="X794" s="1"/>
      <c r="Y794" s="1"/>
      <c r="Z794" s="1"/>
      <c r="AA794" s="1"/>
      <c r="AB794" s="1"/>
      <c r="AC794" s="1"/>
      <c r="AD794" s="1"/>
      <c r="AE794" s="1"/>
      <c r="AF794" s="1"/>
    </row>
    <row r="795" spans="1:32" ht="14.25" customHeight="1">
      <c r="A795" s="137"/>
      <c r="B795" s="137"/>
      <c r="C795" s="1"/>
      <c r="D795" s="8"/>
      <c r="E795" s="8"/>
      <c r="F795" s="8"/>
      <c r="H795" s="1"/>
      <c r="I795" s="8"/>
      <c r="J795" s="1"/>
      <c r="K795" s="1"/>
      <c r="L795" s="1"/>
      <c r="M795" s="1"/>
      <c r="N795" s="1"/>
      <c r="O795" s="1"/>
      <c r="P795" s="1"/>
      <c r="Q795" s="1"/>
      <c r="R795" s="1"/>
      <c r="S795" s="1"/>
      <c r="T795" s="1"/>
      <c r="U795" s="1"/>
      <c r="V795" s="1"/>
      <c r="W795" s="1"/>
      <c r="X795" s="1"/>
      <c r="Y795" s="1"/>
      <c r="Z795" s="1"/>
      <c r="AA795" s="1"/>
      <c r="AB795" s="1"/>
      <c r="AC795" s="1"/>
      <c r="AD795" s="1"/>
      <c r="AE795" s="1"/>
      <c r="AF795" s="1"/>
    </row>
    <row r="796" spans="1:32" ht="14.25" customHeight="1">
      <c r="A796" s="137"/>
      <c r="B796" s="137"/>
      <c r="C796" s="1"/>
      <c r="D796" s="8"/>
      <c r="E796" s="8"/>
      <c r="F796" s="8"/>
      <c r="H796" s="1"/>
      <c r="I796" s="8"/>
      <c r="J796" s="1"/>
      <c r="K796" s="1"/>
      <c r="L796" s="1"/>
      <c r="M796" s="1"/>
      <c r="N796" s="1"/>
      <c r="O796" s="1"/>
      <c r="P796" s="1"/>
      <c r="Q796" s="1"/>
      <c r="R796" s="1"/>
      <c r="S796" s="1"/>
      <c r="T796" s="1"/>
      <c r="U796" s="1"/>
      <c r="V796" s="1"/>
      <c r="W796" s="1"/>
      <c r="X796" s="1"/>
      <c r="Y796" s="1"/>
      <c r="Z796" s="1"/>
      <c r="AA796" s="1"/>
      <c r="AB796" s="1"/>
      <c r="AC796" s="1"/>
      <c r="AD796" s="1"/>
      <c r="AE796" s="1"/>
      <c r="AF796" s="1"/>
    </row>
    <row r="797" spans="1:32" ht="14.25" customHeight="1">
      <c r="A797" s="137"/>
      <c r="B797" s="137"/>
      <c r="C797" s="1"/>
      <c r="D797" s="8"/>
      <c r="E797" s="8"/>
      <c r="F797" s="8"/>
      <c r="H797" s="1"/>
      <c r="I797" s="8"/>
      <c r="J797" s="1"/>
      <c r="K797" s="1"/>
      <c r="L797" s="1"/>
      <c r="M797" s="1"/>
      <c r="N797" s="1"/>
      <c r="O797" s="1"/>
      <c r="P797" s="1"/>
      <c r="Q797" s="1"/>
      <c r="R797" s="1"/>
      <c r="S797" s="1"/>
      <c r="T797" s="1"/>
      <c r="U797" s="1"/>
      <c r="V797" s="1"/>
      <c r="W797" s="1"/>
      <c r="X797" s="1"/>
      <c r="Y797" s="1"/>
      <c r="Z797" s="1"/>
      <c r="AA797" s="1"/>
      <c r="AB797" s="1"/>
      <c r="AC797" s="1"/>
      <c r="AD797" s="1"/>
      <c r="AE797" s="1"/>
      <c r="AF797" s="1"/>
    </row>
    <row r="798" spans="1:32" ht="14.25" customHeight="1">
      <c r="A798" s="137"/>
      <c r="B798" s="137"/>
      <c r="C798" s="1"/>
      <c r="D798" s="8"/>
      <c r="E798" s="8"/>
      <c r="F798" s="8"/>
      <c r="H798" s="1"/>
      <c r="I798" s="8"/>
      <c r="J798" s="1"/>
      <c r="K798" s="1"/>
      <c r="L798" s="1"/>
      <c r="M798" s="1"/>
      <c r="N798" s="1"/>
      <c r="O798" s="1"/>
      <c r="P798" s="1"/>
      <c r="Q798" s="1"/>
      <c r="R798" s="1"/>
      <c r="S798" s="1"/>
      <c r="T798" s="1"/>
      <c r="U798" s="1"/>
      <c r="V798" s="1"/>
      <c r="W798" s="1"/>
      <c r="X798" s="1"/>
      <c r="Y798" s="1"/>
      <c r="Z798" s="1"/>
      <c r="AA798" s="1"/>
      <c r="AB798" s="1"/>
      <c r="AC798" s="1"/>
      <c r="AD798" s="1"/>
      <c r="AE798" s="1"/>
      <c r="AF798" s="1"/>
    </row>
    <row r="799" spans="1:32" ht="14.25" customHeight="1">
      <c r="A799" s="137"/>
      <c r="B799" s="137"/>
      <c r="C799" s="1"/>
      <c r="D799" s="8"/>
      <c r="E799" s="8"/>
      <c r="F799" s="8"/>
      <c r="H799" s="1"/>
      <c r="I799" s="8"/>
      <c r="J799" s="1"/>
      <c r="K799" s="1"/>
      <c r="L799" s="1"/>
      <c r="M799" s="1"/>
      <c r="N799" s="1"/>
      <c r="O799" s="1"/>
      <c r="P799" s="1"/>
      <c r="Q799" s="1"/>
      <c r="R799" s="1"/>
      <c r="S799" s="1"/>
      <c r="T799" s="1"/>
      <c r="U799" s="1"/>
      <c r="V799" s="1"/>
      <c r="W799" s="1"/>
      <c r="X799" s="1"/>
      <c r="Y799" s="1"/>
      <c r="Z799" s="1"/>
      <c r="AA799" s="1"/>
      <c r="AB799" s="1"/>
      <c r="AC799" s="1"/>
      <c r="AD799" s="1"/>
      <c r="AE799" s="1"/>
      <c r="AF799" s="1"/>
    </row>
    <row r="800" spans="1:32" ht="14.25" customHeight="1">
      <c r="A800" s="137"/>
      <c r="B800" s="137"/>
      <c r="C800" s="1"/>
      <c r="D800" s="8"/>
      <c r="E800" s="8"/>
      <c r="F800" s="8"/>
      <c r="H800" s="1"/>
      <c r="I800" s="8"/>
      <c r="J800" s="1"/>
      <c r="K800" s="1"/>
      <c r="L800" s="1"/>
      <c r="M800" s="1"/>
      <c r="N800" s="1"/>
      <c r="O800" s="1"/>
      <c r="P800" s="1"/>
      <c r="Q800" s="1"/>
      <c r="R800" s="1"/>
      <c r="S800" s="1"/>
      <c r="T800" s="1"/>
      <c r="U800" s="1"/>
      <c r="V800" s="1"/>
      <c r="W800" s="1"/>
      <c r="X800" s="1"/>
      <c r="Y800" s="1"/>
      <c r="Z800" s="1"/>
      <c r="AA800" s="1"/>
      <c r="AB800" s="1"/>
      <c r="AC800" s="1"/>
      <c r="AD800" s="1"/>
      <c r="AE800" s="1"/>
      <c r="AF800" s="1"/>
    </row>
    <row r="801" spans="1:32" ht="14.25" customHeight="1">
      <c r="A801" s="137"/>
      <c r="B801" s="137"/>
      <c r="C801" s="1"/>
      <c r="D801" s="8"/>
      <c r="E801" s="8"/>
      <c r="F801" s="8"/>
      <c r="H801" s="1"/>
      <c r="I801" s="8"/>
      <c r="J801" s="1"/>
      <c r="K801" s="1"/>
      <c r="L801" s="1"/>
      <c r="M801" s="1"/>
      <c r="N801" s="1"/>
      <c r="O801" s="1"/>
      <c r="P801" s="1"/>
      <c r="Q801" s="1"/>
      <c r="R801" s="1"/>
      <c r="S801" s="1"/>
      <c r="T801" s="1"/>
      <c r="U801" s="1"/>
      <c r="V801" s="1"/>
      <c r="W801" s="1"/>
      <c r="X801" s="1"/>
      <c r="Y801" s="1"/>
      <c r="Z801" s="1"/>
      <c r="AA801" s="1"/>
      <c r="AB801" s="1"/>
      <c r="AC801" s="1"/>
      <c r="AD801" s="1"/>
      <c r="AE801" s="1"/>
      <c r="AF801" s="1"/>
    </row>
    <row r="802" spans="1:32" ht="14.25" customHeight="1">
      <c r="A802" s="137"/>
      <c r="B802" s="137"/>
      <c r="C802" s="1"/>
      <c r="D802" s="8"/>
      <c r="E802" s="8"/>
      <c r="F802" s="8"/>
      <c r="H802" s="1"/>
      <c r="I802" s="8"/>
      <c r="J802" s="1"/>
      <c r="K802" s="1"/>
      <c r="L802" s="1"/>
      <c r="M802" s="1"/>
      <c r="N802" s="1"/>
      <c r="O802" s="1"/>
      <c r="P802" s="1"/>
      <c r="Q802" s="1"/>
      <c r="R802" s="1"/>
      <c r="S802" s="1"/>
      <c r="T802" s="1"/>
      <c r="U802" s="1"/>
      <c r="V802" s="1"/>
      <c r="W802" s="1"/>
      <c r="X802" s="1"/>
      <c r="Y802" s="1"/>
      <c r="Z802" s="1"/>
      <c r="AA802" s="1"/>
      <c r="AB802" s="1"/>
      <c r="AC802" s="1"/>
      <c r="AD802" s="1"/>
      <c r="AE802" s="1"/>
      <c r="AF802" s="1"/>
    </row>
    <row r="803" spans="1:32" ht="14.25" customHeight="1">
      <c r="A803" s="137"/>
      <c r="B803" s="137"/>
      <c r="C803" s="1"/>
      <c r="D803" s="8"/>
      <c r="E803" s="8"/>
      <c r="F803" s="8"/>
      <c r="H803" s="1"/>
      <c r="I803" s="8"/>
      <c r="J803" s="1"/>
      <c r="K803" s="1"/>
      <c r="L803" s="1"/>
      <c r="M803" s="1"/>
      <c r="N803" s="1"/>
      <c r="O803" s="1"/>
      <c r="P803" s="1"/>
      <c r="Q803" s="1"/>
      <c r="R803" s="1"/>
      <c r="S803" s="1"/>
      <c r="T803" s="1"/>
      <c r="U803" s="1"/>
      <c r="V803" s="1"/>
      <c r="W803" s="1"/>
      <c r="X803" s="1"/>
      <c r="Y803" s="1"/>
      <c r="Z803" s="1"/>
      <c r="AA803" s="1"/>
      <c r="AB803" s="1"/>
      <c r="AC803" s="1"/>
      <c r="AD803" s="1"/>
      <c r="AE803" s="1"/>
      <c r="AF803" s="1"/>
    </row>
    <row r="804" spans="1:32" ht="14.25" customHeight="1">
      <c r="A804" s="137"/>
      <c r="B804" s="137"/>
      <c r="C804" s="1"/>
      <c r="D804" s="8"/>
      <c r="E804" s="8"/>
      <c r="F804" s="8"/>
      <c r="H804" s="1"/>
      <c r="I804" s="8"/>
      <c r="J804" s="1"/>
      <c r="K804" s="1"/>
      <c r="L804" s="1"/>
      <c r="M804" s="1"/>
      <c r="N804" s="1"/>
      <c r="O804" s="1"/>
      <c r="P804" s="1"/>
      <c r="Q804" s="1"/>
      <c r="R804" s="1"/>
      <c r="S804" s="1"/>
      <c r="T804" s="1"/>
      <c r="U804" s="1"/>
      <c r="V804" s="1"/>
      <c r="W804" s="1"/>
      <c r="X804" s="1"/>
      <c r="Y804" s="1"/>
      <c r="Z804" s="1"/>
      <c r="AA804" s="1"/>
      <c r="AB804" s="1"/>
      <c r="AC804" s="1"/>
      <c r="AD804" s="1"/>
      <c r="AE804" s="1"/>
      <c r="AF804" s="1"/>
    </row>
    <row r="805" spans="1:32" ht="14.25" customHeight="1">
      <c r="A805" s="137"/>
      <c r="B805" s="137"/>
      <c r="C805" s="1"/>
      <c r="D805" s="8"/>
      <c r="E805" s="8"/>
      <c r="F805" s="8"/>
      <c r="H805" s="1"/>
      <c r="I805" s="8"/>
      <c r="J805" s="1"/>
      <c r="K805" s="1"/>
      <c r="L805" s="1"/>
      <c r="M805" s="1"/>
      <c r="N805" s="1"/>
      <c r="O805" s="1"/>
      <c r="P805" s="1"/>
      <c r="Q805" s="1"/>
      <c r="R805" s="1"/>
      <c r="S805" s="1"/>
      <c r="T805" s="1"/>
      <c r="U805" s="1"/>
      <c r="V805" s="1"/>
      <c r="W805" s="1"/>
      <c r="X805" s="1"/>
      <c r="Y805" s="1"/>
      <c r="Z805" s="1"/>
      <c r="AA805" s="1"/>
      <c r="AB805" s="1"/>
      <c r="AC805" s="1"/>
      <c r="AD805" s="1"/>
      <c r="AE805" s="1"/>
      <c r="AF805" s="1"/>
    </row>
    <row r="806" spans="1:32" ht="14.25" customHeight="1">
      <c r="A806" s="137"/>
      <c r="B806" s="137"/>
      <c r="C806" s="1"/>
      <c r="D806" s="8"/>
      <c r="E806" s="8"/>
      <c r="F806" s="8"/>
      <c r="H806" s="1"/>
      <c r="I806" s="8"/>
      <c r="J806" s="1"/>
      <c r="K806" s="1"/>
      <c r="L806" s="1"/>
      <c r="M806" s="1"/>
      <c r="N806" s="1"/>
      <c r="O806" s="1"/>
      <c r="P806" s="1"/>
      <c r="Q806" s="1"/>
      <c r="R806" s="1"/>
      <c r="S806" s="1"/>
      <c r="T806" s="1"/>
      <c r="U806" s="1"/>
      <c r="V806" s="1"/>
      <c r="W806" s="1"/>
      <c r="X806" s="1"/>
      <c r="Y806" s="1"/>
      <c r="Z806" s="1"/>
      <c r="AA806" s="1"/>
      <c r="AB806" s="1"/>
      <c r="AC806" s="1"/>
      <c r="AD806" s="1"/>
      <c r="AE806" s="1"/>
      <c r="AF806" s="1"/>
    </row>
    <row r="807" spans="1:32" ht="14.25" customHeight="1">
      <c r="A807" s="137"/>
      <c r="B807" s="137"/>
      <c r="C807" s="1"/>
      <c r="D807" s="8"/>
      <c r="E807" s="8"/>
      <c r="F807" s="8"/>
      <c r="H807" s="1"/>
      <c r="I807" s="8"/>
      <c r="J807" s="1"/>
      <c r="K807" s="1"/>
      <c r="L807" s="1"/>
      <c r="M807" s="1"/>
      <c r="N807" s="1"/>
      <c r="O807" s="1"/>
      <c r="P807" s="1"/>
      <c r="Q807" s="1"/>
      <c r="R807" s="1"/>
      <c r="S807" s="1"/>
      <c r="T807" s="1"/>
      <c r="U807" s="1"/>
      <c r="V807" s="1"/>
      <c r="W807" s="1"/>
      <c r="X807" s="1"/>
      <c r="Y807" s="1"/>
      <c r="Z807" s="1"/>
      <c r="AA807" s="1"/>
      <c r="AB807" s="1"/>
      <c r="AC807" s="1"/>
      <c r="AD807" s="1"/>
      <c r="AE807" s="1"/>
      <c r="AF807" s="1"/>
    </row>
    <row r="808" spans="1:32" ht="14.25" customHeight="1">
      <c r="A808" s="137"/>
      <c r="B808" s="137"/>
      <c r="C808" s="1"/>
      <c r="D808" s="8"/>
      <c r="E808" s="8"/>
      <c r="F808" s="8"/>
      <c r="H808" s="1"/>
      <c r="I808" s="8"/>
      <c r="J808" s="1"/>
      <c r="K808" s="1"/>
      <c r="L808" s="1"/>
      <c r="M808" s="1"/>
      <c r="N808" s="1"/>
      <c r="O808" s="1"/>
      <c r="P808" s="1"/>
      <c r="Q808" s="1"/>
      <c r="R808" s="1"/>
      <c r="S808" s="1"/>
      <c r="T808" s="1"/>
      <c r="U808" s="1"/>
      <c r="V808" s="1"/>
      <c r="W808" s="1"/>
      <c r="X808" s="1"/>
      <c r="Y808" s="1"/>
      <c r="Z808" s="1"/>
      <c r="AA808" s="1"/>
      <c r="AB808" s="1"/>
      <c r="AC808" s="1"/>
      <c r="AD808" s="1"/>
      <c r="AE808" s="1"/>
      <c r="AF808" s="1"/>
    </row>
    <row r="809" spans="1:32" ht="14.25" customHeight="1">
      <c r="A809" s="137"/>
      <c r="B809" s="137"/>
      <c r="C809" s="1"/>
      <c r="D809" s="8"/>
      <c r="E809" s="8"/>
      <c r="F809" s="8"/>
      <c r="H809" s="1"/>
      <c r="I809" s="8"/>
      <c r="J809" s="1"/>
      <c r="K809" s="1"/>
      <c r="L809" s="1"/>
      <c r="M809" s="1"/>
      <c r="N809" s="1"/>
      <c r="O809" s="1"/>
      <c r="P809" s="1"/>
      <c r="Q809" s="1"/>
      <c r="R809" s="1"/>
      <c r="S809" s="1"/>
      <c r="T809" s="1"/>
      <c r="U809" s="1"/>
      <c r="V809" s="1"/>
      <c r="W809" s="1"/>
      <c r="X809" s="1"/>
      <c r="Y809" s="1"/>
      <c r="Z809" s="1"/>
      <c r="AA809" s="1"/>
      <c r="AB809" s="1"/>
      <c r="AC809" s="1"/>
      <c r="AD809" s="1"/>
      <c r="AE809" s="1"/>
      <c r="AF809" s="1"/>
    </row>
    <row r="810" spans="1:32" ht="14.25" customHeight="1">
      <c r="A810" s="137"/>
      <c r="B810" s="137"/>
      <c r="C810" s="1"/>
      <c r="D810" s="8"/>
      <c r="E810" s="8"/>
      <c r="F810" s="8"/>
      <c r="H810" s="1"/>
      <c r="I810" s="8"/>
      <c r="J810" s="1"/>
      <c r="K810" s="1"/>
      <c r="L810" s="1"/>
      <c r="M810" s="1"/>
      <c r="N810" s="1"/>
      <c r="O810" s="1"/>
      <c r="P810" s="1"/>
      <c r="Q810" s="1"/>
      <c r="R810" s="1"/>
      <c r="S810" s="1"/>
      <c r="T810" s="1"/>
      <c r="U810" s="1"/>
      <c r="V810" s="1"/>
      <c r="W810" s="1"/>
      <c r="X810" s="1"/>
      <c r="Y810" s="1"/>
      <c r="Z810" s="1"/>
      <c r="AA810" s="1"/>
      <c r="AB810" s="1"/>
      <c r="AC810" s="1"/>
      <c r="AD810" s="1"/>
      <c r="AE810" s="1"/>
      <c r="AF810" s="1"/>
    </row>
    <row r="811" spans="1:32" ht="14.25" customHeight="1">
      <c r="A811" s="137"/>
      <c r="B811" s="137"/>
      <c r="C811" s="1"/>
      <c r="D811" s="8"/>
      <c r="E811" s="8"/>
      <c r="F811" s="8"/>
      <c r="H811" s="1"/>
      <c r="I811" s="8"/>
      <c r="J811" s="1"/>
      <c r="K811" s="1"/>
      <c r="L811" s="1"/>
      <c r="M811" s="1"/>
      <c r="N811" s="1"/>
      <c r="O811" s="1"/>
      <c r="P811" s="1"/>
      <c r="Q811" s="1"/>
      <c r="R811" s="1"/>
      <c r="S811" s="1"/>
      <c r="T811" s="1"/>
      <c r="U811" s="1"/>
      <c r="V811" s="1"/>
      <c r="W811" s="1"/>
      <c r="X811" s="1"/>
      <c r="Y811" s="1"/>
      <c r="Z811" s="1"/>
      <c r="AA811" s="1"/>
      <c r="AB811" s="1"/>
      <c r="AC811" s="1"/>
      <c r="AD811" s="1"/>
      <c r="AE811" s="1"/>
      <c r="AF811" s="1"/>
    </row>
    <row r="812" spans="1:32" ht="14.25" customHeight="1">
      <c r="A812" s="137"/>
      <c r="B812" s="137"/>
      <c r="C812" s="1"/>
      <c r="D812" s="8"/>
      <c r="E812" s="8"/>
      <c r="F812" s="8"/>
      <c r="H812" s="1"/>
      <c r="I812" s="8"/>
      <c r="J812" s="1"/>
      <c r="K812" s="1"/>
      <c r="L812" s="1"/>
      <c r="M812" s="1"/>
      <c r="N812" s="1"/>
      <c r="O812" s="1"/>
      <c r="P812" s="1"/>
      <c r="Q812" s="1"/>
      <c r="R812" s="1"/>
      <c r="S812" s="1"/>
      <c r="T812" s="1"/>
      <c r="U812" s="1"/>
      <c r="V812" s="1"/>
      <c r="W812" s="1"/>
      <c r="X812" s="1"/>
      <c r="Y812" s="1"/>
      <c r="Z812" s="1"/>
      <c r="AA812" s="1"/>
      <c r="AB812" s="1"/>
      <c r="AC812" s="1"/>
      <c r="AD812" s="1"/>
      <c r="AE812" s="1"/>
      <c r="AF812" s="1"/>
    </row>
    <row r="813" spans="1:32" ht="14.25" customHeight="1">
      <c r="A813" s="137"/>
      <c r="B813" s="137"/>
      <c r="C813" s="1"/>
      <c r="D813" s="8"/>
      <c r="E813" s="8"/>
      <c r="F813" s="8"/>
      <c r="H813" s="1"/>
      <c r="I813" s="8"/>
      <c r="J813" s="1"/>
      <c r="K813" s="1"/>
      <c r="L813" s="1"/>
      <c r="M813" s="1"/>
      <c r="N813" s="1"/>
      <c r="O813" s="1"/>
      <c r="P813" s="1"/>
      <c r="Q813" s="1"/>
      <c r="R813" s="1"/>
      <c r="S813" s="1"/>
      <c r="T813" s="1"/>
      <c r="U813" s="1"/>
      <c r="V813" s="1"/>
      <c r="W813" s="1"/>
      <c r="X813" s="1"/>
      <c r="Y813" s="1"/>
      <c r="Z813" s="1"/>
      <c r="AA813" s="1"/>
      <c r="AB813" s="1"/>
      <c r="AC813" s="1"/>
      <c r="AD813" s="1"/>
      <c r="AE813" s="1"/>
      <c r="AF813" s="1"/>
    </row>
    <row r="814" spans="1:32" ht="14.25" customHeight="1">
      <c r="A814" s="137"/>
      <c r="B814" s="137"/>
      <c r="C814" s="1"/>
      <c r="D814" s="8"/>
      <c r="E814" s="8"/>
      <c r="F814" s="8"/>
      <c r="H814" s="1"/>
      <c r="I814" s="8"/>
      <c r="J814" s="1"/>
      <c r="K814" s="1"/>
      <c r="L814" s="1"/>
      <c r="M814" s="1"/>
      <c r="N814" s="1"/>
      <c r="O814" s="1"/>
      <c r="P814" s="1"/>
      <c r="Q814" s="1"/>
      <c r="R814" s="1"/>
      <c r="S814" s="1"/>
      <c r="T814" s="1"/>
      <c r="U814" s="1"/>
      <c r="V814" s="1"/>
      <c r="W814" s="1"/>
      <c r="X814" s="1"/>
      <c r="Y814" s="1"/>
      <c r="Z814" s="1"/>
      <c r="AA814" s="1"/>
      <c r="AB814" s="1"/>
      <c r="AC814" s="1"/>
      <c r="AD814" s="1"/>
      <c r="AE814" s="1"/>
      <c r="AF814" s="1"/>
    </row>
    <row r="815" spans="1:32" ht="14.25" customHeight="1">
      <c r="A815" s="137"/>
      <c r="B815" s="137"/>
      <c r="C815" s="1"/>
      <c r="D815" s="8"/>
      <c r="E815" s="8"/>
      <c r="F815" s="8"/>
      <c r="H815" s="1"/>
      <c r="I815" s="8"/>
      <c r="J815" s="1"/>
      <c r="K815" s="1"/>
      <c r="L815" s="1"/>
      <c r="M815" s="1"/>
      <c r="N815" s="1"/>
      <c r="O815" s="1"/>
      <c r="P815" s="1"/>
      <c r="Q815" s="1"/>
      <c r="R815" s="1"/>
      <c r="S815" s="1"/>
      <c r="T815" s="1"/>
      <c r="U815" s="1"/>
      <c r="V815" s="1"/>
      <c r="W815" s="1"/>
      <c r="X815" s="1"/>
      <c r="Y815" s="1"/>
      <c r="Z815" s="1"/>
      <c r="AA815" s="1"/>
      <c r="AB815" s="1"/>
      <c r="AC815" s="1"/>
      <c r="AD815" s="1"/>
      <c r="AE815" s="1"/>
      <c r="AF815" s="1"/>
    </row>
    <row r="816" spans="1:32" ht="14.25" customHeight="1">
      <c r="A816" s="137"/>
      <c r="B816" s="137"/>
      <c r="C816" s="1"/>
      <c r="D816" s="8"/>
      <c r="E816" s="8"/>
      <c r="F816" s="8"/>
      <c r="H816" s="1"/>
      <c r="I816" s="8"/>
      <c r="J816" s="1"/>
      <c r="K816" s="1"/>
      <c r="L816" s="1"/>
      <c r="M816" s="1"/>
      <c r="N816" s="1"/>
      <c r="O816" s="1"/>
      <c r="P816" s="1"/>
      <c r="Q816" s="1"/>
      <c r="R816" s="1"/>
      <c r="S816" s="1"/>
      <c r="T816" s="1"/>
      <c r="U816" s="1"/>
      <c r="V816" s="1"/>
      <c r="W816" s="1"/>
      <c r="X816" s="1"/>
      <c r="Y816" s="1"/>
      <c r="Z816" s="1"/>
      <c r="AA816" s="1"/>
      <c r="AB816" s="1"/>
      <c r="AC816" s="1"/>
      <c r="AD816" s="1"/>
      <c r="AE816" s="1"/>
      <c r="AF816" s="1"/>
    </row>
    <row r="817" spans="1:32" ht="14.25" customHeight="1">
      <c r="A817" s="137"/>
      <c r="B817" s="137"/>
      <c r="C817" s="1"/>
      <c r="D817" s="8"/>
      <c r="E817" s="8"/>
      <c r="F817" s="8"/>
      <c r="H817" s="1"/>
      <c r="I817" s="8"/>
      <c r="J817" s="1"/>
      <c r="K817" s="1"/>
      <c r="L817" s="1"/>
      <c r="M817" s="1"/>
      <c r="N817" s="1"/>
      <c r="O817" s="1"/>
      <c r="P817" s="1"/>
      <c r="Q817" s="1"/>
      <c r="R817" s="1"/>
      <c r="S817" s="1"/>
      <c r="T817" s="1"/>
      <c r="U817" s="1"/>
      <c r="V817" s="1"/>
      <c r="W817" s="1"/>
      <c r="X817" s="1"/>
      <c r="Y817" s="1"/>
      <c r="Z817" s="1"/>
      <c r="AA817" s="1"/>
      <c r="AB817" s="1"/>
      <c r="AC817" s="1"/>
      <c r="AD817" s="1"/>
      <c r="AE817" s="1"/>
      <c r="AF817" s="1"/>
    </row>
    <row r="818" spans="1:32" ht="14.25" customHeight="1">
      <c r="A818" s="137"/>
      <c r="B818" s="137"/>
      <c r="C818" s="1"/>
      <c r="D818" s="8"/>
      <c r="E818" s="8"/>
      <c r="F818" s="8"/>
      <c r="H818" s="1"/>
      <c r="I818" s="8"/>
      <c r="J818" s="1"/>
      <c r="K818" s="1"/>
      <c r="L818" s="1"/>
      <c r="M818" s="1"/>
      <c r="N818" s="1"/>
      <c r="O818" s="1"/>
      <c r="P818" s="1"/>
      <c r="Q818" s="1"/>
      <c r="R818" s="1"/>
      <c r="S818" s="1"/>
      <c r="T818" s="1"/>
      <c r="U818" s="1"/>
      <c r="V818" s="1"/>
      <c r="W818" s="1"/>
      <c r="X818" s="1"/>
      <c r="Y818" s="1"/>
      <c r="Z818" s="1"/>
      <c r="AA818" s="1"/>
      <c r="AB818" s="1"/>
      <c r="AC818" s="1"/>
      <c r="AD818" s="1"/>
      <c r="AE818" s="1"/>
      <c r="AF818" s="1"/>
    </row>
    <row r="819" spans="1:32" ht="14.25" customHeight="1">
      <c r="A819" s="137"/>
      <c r="B819" s="137"/>
      <c r="C819" s="1"/>
      <c r="D819" s="8"/>
      <c r="E819" s="8"/>
      <c r="F819" s="8"/>
      <c r="H819" s="1"/>
      <c r="I819" s="8"/>
      <c r="J819" s="1"/>
      <c r="K819" s="1"/>
      <c r="L819" s="1"/>
      <c r="M819" s="1"/>
      <c r="N819" s="1"/>
      <c r="O819" s="1"/>
      <c r="P819" s="1"/>
      <c r="Q819" s="1"/>
      <c r="R819" s="1"/>
      <c r="S819" s="1"/>
      <c r="T819" s="1"/>
      <c r="U819" s="1"/>
      <c r="V819" s="1"/>
      <c r="W819" s="1"/>
      <c r="X819" s="1"/>
      <c r="Y819" s="1"/>
      <c r="Z819" s="1"/>
      <c r="AA819" s="1"/>
      <c r="AB819" s="1"/>
      <c r="AC819" s="1"/>
      <c r="AD819" s="1"/>
      <c r="AE819" s="1"/>
      <c r="AF819" s="1"/>
    </row>
    <row r="820" spans="1:32" ht="14.25" customHeight="1">
      <c r="A820" s="137"/>
      <c r="B820" s="137"/>
      <c r="C820" s="1"/>
      <c r="D820" s="8"/>
      <c r="E820" s="8"/>
      <c r="F820" s="8"/>
      <c r="H820" s="1"/>
      <c r="I820" s="8"/>
      <c r="J820" s="1"/>
      <c r="K820" s="1"/>
      <c r="L820" s="1"/>
      <c r="M820" s="1"/>
      <c r="N820" s="1"/>
      <c r="O820" s="1"/>
      <c r="P820" s="1"/>
      <c r="Q820" s="1"/>
      <c r="R820" s="1"/>
      <c r="S820" s="1"/>
      <c r="T820" s="1"/>
      <c r="U820" s="1"/>
      <c r="V820" s="1"/>
      <c r="W820" s="1"/>
      <c r="X820" s="1"/>
      <c r="Y820" s="1"/>
      <c r="Z820" s="1"/>
      <c r="AA820" s="1"/>
      <c r="AB820" s="1"/>
      <c r="AC820" s="1"/>
      <c r="AD820" s="1"/>
      <c r="AE820" s="1"/>
      <c r="AF820" s="1"/>
    </row>
    <row r="821" spans="1:32" ht="14.25" customHeight="1">
      <c r="A821" s="137"/>
      <c r="B821" s="137"/>
      <c r="C821" s="1"/>
      <c r="D821" s="8"/>
      <c r="E821" s="8"/>
      <c r="F821" s="8"/>
      <c r="H821" s="1"/>
      <c r="I821" s="8"/>
      <c r="J821" s="1"/>
      <c r="K821" s="1"/>
      <c r="L821" s="1"/>
      <c r="M821" s="1"/>
      <c r="N821" s="1"/>
      <c r="O821" s="1"/>
      <c r="P821" s="1"/>
      <c r="Q821" s="1"/>
      <c r="R821" s="1"/>
      <c r="S821" s="1"/>
      <c r="T821" s="1"/>
      <c r="U821" s="1"/>
      <c r="V821" s="1"/>
      <c r="W821" s="1"/>
      <c r="X821" s="1"/>
      <c r="Y821" s="1"/>
      <c r="Z821" s="1"/>
      <c r="AA821" s="1"/>
      <c r="AB821" s="1"/>
      <c r="AC821" s="1"/>
      <c r="AD821" s="1"/>
      <c r="AE821" s="1"/>
      <c r="AF821" s="1"/>
    </row>
    <row r="822" spans="1:32" ht="14.25" customHeight="1">
      <c r="A822" s="137"/>
      <c r="B822" s="137"/>
      <c r="C822" s="1"/>
      <c r="D822" s="8"/>
      <c r="E822" s="8"/>
      <c r="F822" s="8"/>
      <c r="H822" s="1"/>
      <c r="I822" s="8"/>
      <c r="J822" s="1"/>
      <c r="K822" s="1"/>
      <c r="L822" s="1"/>
      <c r="M822" s="1"/>
      <c r="N822" s="1"/>
      <c r="O822" s="1"/>
      <c r="P822" s="1"/>
      <c r="Q822" s="1"/>
      <c r="R822" s="1"/>
      <c r="S822" s="1"/>
      <c r="T822" s="1"/>
      <c r="U822" s="1"/>
      <c r="V822" s="1"/>
      <c r="W822" s="1"/>
      <c r="X822" s="1"/>
      <c r="Y822" s="1"/>
      <c r="Z822" s="1"/>
      <c r="AA822" s="1"/>
      <c r="AB822" s="1"/>
      <c r="AC822" s="1"/>
      <c r="AD822" s="1"/>
      <c r="AE822" s="1"/>
      <c r="AF822" s="1"/>
    </row>
    <row r="823" spans="1:32" ht="14.25" customHeight="1">
      <c r="A823" s="137"/>
      <c r="B823" s="137"/>
      <c r="C823" s="1"/>
      <c r="D823" s="8"/>
      <c r="E823" s="8"/>
      <c r="F823" s="8"/>
      <c r="H823" s="1"/>
      <c r="I823" s="8"/>
      <c r="J823" s="1"/>
      <c r="K823" s="1"/>
      <c r="L823" s="1"/>
      <c r="M823" s="1"/>
      <c r="N823" s="1"/>
      <c r="O823" s="1"/>
      <c r="P823" s="1"/>
      <c r="Q823" s="1"/>
      <c r="R823" s="1"/>
      <c r="S823" s="1"/>
      <c r="T823" s="1"/>
      <c r="U823" s="1"/>
      <c r="V823" s="1"/>
      <c r="W823" s="1"/>
      <c r="X823" s="1"/>
      <c r="Y823" s="1"/>
      <c r="Z823" s="1"/>
      <c r="AA823" s="1"/>
      <c r="AB823" s="1"/>
      <c r="AC823" s="1"/>
      <c r="AD823" s="1"/>
      <c r="AE823" s="1"/>
      <c r="AF823" s="1"/>
    </row>
    <row r="824" spans="1:32" ht="14.25" customHeight="1">
      <c r="A824" s="137"/>
      <c r="B824" s="137"/>
      <c r="C824" s="1"/>
      <c r="D824" s="8"/>
      <c r="E824" s="8"/>
      <c r="F824" s="8"/>
      <c r="H824" s="1"/>
      <c r="I824" s="8"/>
      <c r="J824" s="1"/>
      <c r="K824" s="1"/>
      <c r="L824" s="1"/>
      <c r="M824" s="1"/>
      <c r="N824" s="1"/>
      <c r="O824" s="1"/>
      <c r="P824" s="1"/>
      <c r="Q824" s="1"/>
      <c r="R824" s="1"/>
      <c r="S824" s="1"/>
      <c r="T824" s="1"/>
      <c r="U824" s="1"/>
      <c r="V824" s="1"/>
      <c r="W824" s="1"/>
      <c r="X824" s="1"/>
      <c r="Y824" s="1"/>
      <c r="Z824" s="1"/>
      <c r="AA824" s="1"/>
      <c r="AB824" s="1"/>
      <c r="AC824" s="1"/>
      <c r="AD824" s="1"/>
      <c r="AE824" s="1"/>
      <c r="AF824" s="1"/>
    </row>
    <row r="825" spans="1:32" ht="14.25" customHeight="1">
      <c r="A825" s="137"/>
      <c r="B825" s="137"/>
      <c r="C825" s="1"/>
      <c r="D825" s="8"/>
      <c r="E825" s="8"/>
      <c r="F825" s="8"/>
      <c r="H825" s="1"/>
      <c r="I825" s="8"/>
      <c r="J825" s="1"/>
      <c r="K825" s="1"/>
      <c r="L825" s="1"/>
      <c r="M825" s="1"/>
      <c r="N825" s="1"/>
      <c r="O825" s="1"/>
      <c r="P825" s="1"/>
      <c r="Q825" s="1"/>
      <c r="R825" s="1"/>
      <c r="S825" s="1"/>
      <c r="T825" s="1"/>
      <c r="U825" s="1"/>
      <c r="V825" s="1"/>
      <c r="W825" s="1"/>
      <c r="X825" s="1"/>
      <c r="Y825" s="1"/>
      <c r="Z825" s="1"/>
      <c r="AA825" s="1"/>
      <c r="AB825" s="1"/>
      <c r="AC825" s="1"/>
      <c r="AD825" s="1"/>
      <c r="AE825" s="1"/>
      <c r="AF825" s="1"/>
    </row>
    <row r="826" spans="1:32" ht="14.25" customHeight="1">
      <c r="A826" s="137"/>
      <c r="B826" s="137"/>
      <c r="C826" s="1"/>
      <c r="D826" s="8"/>
      <c r="E826" s="8"/>
      <c r="F826" s="8"/>
      <c r="H826" s="1"/>
      <c r="I826" s="8"/>
      <c r="J826" s="1"/>
      <c r="K826" s="1"/>
      <c r="L826" s="1"/>
      <c r="M826" s="1"/>
      <c r="N826" s="1"/>
      <c r="O826" s="1"/>
      <c r="P826" s="1"/>
      <c r="Q826" s="1"/>
      <c r="R826" s="1"/>
      <c r="S826" s="1"/>
      <c r="T826" s="1"/>
      <c r="U826" s="1"/>
      <c r="V826" s="1"/>
      <c r="W826" s="1"/>
      <c r="X826" s="1"/>
      <c r="Y826" s="1"/>
      <c r="Z826" s="1"/>
      <c r="AA826" s="1"/>
      <c r="AB826" s="1"/>
      <c r="AC826" s="1"/>
      <c r="AD826" s="1"/>
      <c r="AE826" s="1"/>
      <c r="AF826" s="1"/>
    </row>
    <row r="827" spans="1:32" ht="14.25" customHeight="1">
      <c r="A827" s="137"/>
      <c r="B827" s="137"/>
      <c r="C827" s="1"/>
      <c r="D827" s="8"/>
      <c r="E827" s="8"/>
      <c r="F827" s="8"/>
      <c r="H827" s="1"/>
      <c r="I827" s="8"/>
      <c r="J827" s="1"/>
      <c r="K827" s="1"/>
      <c r="L827" s="1"/>
      <c r="M827" s="1"/>
      <c r="N827" s="1"/>
      <c r="O827" s="1"/>
      <c r="P827" s="1"/>
      <c r="Q827" s="1"/>
      <c r="R827" s="1"/>
      <c r="S827" s="1"/>
      <c r="T827" s="1"/>
      <c r="U827" s="1"/>
      <c r="V827" s="1"/>
      <c r="W827" s="1"/>
      <c r="X827" s="1"/>
      <c r="Y827" s="1"/>
      <c r="Z827" s="1"/>
      <c r="AA827" s="1"/>
      <c r="AB827" s="1"/>
      <c r="AC827" s="1"/>
      <c r="AD827" s="1"/>
      <c r="AE827" s="1"/>
      <c r="AF827" s="1"/>
    </row>
    <row r="828" spans="1:32" ht="14.25" customHeight="1">
      <c r="A828" s="137"/>
      <c r="B828" s="137"/>
      <c r="C828" s="1"/>
      <c r="D828" s="8"/>
      <c r="E828" s="8"/>
      <c r="F828" s="8"/>
      <c r="H828" s="1"/>
      <c r="I828" s="8"/>
      <c r="J828" s="1"/>
      <c r="K828" s="1"/>
      <c r="L828" s="1"/>
      <c r="M828" s="1"/>
      <c r="N828" s="1"/>
      <c r="O828" s="1"/>
      <c r="P828" s="1"/>
      <c r="Q828" s="1"/>
      <c r="R828" s="1"/>
      <c r="S828" s="1"/>
      <c r="T828" s="1"/>
      <c r="U828" s="1"/>
      <c r="V828" s="1"/>
      <c r="W828" s="1"/>
      <c r="X828" s="1"/>
      <c r="Y828" s="1"/>
      <c r="Z828" s="1"/>
      <c r="AA828" s="1"/>
      <c r="AB828" s="1"/>
      <c r="AC828" s="1"/>
      <c r="AD828" s="1"/>
      <c r="AE828" s="1"/>
      <c r="AF828" s="1"/>
    </row>
    <row r="829" spans="1:32" ht="14.25" customHeight="1">
      <c r="A829" s="137"/>
      <c r="B829" s="137"/>
      <c r="C829" s="1"/>
      <c r="D829" s="8"/>
      <c r="E829" s="8"/>
      <c r="F829" s="8"/>
      <c r="H829" s="1"/>
      <c r="I829" s="8"/>
      <c r="J829" s="1"/>
      <c r="K829" s="1"/>
      <c r="L829" s="1"/>
      <c r="M829" s="1"/>
      <c r="N829" s="1"/>
      <c r="O829" s="1"/>
      <c r="P829" s="1"/>
      <c r="Q829" s="1"/>
      <c r="R829" s="1"/>
      <c r="S829" s="1"/>
      <c r="T829" s="1"/>
      <c r="U829" s="1"/>
      <c r="V829" s="1"/>
      <c r="W829" s="1"/>
      <c r="X829" s="1"/>
      <c r="Y829" s="1"/>
      <c r="Z829" s="1"/>
      <c r="AA829" s="1"/>
      <c r="AB829" s="1"/>
      <c r="AC829" s="1"/>
      <c r="AD829" s="1"/>
      <c r="AE829" s="1"/>
      <c r="AF829" s="1"/>
    </row>
    <row r="830" spans="1:32" ht="14.25" customHeight="1">
      <c r="A830" s="137"/>
      <c r="B830" s="137"/>
      <c r="C830" s="1"/>
      <c r="D830" s="8"/>
      <c r="E830" s="8"/>
      <c r="F830" s="8"/>
      <c r="H830" s="1"/>
      <c r="I830" s="8"/>
      <c r="J830" s="1"/>
      <c r="K830" s="1"/>
      <c r="L830" s="1"/>
      <c r="M830" s="1"/>
      <c r="N830" s="1"/>
      <c r="O830" s="1"/>
      <c r="P830" s="1"/>
      <c r="Q830" s="1"/>
      <c r="R830" s="1"/>
      <c r="S830" s="1"/>
      <c r="T830" s="1"/>
      <c r="U830" s="1"/>
      <c r="V830" s="1"/>
      <c r="W830" s="1"/>
      <c r="X830" s="1"/>
      <c r="Y830" s="1"/>
      <c r="Z830" s="1"/>
      <c r="AA830" s="1"/>
      <c r="AB830" s="1"/>
      <c r="AC830" s="1"/>
      <c r="AD830" s="1"/>
      <c r="AE830" s="1"/>
      <c r="AF830" s="1"/>
    </row>
    <row r="831" spans="1:32" ht="14.25" customHeight="1">
      <c r="A831" s="137"/>
      <c r="B831" s="137"/>
      <c r="C831" s="1"/>
      <c r="D831" s="8"/>
      <c r="E831" s="8"/>
      <c r="F831" s="8"/>
      <c r="H831" s="1"/>
      <c r="I831" s="8"/>
      <c r="J831" s="1"/>
      <c r="K831" s="1"/>
      <c r="L831" s="1"/>
      <c r="M831" s="1"/>
      <c r="N831" s="1"/>
      <c r="O831" s="1"/>
      <c r="P831" s="1"/>
      <c r="Q831" s="1"/>
      <c r="R831" s="1"/>
      <c r="S831" s="1"/>
      <c r="T831" s="1"/>
      <c r="U831" s="1"/>
      <c r="V831" s="1"/>
      <c r="W831" s="1"/>
      <c r="X831" s="1"/>
      <c r="Y831" s="1"/>
      <c r="Z831" s="1"/>
      <c r="AA831" s="1"/>
      <c r="AB831" s="1"/>
      <c r="AC831" s="1"/>
      <c r="AD831" s="1"/>
      <c r="AE831" s="1"/>
      <c r="AF831" s="1"/>
    </row>
    <row r="832" spans="1:32" ht="14.25" customHeight="1">
      <c r="A832" s="137"/>
      <c r="B832" s="137"/>
      <c r="C832" s="1"/>
      <c r="D832" s="8"/>
      <c r="E832" s="8"/>
      <c r="F832" s="8"/>
      <c r="H832" s="1"/>
      <c r="I832" s="8"/>
      <c r="J832" s="1"/>
      <c r="K832" s="1"/>
      <c r="L832" s="1"/>
      <c r="M832" s="1"/>
      <c r="N832" s="1"/>
      <c r="O832" s="1"/>
      <c r="P832" s="1"/>
      <c r="Q832" s="1"/>
      <c r="R832" s="1"/>
      <c r="S832" s="1"/>
      <c r="T832" s="1"/>
      <c r="U832" s="1"/>
      <c r="V832" s="1"/>
      <c r="W832" s="1"/>
      <c r="X832" s="1"/>
      <c r="Y832" s="1"/>
      <c r="Z832" s="1"/>
      <c r="AA832" s="1"/>
      <c r="AB832" s="1"/>
      <c r="AC832" s="1"/>
      <c r="AD832" s="1"/>
      <c r="AE832" s="1"/>
      <c r="AF832" s="1"/>
    </row>
    <row r="833" spans="1:32" ht="14.25" customHeight="1">
      <c r="A833" s="137"/>
      <c r="B833" s="137"/>
      <c r="C833" s="1"/>
      <c r="D833" s="8"/>
      <c r="E833" s="8"/>
      <c r="F833" s="8"/>
      <c r="H833" s="1"/>
      <c r="I833" s="8"/>
      <c r="J833" s="1"/>
      <c r="K833" s="1"/>
      <c r="L833" s="1"/>
      <c r="M833" s="1"/>
      <c r="N833" s="1"/>
      <c r="O833" s="1"/>
      <c r="P833" s="1"/>
      <c r="Q833" s="1"/>
      <c r="R833" s="1"/>
      <c r="S833" s="1"/>
      <c r="T833" s="1"/>
      <c r="U833" s="1"/>
      <c r="V833" s="1"/>
      <c r="W833" s="1"/>
      <c r="X833" s="1"/>
      <c r="Y833" s="1"/>
      <c r="Z833" s="1"/>
      <c r="AA833" s="1"/>
      <c r="AB833" s="1"/>
      <c r="AC833" s="1"/>
      <c r="AD833" s="1"/>
      <c r="AE833" s="1"/>
      <c r="AF833" s="1"/>
    </row>
    <row r="834" spans="1:32" ht="14.25" customHeight="1">
      <c r="A834" s="137"/>
      <c r="B834" s="137"/>
      <c r="C834" s="1"/>
      <c r="D834" s="8"/>
      <c r="E834" s="8"/>
      <c r="F834" s="8"/>
      <c r="H834" s="1"/>
      <c r="I834" s="8"/>
      <c r="J834" s="1"/>
      <c r="K834" s="1"/>
      <c r="L834" s="1"/>
      <c r="M834" s="1"/>
      <c r="N834" s="1"/>
      <c r="O834" s="1"/>
      <c r="P834" s="1"/>
      <c r="Q834" s="1"/>
      <c r="R834" s="1"/>
      <c r="S834" s="1"/>
      <c r="T834" s="1"/>
      <c r="U834" s="1"/>
      <c r="V834" s="1"/>
      <c r="W834" s="1"/>
      <c r="X834" s="1"/>
      <c r="Y834" s="1"/>
      <c r="Z834" s="1"/>
      <c r="AA834" s="1"/>
      <c r="AB834" s="1"/>
      <c r="AC834" s="1"/>
      <c r="AD834" s="1"/>
      <c r="AE834" s="1"/>
      <c r="AF834" s="1"/>
    </row>
    <row r="835" spans="1:32" ht="14.25" customHeight="1">
      <c r="A835" s="137"/>
      <c r="B835" s="137"/>
      <c r="C835" s="1"/>
      <c r="D835" s="8"/>
      <c r="E835" s="8"/>
      <c r="F835" s="8"/>
      <c r="H835" s="1"/>
      <c r="I835" s="8"/>
      <c r="J835" s="1"/>
      <c r="K835" s="1"/>
      <c r="L835" s="1"/>
      <c r="M835" s="1"/>
      <c r="N835" s="1"/>
      <c r="O835" s="1"/>
      <c r="P835" s="1"/>
      <c r="Q835" s="1"/>
      <c r="R835" s="1"/>
      <c r="S835" s="1"/>
      <c r="T835" s="1"/>
      <c r="U835" s="1"/>
      <c r="V835" s="1"/>
      <c r="W835" s="1"/>
      <c r="X835" s="1"/>
      <c r="Y835" s="1"/>
      <c r="Z835" s="1"/>
      <c r="AA835" s="1"/>
      <c r="AB835" s="1"/>
      <c r="AC835" s="1"/>
      <c r="AD835" s="1"/>
      <c r="AE835" s="1"/>
      <c r="AF835" s="1"/>
    </row>
    <row r="836" spans="1:32" ht="14.25" customHeight="1">
      <c r="A836" s="137"/>
      <c r="B836" s="137"/>
      <c r="C836" s="1"/>
      <c r="D836" s="8"/>
      <c r="E836" s="8"/>
      <c r="F836" s="8"/>
      <c r="H836" s="1"/>
      <c r="I836" s="8"/>
      <c r="J836" s="1"/>
      <c r="K836" s="1"/>
      <c r="L836" s="1"/>
      <c r="M836" s="1"/>
      <c r="N836" s="1"/>
      <c r="O836" s="1"/>
      <c r="P836" s="1"/>
      <c r="Q836" s="1"/>
      <c r="R836" s="1"/>
      <c r="S836" s="1"/>
      <c r="T836" s="1"/>
      <c r="U836" s="1"/>
      <c r="V836" s="1"/>
      <c r="W836" s="1"/>
      <c r="X836" s="1"/>
      <c r="Y836" s="1"/>
      <c r="Z836" s="1"/>
      <c r="AA836" s="1"/>
      <c r="AB836" s="1"/>
      <c r="AC836" s="1"/>
      <c r="AD836" s="1"/>
      <c r="AE836" s="1"/>
      <c r="AF836" s="1"/>
    </row>
    <row r="837" spans="1:32" ht="14.25" customHeight="1">
      <c r="A837" s="137"/>
      <c r="B837" s="137"/>
      <c r="C837" s="1"/>
      <c r="D837" s="8"/>
      <c r="E837" s="8"/>
      <c r="F837" s="8"/>
      <c r="H837" s="1"/>
      <c r="I837" s="8"/>
      <c r="J837" s="1"/>
      <c r="K837" s="1"/>
      <c r="L837" s="1"/>
      <c r="M837" s="1"/>
      <c r="N837" s="1"/>
      <c r="O837" s="1"/>
      <c r="P837" s="1"/>
      <c r="Q837" s="1"/>
      <c r="R837" s="1"/>
      <c r="S837" s="1"/>
      <c r="T837" s="1"/>
      <c r="U837" s="1"/>
      <c r="V837" s="1"/>
      <c r="W837" s="1"/>
      <c r="X837" s="1"/>
      <c r="Y837" s="1"/>
      <c r="Z837" s="1"/>
      <c r="AA837" s="1"/>
      <c r="AB837" s="1"/>
      <c r="AC837" s="1"/>
      <c r="AD837" s="1"/>
      <c r="AE837" s="1"/>
      <c r="AF837" s="1"/>
    </row>
    <row r="838" spans="1:32" ht="14.25" customHeight="1">
      <c r="A838" s="137"/>
      <c r="B838" s="137"/>
      <c r="C838" s="1"/>
      <c r="D838" s="8"/>
      <c r="E838" s="8"/>
      <c r="F838" s="8"/>
      <c r="H838" s="1"/>
      <c r="I838" s="8"/>
      <c r="J838" s="1"/>
      <c r="K838" s="1"/>
      <c r="L838" s="1"/>
      <c r="M838" s="1"/>
      <c r="N838" s="1"/>
      <c r="O838" s="1"/>
      <c r="P838" s="1"/>
      <c r="Q838" s="1"/>
      <c r="R838" s="1"/>
      <c r="S838" s="1"/>
      <c r="T838" s="1"/>
      <c r="U838" s="1"/>
      <c r="V838" s="1"/>
      <c r="W838" s="1"/>
      <c r="X838" s="1"/>
      <c r="Y838" s="1"/>
      <c r="Z838" s="1"/>
      <c r="AA838" s="1"/>
      <c r="AB838" s="1"/>
      <c r="AC838" s="1"/>
      <c r="AD838" s="1"/>
      <c r="AE838" s="1"/>
      <c r="AF838" s="1"/>
    </row>
    <row r="839" spans="1:32" ht="14.25" customHeight="1">
      <c r="A839" s="137"/>
      <c r="B839" s="137"/>
      <c r="C839" s="1"/>
      <c r="D839" s="8"/>
      <c r="E839" s="8"/>
      <c r="F839" s="8"/>
      <c r="H839" s="1"/>
      <c r="I839" s="8"/>
      <c r="J839" s="1"/>
      <c r="K839" s="1"/>
      <c r="L839" s="1"/>
      <c r="M839" s="1"/>
      <c r="N839" s="1"/>
      <c r="O839" s="1"/>
      <c r="P839" s="1"/>
      <c r="Q839" s="1"/>
      <c r="R839" s="1"/>
      <c r="S839" s="1"/>
      <c r="T839" s="1"/>
      <c r="U839" s="1"/>
      <c r="V839" s="1"/>
      <c r="W839" s="1"/>
      <c r="X839" s="1"/>
      <c r="Y839" s="1"/>
      <c r="Z839" s="1"/>
      <c r="AA839" s="1"/>
      <c r="AB839" s="1"/>
      <c r="AC839" s="1"/>
      <c r="AD839" s="1"/>
      <c r="AE839" s="1"/>
      <c r="AF839" s="1"/>
    </row>
    <row r="840" spans="1:32" ht="14.25" customHeight="1">
      <c r="A840" s="137"/>
      <c r="B840" s="137"/>
      <c r="C840" s="1"/>
      <c r="D840" s="8"/>
      <c r="E840" s="8"/>
      <c r="F840" s="8"/>
      <c r="H840" s="1"/>
      <c r="I840" s="8"/>
      <c r="J840" s="1"/>
      <c r="K840" s="1"/>
      <c r="L840" s="1"/>
      <c r="M840" s="1"/>
      <c r="N840" s="1"/>
      <c r="O840" s="1"/>
      <c r="P840" s="1"/>
      <c r="Q840" s="1"/>
      <c r="R840" s="1"/>
      <c r="S840" s="1"/>
      <c r="T840" s="1"/>
      <c r="U840" s="1"/>
      <c r="V840" s="1"/>
      <c r="W840" s="1"/>
      <c r="X840" s="1"/>
      <c r="Y840" s="1"/>
      <c r="Z840" s="1"/>
      <c r="AA840" s="1"/>
      <c r="AB840" s="1"/>
      <c r="AC840" s="1"/>
      <c r="AD840" s="1"/>
      <c r="AE840" s="1"/>
      <c r="AF840" s="1"/>
    </row>
    <row r="841" spans="1:32" ht="14.25" customHeight="1">
      <c r="A841" s="137"/>
      <c r="B841" s="137"/>
      <c r="C841" s="1"/>
      <c r="D841" s="8"/>
      <c r="E841" s="8"/>
      <c r="F841" s="8"/>
      <c r="H841" s="1"/>
      <c r="I841" s="8"/>
      <c r="J841" s="1"/>
      <c r="K841" s="1"/>
      <c r="L841" s="1"/>
      <c r="M841" s="1"/>
      <c r="N841" s="1"/>
      <c r="O841" s="1"/>
      <c r="P841" s="1"/>
      <c r="Q841" s="1"/>
      <c r="R841" s="1"/>
      <c r="S841" s="1"/>
      <c r="T841" s="1"/>
      <c r="U841" s="1"/>
      <c r="V841" s="1"/>
      <c r="W841" s="1"/>
      <c r="X841" s="1"/>
      <c r="Y841" s="1"/>
      <c r="Z841" s="1"/>
      <c r="AA841" s="1"/>
      <c r="AB841" s="1"/>
      <c r="AC841" s="1"/>
      <c r="AD841" s="1"/>
      <c r="AE841" s="1"/>
      <c r="AF841" s="1"/>
    </row>
    <row r="842" spans="1:32" ht="14.25" customHeight="1">
      <c r="A842" s="137"/>
      <c r="B842" s="137"/>
      <c r="C842" s="1"/>
      <c r="D842" s="8"/>
      <c r="E842" s="8"/>
      <c r="F842" s="8"/>
      <c r="H842" s="1"/>
      <c r="I842" s="8"/>
      <c r="J842" s="1"/>
      <c r="K842" s="1"/>
      <c r="L842" s="1"/>
      <c r="M842" s="1"/>
      <c r="N842" s="1"/>
      <c r="O842" s="1"/>
      <c r="P842" s="1"/>
      <c r="Q842" s="1"/>
      <c r="R842" s="1"/>
      <c r="S842" s="1"/>
      <c r="T842" s="1"/>
      <c r="U842" s="1"/>
      <c r="V842" s="1"/>
      <c r="W842" s="1"/>
      <c r="X842" s="1"/>
      <c r="Y842" s="1"/>
      <c r="Z842" s="1"/>
      <c r="AA842" s="1"/>
      <c r="AB842" s="1"/>
      <c r="AC842" s="1"/>
      <c r="AD842" s="1"/>
      <c r="AE842" s="1"/>
      <c r="AF842" s="1"/>
    </row>
    <row r="843" spans="1:32" ht="14.25" customHeight="1">
      <c r="A843" s="137"/>
      <c r="B843" s="137"/>
      <c r="C843" s="1"/>
      <c r="D843" s="8"/>
      <c r="E843" s="8"/>
      <c r="F843" s="8"/>
      <c r="H843" s="1"/>
      <c r="I843" s="8"/>
      <c r="J843" s="1"/>
      <c r="K843" s="1"/>
      <c r="L843" s="1"/>
      <c r="M843" s="1"/>
      <c r="N843" s="1"/>
      <c r="O843" s="1"/>
      <c r="P843" s="1"/>
      <c r="Q843" s="1"/>
      <c r="R843" s="1"/>
      <c r="S843" s="1"/>
      <c r="T843" s="1"/>
      <c r="U843" s="1"/>
      <c r="V843" s="1"/>
      <c r="W843" s="1"/>
      <c r="X843" s="1"/>
      <c r="Y843" s="1"/>
      <c r="Z843" s="1"/>
      <c r="AA843" s="1"/>
      <c r="AB843" s="1"/>
      <c r="AC843" s="1"/>
      <c r="AD843" s="1"/>
      <c r="AE843" s="1"/>
      <c r="AF843" s="1"/>
    </row>
    <row r="844" spans="1:32" ht="14.25" customHeight="1">
      <c r="A844" s="137"/>
      <c r="B844" s="137"/>
      <c r="C844" s="1"/>
      <c r="D844" s="8"/>
      <c r="E844" s="8"/>
      <c r="F844" s="8"/>
      <c r="H844" s="1"/>
      <c r="I844" s="8"/>
      <c r="J844" s="1"/>
      <c r="K844" s="1"/>
      <c r="L844" s="1"/>
      <c r="M844" s="1"/>
      <c r="N844" s="1"/>
      <c r="O844" s="1"/>
      <c r="P844" s="1"/>
      <c r="Q844" s="1"/>
      <c r="R844" s="1"/>
      <c r="S844" s="1"/>
      <c r="T844" s="1"/>
      <c r="U844" s="1"/>
      <c r="V844" s="1"/>
      <c r="W844" s="1"/>
      <c r="X844" s="1"/>
      <c r="Y844" s="1"/>
      <c r="Z844" s="1"/>
      <c r="AA844" s="1"/>
      <c r="AB844" s="1"/>
      <c r="AC844" s="1"/>
      <c r="AD844" s="1"/>
      <c r="AE844" s="1"/>
      <c r="AF844" s="1"/>
    </row>
    <row r="845" spans="1:32" ht="14.25" customHeight="1">
      <c r="A845" s="137"/>
      <c r="B845" s="137"/>
      <c r="C845" s="1"/>
      <c r="D845" s="8"/>
      <c r="E845" s="8"/>
      <c r="F845" s="8"/>
      <c r="H845" s="1"/>
      <c r="I845" s="8"/>
      <c r="J845" s="1"/>
      <c r="K845" s="1"/>
      <c r="L845" s="1"/>
      <c r="M845" s="1"/>
      <c r="N845" s="1"/>
      <c r="O845" s="1"/>
      <c r="P845" s="1"/>
      <c r="Q845" s="1"/>
      <c r="R845" s="1"/>
      <c r="S845" s="1"/>
      <c r="T845" s="1"/>
      <c r="U845" s="1"/>
      <c r="V845" s="1"/>
      <c r="W845" s="1"/>
      <c r="X845" s="1"/>
      <c r="Y845" s="1"/>
      <c r="Z845" s="1"/>
      <c r="AA845" s="1"/>
      <c r="AB845" s="1"/>
      <c r="AC845" s="1"/>
      <c r="AD845" s="1"/>
      <c r="AE845" s="1"/>
      <c r="AF845" s="1"/>
    </row>
    <row r="846" spans="1:32" ht="14.25" customHeight="1">
      <c r="A846" s="137"/>
      <c r="B846" s="137"/>
      <c r="C846" s="1"/>
      <c r="D846" s="8"/>
      <c r="E846" s="8"/>
      <c r="F846" s="8"/>
      <c r="H846" s="1"/>
      <c r="I846" s="8"/>
      <c r="J846" s="1"/>
      <c r="K846" s="1"/>
      <c r="L846" s="1"/>
      <c r="M846" s="1"/>
      <c r="N846" s="1"/>
      <c r="O846" s="1"/>
      <c r="P846" s="1"/>
      <c r="Q846" s="1"/>
      <c r="R846" s="1"/>
      <c r="S846" s="1"/>
      <c r="T846" s="1"/>
      <c r="U846" s="1"/>
      <c r="V846" s="1"/>
      <c r="W846" s="1"/>
      <c r="X846" s="1"/>
      <c r="Y846" s="1"/>
      <c r="Z846" s="1"/>
      <c r="AA846" s="1"/>
      <c r="AB846" s="1"/>
      <c r="AC846" s="1"/>
      <c r="AD846" s="1"/>
      <c r="AE846" s="1"/>
      <c r="AF846" s="1"/>
    </row>
    <row r="847" spans="1:32" ht="14.25" customHeight="1">
      <c r="A847" s="137"/>
      <c r="B847" s="137"/>
      <c r="C847" s="1"/>
      <c r="D847" s="8"/>
      <c r="E847" s="8"/>
      <c r="F847" s="8"/>
      <c r="H847" s="1"/>
      <c r="I847" s="8"/>
      <c r="J847" s="1"/>
      <c r="K847" s="1"/>
      <c r="L847" s="1"/>
      <c r="M847" s="1"/>
      <c r="N847" s="1"/>
      <c r="O847" s="1"/>
      <c r="P847" s="1"/>
      <c r="Q847" s="1"/>
      <c r="R847" s="1"/>
      <c r="S847" s="1"/>
      <c r="T847" s="1"/>
      <c r="U847" s="1"/>
      <c r="V847" s="1"/>
      <c r="W847" s="1"/>
      <c r="X847" s="1"/>
      <c r="Y847" s="1"/>
      <c r="Z847" s="1"/>
      <c r="AA847" s="1"/>
      <c r="AB847" s="1"/>
      <c r="AC847" s="1"/>
      <c r="AD847" s="1"/>
      <c r="AE847" s="1"/>
      <c r="AF847" s="1"/>
    </row>
    <row r="848" spans="1:32" ht="14.25" customHeight="1">
      <c r="A848" s="137"/>
      <c r="B848" s="137"/>
      <c r="C848" s="1"/>
      <c r="D848" s="8"/>
      <c r="E848" s="8"/>
      <c r="F848" s="8"/>
      <c r="H848" s="1"/>
      <c r="I848" s="8"/>
      <c r="J848" s="1"/>
      <c r="K848" s="1"/>
      <c r="L848" s="1"/>
      <c r="M848" s="1"/>
      <c r="N848" s="1"/>
      <c r="O848" s="1"/>
      <c r="P848" s="1"/>
      <c r="Q848" s="1"/>
      <c r="R848" s="1"/>
      <c r="S848" s="1"/>
      <c r="T848" s="1"/>
      <c r="U848" s="1"/>
      <c r="V848" s="1"/>
      <c r="W848" s="1"/>
      <c r="X848" s="1"/>
      <c r="Y848" s="1"/>
      <c r="Z848" s="1"/>
      <c r="AA848" s="1"/>
      <c r="AB848" s="1"/>
      <c r="AC848" s="1"/>
      <c r="AD848" s="1"/>
      <c r="AE848" s="1"/>
      <c r="AF848" s="1"/>
    </row>
    <row r="849" spans="1:32" ht="14.25" customHeight="1">
      <c r="A849" s="137"/>
      <c r="B849" s="137"/>
      <c r="C849" s="1"/>
      <c r="D849" s="8"/>
      <c r="E849" s="8"/>
      <c r="F849" s="8"/>
      <c r="H849" s="1"/>
      <c r="I849" s="8"/>
      <c r="J849" s="1"/>
      <c r="K849" s="1"/>
      <c r="L849" s="1"/>
      <c r="M849" s="1"/>
      <c r="N849" s="1"/>
      <c r="O849" s="1"/>
      <c r="P849" s="1"/>
      <c r="Q849" s="1"/>
      <c r="R849" s="1"/>
      <c r="S849" s="1"/>
      <c r="T849" s="1"/>
      <c r="U849" s="1"/>
      <c r="V849" s="1"/>
      <c r="W849" s="1"/>
      <c r="X849" s="1"/>
      <c r="Y849" s="1"/>
      <c r="Z849" s="1"/>
      <c r="AA849" s="1"/>
      <c r="AB849" s="1"/>
      <c r="AC849" s="1"/>
      <c r="AD849" s="1"/>
      <c r="AE849" s="1"/>
      <c r="AF849" s="1"/>
    </row>
    <row r="850" spans="1:32" ht="14.25" customHeight="1">
      <c r="A850" s="137"/>
      <c r="B850" s="137"/>
      <c r="C850" s="1"/>
      <c r="D850" s="8"/>
      <c r="E850" s="8"/>
      <c r="F850" s="8"/>
      <c r="H850" s="1"/>
      <c r="I850" s="8"/>
      <c r="J850" s="1"/>
      <c r="K850" s="1"/>
      <c r="L850" s="1"/>
      <c r="M850" s="1"/>
      <c r="N850" s="1"/>
      <c r="O850" s="1"/>
      <c r="P850" s="1"/>
      <c r="Q850" s="1"/>
      <c r="R850" s="1"/>
      <c r="S850" s="1"/>
      <c r="T850" s="1"/>
      <c r="U850" s="1"/>
      <c r="V850" s="1"/>
      <c r="W850" s="1"/>
      <c r="X850" s="1"/>
      <c r="Y850" s="1"/>
      <c r="Z850" s="1"/>
      <c r="AA850" s="1"/>
      <c r="AB850" s="1"/>
      <c r="AC850" s="1"/>
      <c r="AD850" s="1"/>
      <c r="AE850" s="1"/>
      <c r="AF850" s="1"/>
    </row>
    <row r="851" spans="1:32" ht="14.25" customHeight="1">
      <c r="A851" s="137"/>
      <c r="B851" s="137"/>
      <c r="C851" s="1"/>
      <c r="D851" s="8"/>
      <c r="E851" s="8"/>
      <c r="F851" s="8"/>
      <c r="H851" s="1"/>
      <c r="I851" s="8"/>
      <c r="J851" s="1"/>
      <c r="K851" s="1"/>
      <c r="L851" s="1"/>
      <c r="M851" s="1"/>
      <c r="N851" s="1"/>
      <c r="O851" s="1"/>
      <c r="P851" s="1"/>
      <c r="Q851" s="1"/>
      <c r="R851" s="1"/>
      <c r="S851" s="1"/>
      <c r="T851" s="1"/>
      <c r="U851" s="1"/>
      <c r="V851" s="1"/>
      <c r="W851" s="1"/>
      <c r="X851" s="1"/>
      <c r="Y851" s="1"/>
      <c r="Z851" s="1"/>
      <c r="AA851" s="1"/>
      <c r="AB851" s="1"/>
      <c r="AC851" s="1"/>
      <c r="AD851" s="1"/>
      <c r="AE851" s="1"/>
      <c r="AF851" s="1"/>
    </row>
    <row r="852" spans="1:32" ht="14.25" customHeight="1">
      <c r="A852" s="137"/>
      <c r="B852" s="137"/>
      <c r="C852" s="1"/>
      <c r="D852" s="8"/>
      <c r="E852" s="8"/>
      <c r="F852" s="8"/>
      <c r="H852" s="1"/>
      <c r="I852" s="8"/>
      <c r="J852" s="1"/>
      <c r="K852" s="1"/>
      <c r="L852" s="1"/>
      <c r="M852" s="1"/>
      <c r="N852" s="1"/>
      <c r="O852" s="1"/>
      <c r="P852" s="1"/>
      <c r="Q852" s="1"/>
      <c r="R852" s="1"/>
      <c r="S852" s="1"/>
      <c r="T852" s="1"/>
      <c r="U852" s="1"/>
      <c r="V852" s="1"/>
      <c r="W852" s="1"/>
      <c r="X852" s="1"/>
      <c r="Y852" s="1"/>
      <c r="Z852" s="1"/>
      <c r="AA852" s="1"/>
      <c r="AB852" s="1"/>
      <c r="AC852" s="1"/>
      <c r="AD852" s="1"/>
      <c r="AE852" s="1"/>
      <c r="AF852" s="1"/>
    </row>
    <row r="853" spans="1:32" ht="14.25" customHeight="1">
      <c r="A853" s="137"/>
      <c r="B853" s="137"/>
      <c r="C853" s="1"/>
      <c r="D853" s="8"/>
      <c r="E853" s="8"/>
      <c r="F853" s="8"/>
      <c r="H853" s="1"/>
      <c r="I853" s="8"/>
      <c r="J853" s="1"/>
      <c r="K853" s="1"/>
      <c r="L853" s="1"/>
      <c r="M853" s="1"/>
      <c r="N853" s="1"/>
      <c r="O853" s="1"/>
      <c r="P853" s="1"/>
      <c r="Q853" s="1"/>
      <c r="R853" s="1"/>
      <c r="S853" s="1"/>
      <c r="T853" s="1"/>
      <c r="U853" s="1"/>
      <c r="V853" s="1"/>
      <c r="W853" s="1"/>
      <c r="X853" s="1"/>
      <c r="Y853" s="1"/>
      <c r="Z853" s="1"/>
      <c r="AA853" s="1"/>
      <c r="AB853" s="1"/>
      <c r="AC853" s="1"/>
      <c r="AD853" s="1"/>
      <c r="AE853" s="1"/>
      <c r="AF853" s="1"/>
    </row>
    <row r="854" spans="1:32" ht="14.25" customHeight="1">
      <c r="A854" s="137"/>
      <c r="B854" s="137"/>
      <c r="C854" s="1"/>
      <c r="D854" s="8"/>
      <c r="E854" s="8"/>
      <c r="F854" s="8"/>
      <c r="H854" s="1"/>
      <c r="I854" s="8"/>
      <c r="J854" s="1"/>
      <c r="K854" s="1"/>
      <c r="L854" s="1"/>
      <c r="M854" s="1"/>
      <c r="N854" s="1"/>
      <c r="O854" s="1"/>
      <c r="P854" s="1"/>
      <c r="Q854" s="1"/>
      <c r="R854" s="1"/>
      <c r="S854" s="1"/>
      <c r="T854" s="1"/>
      <c r="U854" s="1"/>
      <c r="V854" s="1"/>
      <c r="W854" s="1"/>
      <c r="X854" s="1"/>
      <c r="Y854" s="1"/>
      <c r="Z854" s="1"/>
      <c r="AA854" s="1"/>
      <c r="AB854" s="1"/>
      <c r="AC854" s="1"/>
      <c r="AD854" s="1"/>
      <c r="AE854" s="1"/>
      <c r="AF854" s="1"/>
    </row>
    <row r="855" spans="1:32" ht="14.25" customHeight="1">
      <c r="A855" s="137"/>
      <c r="B855" s="137"/>
      <c r="C855" s="1"/>
      <c r="D855" s="8"/>
      <c r="E855" s="8"/>
      <c r="F855" s="8"/>
      <c r="H855" s="1"/>
      <c r="I855" s="8"/>
      <c r="J855" s="1"/>
      <c r="K855" s="1"/>
      <c r="L855" s="1"/>
      <c r="M855" s="1"/>
      <c r="N855" s="1"/>
      <c r="O855" s="1"/>
      <c r="P855" s="1"/>
      <c r="Q855" s="1"/>
      <c r="R855" s="1"/>
      <c r="S855" s="1"/>
      <c r="T855" s="1"/>
      <c r="U855" s="1"/>
      <c r="V855" s="1"/>
      <c r="W855" s="1"/>
      <c r="X855" s="1"/>
      <c r="Y855" s="1"/>
      <c r="Z855" s="1"/>
      <c r="AA855" s="1"/>
      <c r="AB855" s="1"/>
      <c r="AC855" s="1"/>
      <c r="AD855" s="1"/>
      <c r="AE855" s="1"/>
      <c r="AF855" s="1"/>
    </row>
    <row r="856" spans="1:32" ht="14.25" customHeight="1">
      <c r="A856" s="137"/>
      <c r="B856" s="137"/>
      <c r="C856" s="1"/>
      <c r="D856" s="8"/>
      <c r="E856" s="8"/>
      <c r="F856" s="8"/>
      <c r="H856" s="1"/>
      <c r="I856" s="8"/>
      <c r="J856" s="1"/>
      <c r="K856" s="1"/>
      <c r="L856" s="1"/>
      <c r="M856" s="1"/>
      <c r="N856" s="1"/>
      <c r="O856" s="1"/>
      <c r="P856" s="1"/>
      <c r="Q856" s="1"/>
      <c r="R856" s="1"/>
      <c r="S856" s="1"/>
      <c r="T856" s="1"/>
      <c r="U856" s="1"/>
      <c r="V856" s="1"/>
      <c r="W856" s="1"/>
      <c r="X856" s="1"/>
      <c r="Y856" s="1"/>
      <c r="Z856" s="1"/>
      <c r="AA856" s="1"/>
      <c r="AB856" s="1"/>
      <c r="AC856" s="1"/>
      <c r="AD856" s="1"/>
      <c r="AE856" s="1"/>
      <c r="AF856" s="1"/>
    </row>
    <row r="857" spans="1:32" ht="14.25" customHeight="1">
      <c r="A857" s="137"/>
      <c r="B857" s="137"/>
      <c r="C857" s="1"/>
      <c r="D857" s="8"/>
      <c r="E857" s="8"/>
      <c r="F857" s="8"/>
      <c r="H857" s="1"/>
      <c r="I857" s="8"/>
      <c r="J857" s="1"/>
      <c r="K857" s="1"/>
      <c r="L857" s="1"/>
      <c r="M857" s="1"/>
      <c r="N857" s="1"/>
      <c r="O857" s="1"/>
      <c r="P857" s="1"/>
      <c r="Q857" s="1"/>
      <c r="R857" s="1"/>
      <c r="S857" s="1"/>
      <c r="T857" s="1"/>
      <c r="U857" s="1"/>
      <c r="V857" s="1"/>
      <c r="W857" s="1"/>
      <c r="X857" s="1"/>
      <c r="Y857" s="1"/>
      <c r="Z857" s="1"/>
      <c r="AA857" s="1"/>
      <c r="AB857" s="1"/>
      <c r="AC857" s="1"/>
      <c r="AD857" s="1"/>
      <c r="AE857" s="1"/>
      <c r="AF857" s="1"/>
    </row>
    <row r="858" spans="1:32" ht="14.25" customHeight="1">
      <c r="A858" s="137"/>
      <c r="B858" s="137"/>
      <c r="C858" s="1"/>
      <c r="D858" s="8"/>
      <c r="E858" s="8"/>
      <c r="F858" s="8"/>
      <c r="H858" s="1"/>
      <c r="I858" s="8"/>
      <c r="J858" s="1"/>
      <c r="K858" s="1"/>
      <c r="L858" s="1"/>
      <c r="M858" s="1"/>
      <c r="N858" s="1"/>
      <c r="O858" s="1"/>
      <c r="P858" s="1"/>
      <c r="Q858" s="1"/>
      <c r="R858" s="1"/>
      <c r="S858" s="1"/>
      <c r="T858" s="1"/>
      <c r="U858" s="1"/>
      <c r="V858" s="1"/>
      <c r="W858" s="1"/>
      <c r="X858" s="1"/>
      <c r="Y858" s="1"/>
      <c r="Z858" s="1"/>
      <c r="AA858" s="1"/>
      <c r="AB858" s="1"/>
      <c r="AC858" s="1"/>
      <c r="AD858" s="1"/>
      <c r="AE858" s="1"/>
      <c r="AF858" s="1"/>
    </row>
    <row r="859" spans="1:32" ht="14.25" customHeight="1">
      <c r="A859" s="137"/>
      <c r="B859" s="137"/>
      <c r="C859" s="1"/>
      <c r="D859" s="8"/>
      <c r="E859" s="8"/>
      <c r="F859" s="8"/>
      <c r="H859" s="1"/>
      <c r="I859" s="8"/>
      <c r="J859" s="1"/>
      <c r="K859" s="1"/>
      <c r="L859" s="1"/>
      <c r="M859" s="1"/>
      <c r="N859" s="1"/>
      <c r="O859" s="1"/>
      <c r="P859" s="1"/>
      <c r="Q859" s="1"/>
      <c r="R859" s="1"/>
      <c r="S859" s="1"/>
      <c r="T859" s="1"/>
      <c r="U859" s="1"/>
      <c r="V859" s="1"/>
      <c r="W859" s="1"/>
      <c r="X859" s="1"/>
      <c r="Y859" s="1"/>
      <c r="Z859" s="1"/>
      <c r="AA859" s="1"/>
      <c r="AB859" s="1"/>
      <c r="AC859" s="1"/>
      <c r="AD859" s="1"/>
      <c r="AE859" s="1"/>
      <c r="AF859" s="1"/>
    </row>
    <row r="860" spans="1:32" ht="14.25" customHeight="1">
      <c r="A860" s="137"/>
      <c r="B860" s="137"/>
      <c r="C860" s="1"/>
      <c r="D860" s="8"/>
      <c r="E860" s="8"/>
      <c r="F860" s="8"/>
      <c r="H860" s="1"/>
      <c r="I860" s="8"/>
      <c r="J860" s="1"/>
      <c r="K860" s="1"/>
      <c r="L860" s="1"/>
      <c r="M860" s="1"/>
      <c r="N860" s="1"/>
      <c r="O860" s="1"/>
      <c r="P860" s="1"/>
      <c r="Q860" s="1"/>
      <c r="R860" s="1"/>
      <c r="S860" s="1"/>
      <c r="T860" s="1"/>
      <c r="U860" s="1"/>
      <c r="V860" s="1"/>
      <c r="W860" s="1"/>
      <c r="X860" s="1"/>
      <c r="Y860" s="1"/>
      <c r="Z860" s="1"/>
      <c r="AA860" s="1"/>
      <c r="AB860" s="1"/>
      <c r="AC860" s="1"/>
      <c r="AD860" s="1"/>
      <c r="AE860" s="1"/>
      <c r="AF860" s="1"/>
    </row>
    <row r="861" spans="1:32" ht="14.25" customHeight="1">
      <c r="A861" s="137"/>
      <c r="B861" s="137"/>
      <c r="C861" s="1"/>
      <c r="D861" s="8"/>
      <c r="E861" s="8"/>
      <c r="F861" s="8"/>
      <c r="H861" s="1"/>
      <c r="I861" s="8"/>
      <c r="J861" s="1"/>
      <c r="K861" s="1"/>
      <c r="L861" s="1"/>
      <c r="M861" s="1"/>
      <c r="N861" s="1"/>
      <c r="O861" s="1"/>
      <c r="P861" s="1"/>
      <c r="Q861" s="1"/>
      <c r="R861" s="1"/>
      <c r="S861" s="1"/>
      <c r="T861" s="1"/>
      <c r="U861" s="1"/>
      <c r="V861" s="1"/>
      <c r="W861" s="1"/>
      <c r="X861" s="1"/>
      <c r="Y861" s="1"/>
      <c r="Z861" s="1"/>
      <c r="AA861" s="1"/>
      <c r="AB861" s="1"/>
      <c r="AC861" s="1"/>
      <c r="AD861" s="1"/>
      <c r="AE861" s="1"/>
      <c r="AF861" s="1"/>
    </row>
    <row r="862" spans="1:32" ht="14.25" customHeight="1">
      <c r="A862" s="137"/>
      <c r="B862" s="137"/>
      <c r="C862" s="1"/>
      <c r="D862" s="8"/>
      <c r="E862" s="8"/>
      <c r="F862" s="8"/>
      <c r="H862" s="1"/>
      <c r="I862" s="8"/>
      <c r="J862" s="1"/>
      <c r="K862" s="1"/>
      <c r="L862" s="1"/>
      <c r="M862" s="1"/>
      <c r="N862" s="1"/>
      <c r="O862" s="1"/>
      <c r="P862" s="1"/>
      <c r="Q862" s="1"/>
      <c r="R862" s="1"/>
      <c r="S862" s="1"/>
      <c r="T862" s="1"/>
      <c r="U862" s="1"/>
      <c r="V862" s="1"/>
      <c r="W862" s="1"/>
      <c r="X862" s="1"/>
      <c r="Y862" s="1"/>
      <c r="Z862" s="1"/>
      <c r="AA862" s="1"/>
      <c r="AB862" s="1"/>
      <c r="AC862" s="1"/>
      <c r="AD862" s="1"/>
      <c r="AE862" s="1"/>
      <c r="AF862" s="1"/>
    </row>
    <row r="863" spans="1:32" ht="14.25" customHeight="1">
      <c r="A863" s="137"/>
      <c r="B863" s="137"/>
      <c r="C863" s="1"/>
      <c r="D863" s="8"/>
      <c r="E863" s="8"/>
      <c r="F863" s="8"/>
      <c r="H863" s="1"/>
      <c r="I863" s="8"/>
      <c r="J863" s="1"/>
      <c r="K863" s="1"/>
      <c r="L863" s="1"/>
      <c r="M863" s="1"/>
      <c r="N863" s="1"/>
      <c r="O863" s="1"/>
      <c r="P863" s="1"/>
      <c r="Q863" s="1"/>
      <c r="R863" s="1"/>
      <c r="S863" s="1"/>
      <c r="T863" s="1"/>
      <c r="U863" s="1"/>
      <c r="V863" s="1"/>
      <c r="W863" s="1"/>
      <c r="X863" s="1"/>
      <c r="Y863" s="1"/>
      <c r="Z863" s="1"/>
      <c r="AA863" s="1"/>
      <c r="AB863" s="1"/>
      <c r="AC863" s="1"/>
      <c r="AD863" s="1"/>
      <c r="AE863" s="1"/>
      <c r="AF863" s="1"/>
    </row>
    <row r="864" spans="1:32" ht="14.25" customHeight="1">
      <c r="A864" s="137"/>
      <c r="B864" s="137"/>
      <c r="C864" s="1"/>
      <c r="D864" s="8"/>
      <c r="E864" s="8"/>
      <c r="F864" s="8"/>
      <c r="H864" s="1"/>
      <c r="I864" s="8"/>
      <c r="J864" s="1"/>
      <c r="K864" s="1"/>
      <c r="L864" s="1"/>
      <c r="M864" s="1"/>
      <c r="N864" s="1"/>
      <c r="O864" s="1"/>
      <c r="P864" s="1"/>
      <c r="Q864" s="1"/>
      <c r="R864" s="1"/>
      <c r="S864" s="1"/>
      <c r="T864" s="1"/>
      <c r="U864" s="1"/>
      <c r="V864" s="1"/>
      <c r="W864" s="1"/>
      <c r="X864" s="1"/>
      <c r="Y864" s="1"/>
      <c r="Z864" s="1"/>
      <c r="AA864" s="1"/>
      <c r="AB864" s="1"/>
      <c r="AC864" s="1"/>
      <c r="AD864" s="1"/>
      <c r="AE864" s="1"/>
      <c r="AF864" s="1"/>
    </row>
    <row r="865" spans="1:32" ht="14.25" customHeight="1">
      <c r="A865" s="137"/>
      <c r="B865" s="137"/>
      <c r="C865" s="1"/>
      <c r="D865" s="8"/>
      <c r="E865" s="8"/>
      <c r="F865" s="8"/>
      <c r="H865" s="1"/>
      <c r="I865" s="8"/>
      <c r="J865" s="1"/>
      <c r="K865" s="1"/>
      <c r="L865" s="1"/>
      <c r="M865" s="1"/>
      <c r="N865" s="1"/>
      <c r="O865" s="1"/>
      <c r="P865" s="1"/>
      <c r="Q865" s="1"/>
      <c r="R865" s="1"/>
      <c r="S865" s="1"/>
      <c r="T865" s="1"/>
      <c r="U865" s="1"/>
      <c r="V865" s="1"/>
      <c r="W865" s="1"/>
      <c r="X865" s="1"/>
      <c r="Y865" s="1"/>
      <c r="Z865" s="1"/>
      <c r="AA865" s="1"/>
      <c r="AB865" s="1"/>
      <c r="AC865" s="1"/>
      <c r="AD865" s="1"/>
      <c r="AE865" s="1"/>
      <c r="AF865" s="1"/>
    </row>
    <row r="866" spans="1:32" ht="14.25" customHeight="1">
      <c r="A866" s="137"/>
      <c r="B866" s="137"/>
      <c r="C866" s="1"/>
      <c r="D866" s="8"/>
      <c r="E866" s="8"/>
      <c r="F866" s="8"/>
      <c r="H866" s="1"/>
      <c r="I866" s="8"/>
      <c r="J866" s="1"/>
      <c r="K866" s="1"/>
      <c r="L866" s="1"/>
      <c r="M866" s="1"/>
      <c r="N866" s="1"/>
      <c r="O866" s="1"/>
      <c r="P866" s="1"/>
      <c r="Q866" s="1"/>
      <c r="R866" s="1"/>
      <c r="S866" s="1"/>
      <c r="T866" s="1"/>
      <c r="U866" s="1"/>
      <c r="V866" s="1"/>
      <c r="W866" s="1"/>
      <c r="X866" s="1"/>
      <c r="Y866" s="1"/>
      <c r="Z866" s="1"/>
      <c r="AA866" s="1"/>
      <c r="AB866" s="1"/>
      <c r="AC866" s="1"/>
      <c r="AD866" s="1"/>
      <c r="AE866" s="1"/>
      <c r="AF866" s="1"/>
    </row>
    <row r="867" spans="1:32" ht="14.25" customHeight="1">
      <c r="A867" s="137"/>
      <c r="B867" s="137"/>
      <c r="C867" s="1"/>
      <c r="D867" s="8"/>
      <c r="E867" s="8"/>
      <c r="F867" s="8"/>
      <c r="H867" s="1"/>
      <c r="I867" s="8"/>
      <c r="J867" s="1"/>
      <c r="K867" s="1"/>
      <c r="L867" s="1"/>
      <c r="M867" s="1"/>
      <c r="N867" s="1"/>
      <c r="O867" s="1"/>
      <c r="P867" s="1"/>
      <c r="Q867" s="1"/>
      <c r="R867" s="1"/>
      <c r="S867" s="1"/>
      <c r="T867" s="1"/>
      <c r="U867" s="1"/>
      <c r="V867" s="1"/>
      <c r="W867" s="1"/>
      <c r="X867" s="1"/>
      <c r="Y867" s="1"/>
      <c r="Z867" s="1"/>
      <c r="AA867" s="1"/>
      <c r="AB867" s="1"/>
      <c r="AC867" s="1"/>
      <c r="AD867" s="1"/>
      <c r="AE867" s="1"/>
      <c r="AF867" s="1"/>
    </row>
    <row r="868" spans="1:32" ht="14.25" customHeight="1">
      <c r="A868" s="137"/>
      <c r="B868" s="137"/>
      <c r="C868" s="1"/>
      <c r="D868" s="8"/>
      <c r="E868" s="8"/>
      <c r="F868" s="8"/>
      <c r="H868" s="1"/>
      <c r="I868" s="8"/>
      <c r="J868" s="1"/>
      <c r="K868" s="1"/>
      <c r="L868" s="1"/>
      <c r="M868" s="1"/>
      <c r="N868" s="1"/>
      <c r="O868" s="1"/>
      <c r="P868" s="1"/>
      <c r="Q868" s="1"/>
      <c r="R868" s="1"/>
      <c r="S868" s="1"/>
      <c r="T868" s="1"/>
      <c r="U868" s="1"/>
      <c r="V868" s="1"/>
      <c r="W868" s="1"/>
      <c r="X868" s="1"/>
      <c r="Y868" s="1"/>
      <c r="Z868" s="1"/>
      <c r="AA868" s="1"/>
      <c r="AB868" s="1"/>
      <c r="AC868" s="1"/>
      <c r="AD868" s="1"/>
      <c r="AE868" s="1"/>
      <c r="AF868" s="1"/>
    </row>
    <row r="869" spans="1:32" ht="14.25" customHeight="1">
      <c r="A869" s="137"/>
      <c r="B869" s="137"/>
      <c r="C869" s="1"/>
      <c r="D869" s="8"/>
      <c r="E869" s="8"/>
      <c r="F869" s="8"/>
      <c r="H869" s="1"/>
      <c r="I869" s="8"/>
      <c r="J869" s="1"/>
      <c r="K869" s="1"/>
      <c r="L869" s="1"/>
      <c r="M869" s="1"/>
      <c r="N869" s="1"/>
      <c r="O869" s="1"/>
      <c r="P869" s="1"/>
      <c r="Q869" s="1"/>
      <c r="R869" s="1"/>
      <c r="S869" s="1"/>
      <c r="T869" s="1"/>
      <c r="U869" s="1"/>
      <c r="V869" s="1"/>
      <c r="W869" s="1"/>
      <c r="X869" s="1"/>
      <c r="Y869" s="1"/>
      <c r="Z869" s="1"/>
      <c r="AA869" s="1"/>
      <c r="AB869" s="1"/>
      <c r="AC869" s="1"/>
      <c r="AD869" s="1"/>
      <c r="AE869" s="1"/>
      <c r="AF869" s="1"/>
    </row>
    <row r="870" spans="1:32" ht="14.25" customHeight="1">
      <c r="A870" s="137"/>
      <c r="B870" s="137"/>
      <c r="C870" s="1"/>
      <c r="D870" s="8"/>
      <c r="E870" s="8"/>
      <c r="F870" s="8"/>
      <c r="H870" s="1"/>
      <c r="I870" s="8"/>
      <c r="J870" s="1"/>
      <c r="K870" s="1"/>
      <c r="L870" s="1"/>
      <c r="M870" s="1"/>
      <c r="N870" s="1"/>
      <c r="O870" s="1"/>
      <c r="P870" s="1"/>
      <c r="Q870" s="1"/>
      <c r="R870" s="1"/>
      <c r="S870" s="1"/>
      <c r="T870" s="1"/>
      <c r="U870" s="1"/>
      <c r="V870" s="1"/>
      <c r="W870" s="1"/>
      <c r="X870" s="1"/>
      <c r="Y870" s="1"/>
      <c r="Z870" s="1"/>
      <c r="AA870" s="1"/>
      <c r="AB870" s="1"/>
      <c r="AC870" s="1"/>
      <c r="AD870" s="1"/>
      <c r="AE870" s="1"/>
      <c r="AF870" s="1"/>
    </row>
    <row r="871" spans="1:32" ht="14.25" customHeight="1">
      <c r="A871" s="137"/>
      <c r="B871" s="137"/>
      <c r="C871" s="1"/>
      <c r="D871" s="8"/>
      <c r="E871" s="8"/>
      <c r="F871" s="8"/>
      <c r="H871" s="1"/>
      <c r="I871" s="8"/>
      <c r="J871" s="1"/>
      <c r="K871" s="1"/>
      <c r="L871" s="1"/>
      <c r="M871" s="1"/>
      <c r="N871" s="1"/>
      <c r="O871" s="1"/>
      <c r="P871" s="1"/>
      <c r="Q871" s="1"/>
      <c r="R871" s="1"/>
      <c r="S871" s="1"/>
      <c r="T871" s="1"/>
      <c r="U871" s="1"/>
      <c r="V871" s="1"/>
      <c r="W871" s="1"/>
      <c r="X871" s="1"/>
      <c r="Y871" s="1"/>
      <c r="Z871" s="1"/>
      <c r="AA871" s="1"/>
      <c r="AB871" s="1"/>
      <c r="AC871" s="1"/>
      <c r="AD871" s="1"/>
      <c r="AE871" s="1"/>
      <c r="AF871" s="1"/>
    </row>
    <row r="872" spans="1:32" ht="14.25" customHeight="1">
      <c r="A872" s="137"/>
      <c r="B872" s="137"/>
      <c r="C872" s="1"/>
      <c r="D872" s="8"/>
      <c r="E872" s="8"/>
      <c r="F872" s="8"/>
      <c r="H872" s="1"/>
      <c r="I872" s="8"/>
      <c r="J872" s="1"/>
      <c r="K872" s="1"/>
      <c r="L872" s="1"/>
      <c r="M872" s="1"/>
      <c r="N872" s="1"/>
      <c r="O872" s="1"/>
      <c r="P872" s="1"/>
      <c r="Q872" s="1"/>
      <c r="R872" s="1"/>
      <c r="S872" s="1"/>
      <c r="T872" s="1"/>
      <c r="U872" s="1"/>
      <c r="V872" s="1"/>
      <c r="W872" s="1"/>
      <c r="X872" s="1"/>
      <c r="Y872" s="1"/>
      <c r="Z872" s="1"/>
      <c r="AA872" s="1"/>
      <c r="AB872" s="1"/>
      <c r="AC872" s="1"/>
      <c r="AD872" s="1"/>
      <c r="AE872" s="1"/>
      <c r="AF872" s="1"/>
    </row>
    <row r="873" spans="1:32" ht="14.25" customHeight="1">
      <c r="A873" s="137"/>
      <c r="B873" s="137"/>
      <c r="C873" s="1"/>
      <c r="D873" s="8"/>
      <c r="E873" s="8"/>
      <c r="F873" s="8"/>
      <c r="H873" s="1"/>
      <c r="I873" s="8"/>
      <c r="J873" s="1"/>
      <c r="K873" s="1"/>
      <c r="L873" s="1"/>
      <c r="M873" s="1"/>
      <c r="N873" s="1"/>
      <c r="O873" s="1"/>
      <c r="P873" s="1"/>
      <c r="Q873" s="1"/>
      <c r="R873" s="1"/>
      <c r="S873" s="1"/>
      <c r="T873" s="1"/>
      <c r="U873" s="1"/>
      <c r="V873" s="1"/>
      <c r="W873" s="1"/>
      <c r="X873" s="1"/>
      <c r="Y873" s="1"/>
      <c r="Z873" s="1"/>
      <c r="AA873" s="1"/>
      <c r="AB873" s="1"/>
      <c r="AC873" s="1"/>
      <c r="AD873" s="1"/>
      <c r="AE873" s="1"/>
      <c r="AF873" s="1"/>
    </row>
    <row r="874" spans="1:32" ht="14.25" customHeight="1">
      <c r="A874" s="137"/>
      <c r="B874" s="137"/>
      <c r="C874" s="1"/>
      <c r="D874" s="8"/>
      <c r="E874" s="8"/>
      <c r="F874" s="8"/>
      <c r="H874" s="1"/>
      <c r="I874" s="8"/>
      <c r="J874" s="1"/>
      <c r="K874" s="1"/>
      <c r="L874" s="1"/>
      <c r="M874" s="1"/>
      <c r="N874" s="1"/>
      <c r="O874" s="1"/>
      <c r="P874" s="1"/>
      <c r="Q874" s="1"/>
      <c r="R874" s="1"/>
      <c r="S874" s="1"/>
      <c r="T874" s="1"/>
      <c r="U874" s="1"/>
      <c r="V874" s="1"/>
      <c r="W874" s="1"/>
      <c r="X874" s="1"/>
      <c r="Y874" s="1"/>
      <c r="Z874" s="1"/>
      <c r="AA874" s="1"/>
      <c r="AB874" s="1"/>
      <c r="AC874" s="1"/>
      <c r="AD874" s="1"/>
      <c r="AE874" s="1"/>
      <c r="AF874" s="1"/>
    </row>
    <row r="875" spans="1:32" ht="14.25" customHeight="1">
      <c r="A875" s="137"/>
      <c r="B875" s="137"/>
      <c r="C875" s="1"/>
      <c r="D875" s="8"/>
      <c r="E875" s="8"/>
      <c r="F875" s="8"/>
      <c r="H875" s="1"/>
      <c r="I875" s="8"/>
      <c r="J875" s="1"/>
      <c r="K875" s="1"/>
      <c r="L875" s="1"/>
      <c r="M875" s="1"/>
      <c r="N875" s="1"/>
      <c r="O875" s="1"/>
      <c r="P875" s="1"/>
      <c r="Q875" s="1"/>
      <c r="R875" s="1"/>
      <c r="S875" s="1"/>
      <c r="T875" s="1"/>
      <c r="U875" s="1"/>
      <c r="V875" s="1"/>
      <c r="W875" s="1"/>
      <c r="X875" s="1"/>
      <c r="Y875" s="1"/>
      <c r="Z875" s="1"/>
      <c r="AA875" s="1"/>
      <c r="AB875" s="1"/>
      <c r="AC875" s="1"/>
      <c r="AD875" s="1"/>
      <c r="AE875" s="1"/>
      <c r="AF875" s="1"/>
    </row>
    <row r="876" spans="1:32" ht="14.25" customHeight="1">
      <c r="A876" s="137"/>
      <c r="B876" s="137"/>
      <c r="C876" s="1"/>
      <c r="D876" s="8"/>
      <c r="E876" s="8"/>
      <c r="F876" s="8"/>
      <c r="H876" s="1"/>
      <c r="I876" s="8"/>
      <c r="J876" s="1"/>
      <c r="K876" s="1"/>
      <c r="L876" s="1"/>
      <c r="M876" s="1"/>
      <c r="N876" s="1"/>
      <c r="O876" s="1"/>
      <c r="P876" s="1"/>
      <c r="Q876" s="1"/>
      <c r="R876" s="1"/>
      <c r="S876" s="1"/>
      <c r="T876" s="1"/>
      <c r="U876" s="1"/>
      <c r="V876" s="1"/>
      <c r="W876" s="1"/>
      <c r="X876" s="1"/>
      <c r="Y876" s="1"/>
      <c r="Z876" s="1"/>
      <c r="AA876" s="1"/>
      <c r="AB876" s="1"/>
      <c r="AC876" s="1"/>
      <c r="AD876" s="1"/>
      <c r="AE876" s="1"/>
      <c r="AF876" s="1"/>
    </row>
    <row r="877" spans="1:32" ht="14.25" customHeight="1">
      <c r="A877" s="137"/>
      <c r="B877" s="137"/>
      <c r="C877" s="1"/>
      <c r="D877" s="8"/>
      <c r="E877" s="8"/>
      <c r="F877" s="8"/>
      <c r="H877" s="1"/>
      <c r="I877" s="8"/>
      <c r="J877" s="1"/>
      <c r="K877" s="1"/>
      <c r="L877" s="1"/>
      <c r="M877" s="1"/>
      <c r="N877" s="1"/>
      <c r="O877" s="1"/>
      <c r="P877" s="1"/>
      <c r="Q877" s="1"/>
      <c r="R877" s="1"/>
      <c r="S877" s="1"/>
      <c r="T877" s="1"/>
      <c r="U877" s="1"/>
      <c r="V877" s="1"/>
      <c r="W877" s="1"/>
      <c r="X877" s="1"/>
      <c r="Y877" s="1"/>
      <c r="Z877" s="1"/>
      <c r="AA877" s="1"/>
      <c r="AB877" s="1"/>
      <c r="AC877" s="1"/>
      <c r="AD877" s="1"/>
      <c r="AE877" s="1"/>
      <c r="AF877" s="1"/>
    </row>
    <row r="878" spans="1:32" ht="14.25" customHeight="1">
      <c r="A878" s="137"/>
      <c r="B878" s="137"/>
      <c r="C878" s="1"/>
      <c r="D878" s="8"/>
      <c r="E878" s="8"/>
      <c r="F878" s="8"/>
      <c r="H878" s="1"/>
      <c r="I878" s="8"/>
      <c r="J878" s="1"/>
      <c r="K878" s="1"/>
      <c r="L878" s="1"/>
      <c r="M878" s="1"/>
      <c r="N878" s="1"/>
      <c r="O878" s="1"/>
      <c r="P878" s="1"/>
      <c r="Q878" s="1"/>
      <c r="R878" s="1"/>
      <c r="S878" s="1"/>
      <c r="T878" s="1"/>
      <c r="U878" s="1"/>
      <c r="V878" s="1"/>
      <c r="W878" s="1"/>
      <c r="X878" s="1"/>
      <c r="Y878" s="1"/>
      <c r="Z878" s="1"/>
      <c r="AA878" s="1"/>
      <c r="AB878" s="1"/>
      <c r="AC878" s="1"/>
      <c r="AD878" s="1"/>
      <c r="AE878" s="1"/>
      <c r="AF878" s="1"/>
    </row>
    <row r="879" spans="1:32" ht="14.25" customHeight="1">
      <c r="A879" s="137"/>
      <c r="B879" s="137"/>
      <c r="C879" s="1"/>
      <c r="D879" s="8"/>
      <c r="E879" s="8"/>
      <c r="F879" s="8"/>
      <c r="H879" s="1"/>
      <c r="I879" s="8"/>
      <c r="J879" s="1"/>
      <c r="K879" s="1"/>
      <c r="L879" s="1"/>
      <c r="M879" s="1"/>
      <c r="N879" s="1"/>
      <c r="O879" s="1"/>
      <c r="P879" s="1"/>
      <c r="Q879" s="1"/>
      <c r="R879" s="1"/>
      <c r="S879" s="1"/>
      <c r="T879" s="1"/>
      <c r="U879" s="1"/>
      <c r="V879" s="1"/>
      <c r="W879" s="1"/>
      <c r="X879" s="1"/>
      <c r="Y879" s="1"/>
      <c r="Z879" s="1"/>
      <c r="AA879" s="1"/>
      <c r="AB879" s="1"/>
      <c r="AC879" s="1"/>
      <c r="AD879" s="1"/>
      <c r="AE879" s="1"/>
      <c r="AF879" s="1"/>
    </row>
    <row r="880" spans="1:32" ht="14.25" customHeight="1">
      <c r="A880" s="137"/>
      <c r="B880" s="137"/>
      <c r="C880" s="1"/>
      <c r="D880" s="8"/>
      <c r="E880" s="8"/>
      <c r="F880" s="8"/>
      <c r="H880" s="1"/>
      <c r="I880" s="8"/>
      <c r="J880" s="1"/>
      <c r="K880" s="1"/>
      <c r="L880" s="1"/>
      <c r="M880" s="1"/>
      <c r="N880" s="1"/>
      <c r="O880" s="1"/>
      <c r="P880" s="1"/>
      <c r="Q880" s="1"/>
      <c r="R880" s="1"/>
      <c r="S880" s="1"/>
      <c r="T880" s="1"/>
      <c r="U880" s="1"/>
      <c r="V880" s="1"/>
      <c r="W880" s="1"/>
      <c r="X880" s="1"/>
      <c r="Y880" s="1"/>
      <c r="Z880" s="1"/>
      <c r="AA880" s="1"/>
      <c r="AB880" s="1"/>
      <c r="AC880" s="1"/>
      <c r="AD880" s="1"/>
      <c r="AE880" s="1"/>
      <c r="AF880" s="1"/>
    </row>
    <row r="881" spans="1:32" ht="14.25" customHeight="1">
      <c r="A881" s="137"/>
      <c r="B881" s="137"/>
      <c r="C881" s="1"/>
      <c r="D881" s="8"/>
      <c r="E881" s="8"/>
      <c r="F881" s="8"/>
      <c r="H881" s="1"/>
      <c r="I881" s="8"/>
      <c r="J881" s="1"/>
      <c r="K881" s="1"/>
      <c r="L881" s="1"/>
      <c r="M881" s="1"/>
      <c r="N881" s="1"/>
      <c r="O881" s="1"/>
      <c r="P881" s="1"/>
      <c r="Q881" s="1"/>
      <c r="R881" s="1"/>
      <c r="S881" s="1"/>
      <c r="T881" s="1"/>
      <c r="U881" s="1"/>
      <c r="V881" s="1"/>
      <c r="W881" s="1"/>
      <c r="X881" s="1"/>
      <c r="Y881" s="1"/>
      <c r="Z881" s="1"/>
      <c r="AA881" s="1"/>
      <c r="AB881" s="1"/>
      <c r="AC881" s="1"/>
      <c r="AD881" s="1"/>
      <c r="AE881" s="1"/>
      <c r="AF881" s="1"/>
    </row>
    <row r="882" spans="1:32" ht="14.25" customHeight="1">
      <c r="A882" s="137"/>
      <c r="B882" s="137"/>
      <c r="C882" s="1"/>
      <c r="D882" s="8"/>
      <c r="E882" s="8"/>
      <c r="F882" s="8"/>
      <c r="H882" s="1"/>
      <c r="I882" s="8"/>
      <c r="J882" s="1"/>
      <c r="K882" s="1"/>
      <c r="L882" s="1"/>
      <c r="M882" s="1"/>
      <c r="N882" s="1"/>
      <c r="O882" s="1"/>
      <c r="P882" s="1"/>
      <c r="Q882" s="1"/>
      <c r="R882" s="1"/>
      <c r="S882" s="1"/>
      <c r="T882" s="1"/>
      <c r="U882" s="1"/>
      <c r="V882" s="1"/>
      <c r="W882" s="1"/>
      <c r="X882" s="1"/>
      <c r="Y882" s="1"/>
      <c r="Z882" s="1"/>
      <c r="AA882" s="1"/>
      <c r="AB882" s="1"/>
      <c r="AC882" s="1"/>
      <c r="AD882" s="1"/>
      <c r="AE882" s="1"/>
      <c r="AF882" s="1"/>
    </row>
    <row r="883" spans="1:32" ht="14.25" customHeight="1">
      <c r="A883" s="137"/>
      <c r="B883" s="137"/>
      <c r="C883" s="1"/>
      <c r="D883" s="8"/>
      <c r="E883" s="8"/>
      <c r="F883" s="8"/>
      <c r="H883" s="1"/>
      <c r="I883" s="8"/>
      <c r="J883" s="1"/>
      <c r="K883" s="1"/>
      <c r="L883" s="1"/>
      <c r="M883" s="1"/>
      <c r="N883" s="1"/>
      <c r="O883" s="1"/>
      <c r="P883" s="1"/>
      <c r="Q883" s="1"/>
      <c r="R883" s="1"/>
      <c r="S883" s="1"/>
      <c r="T883" s="1"/>
      <c r="U883" s="1"/>
      <c r="V883" s="1"/>
      <c r="W883" s="1"/>
      <c r="X883" s="1"/>
      <c r="Y883" s="1"/>
      <c r="Z883" s="1"/>
      <c r="AA883" s="1"/>
      <c r="AB883" s="1"/>
      <c r="AC883" s="1"/>
      <c r="AD883" s="1"/>
      <c r="AE883" s="1"/>
      <c r="AF883" s="1"/>
    </row>
    <row r="884" spans="1:32" ht="14.25" customHeight="1">
      <c r="A884" s="137"/>
      <c r="B884" s="137"/>
      <c r="C884" s="1"/>
      <c r="D884" s="8"/>
      <c r="E884" s="8"/>
      <c r="F884" s="8"/>
      <c r="H884" s="1"/>
      <c r="I884" s="8"/>
      <c r="J884" s="1"/>
      <c r="K884" s="1"/>
      <c r="L884" s="1"/>
      <c r="M884" s="1"/>
      <c r="N884" s="1"/>
      <c r="O884" s="1"/>
      <c r="P884" s="1"/>
      <c r="Q884" s="1"/>
      <c r="R884" s="1"/>
      <c r="S884" s="1"/>
      <c r="T884" s="1"/>
      <c r="U884" s="1"/>
      <c r="V884" s="1"/>
      <c r="W884" s="1"/>
      <c r="X884" s="1"/>
      <c r="Y884" s="1"/>
      <c r="Z884" s="1"/>
      <c r="AA884" s="1"/>
      <c r="AB884" s="1"/>
      <c r="AC884" s="1"/>
      <c r="AD884" s="1"/>
      <c r="AE884" s="1"/>
      <c r="AF884" s="1"/>
    </row>
    <row r="885" spans="1:32" ht="14.25" customHeight="1">
      <c r="A885" s="137"/>
      <c r="B885" s="137"/>
      <c r="C885" s="1"/>
      <c r="D885" s="8"/>
      <c r="E885" s="8"/>
      <c r="F885" s="8"/>
      <c r="H885" s="1"/>
      <c r="I885" s="8"/>
      <c r="J885" s="1"/>
      <c r="K885" s="1"/>
      <c r="L885" s="1"/>
      <c r="M885" s="1"/>
      <c r="N885" s="1"/>
      <c r="O885" s="1"/>
      <c r="P885" s="1"/>
      <c r="Q885" s="1"/>
      <c r="R885" s="1"/>
      <c r="S885" s="1"/>
      <c r="T885" s="1"/>
      <c r="U885" s="1"/>
      <c r="V885" s="1"/>
      <c r="W885" s="1"/>
      <c r="X885" s="1"/>
      <c r="Y885" s="1"/>
      <c r="Z885" s="1"/>
      <c r="AA885" s="1"/>
      <c r="AB885" s="1"/>
      <c r="AC885" s="1"/>
      <c r="AD885" s="1"/>
      <c r="AE885" s="1"/>
      <c r="AF885" s="1"/>
    </row>
  </sheetData>
  <mergeCells count="7">
    <mergeCell ref="B1:N1"/>
    <mergeCell ref="C17:F17"/>
    <mergeCell ref="C2:G2"/>
    <mergeCell ref="C4:G4"/>
    <mergeCell ref="C5:G5"/>
    <mergeCell ref="C3:L3"/>
    <mergeCell ref="C7:D7"/>
  </mergeCells>
  <pageMargins left="0.7" right="0.7" top="0.75" bottom="0.75" header="0" footer="0"/>
  <pageSetup orientation="landscape"/>
  <headerFooter>
    <oddHeader>&amp;R005B82R006282ISK REPORT CALCULATION TOOL: VCS Version 3</oddHeader>
    <oddFooter>&amp;Lv3.0&amp;R&amp;P</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outlinePr summaryBelow="0" summaryRight="0"/>
  </sheetPr>
  <dimension ref="A1:O1016"/>
  <sheetViews>
    <sheetView zoomScaleNormal="100" workbookViewId="0">
      <pane ySplit="1" topLeftCell="A2" activePane="bottomLeft" state="frozen"/>
      <selection pane="bottomLeft" activeCell="I15" sqref="I15"/>
    </sheetView>
  </sheetViews>
  <sheetFormatPr defaultColWidth="12.42578125" defaultRowHeight="15" customHeight="1"/>
  <cols>
    <col min="3" max="3" width="26.42578125" customWidth="1"/>
  </cols>
  <sheetData>
    <row r="1" spans="1:15" ht="15" customHeight="1">
      <c r="A1" s="49"/>
      <c r="B1" s="625" t="s">
        <v>364</v>
      </c>
      <c r="C1" s="625"/>
      <c r="D1" s="625"/>
      <c r="E1" s="625"/>
      <c r="F1" s="625"/>
      <c r="G1" s="625"/>
      <c r="H1" s="625"/>
      <c r="I1" s="625"/>
      <c r="J1" s="625"/>
      <c r="K1" s="625"/>
      <c r="L1" s="625"/>
      <c r="M1" s="625"/>
      <c r="N1" s="625"/>
      <c r="O1" s="625"/>
    </row>
    <row r="2" spans="1:15">
      <c r="A2" s="67"/>
      <c r="B2" s="50" t="s">
        <v>213</v>
      </c>
      <c r="C2" s="621" t="s">
        <v>365</v>
      </c>
      <c r="D2" s="686"/>
      <c r="E2" s="662"/>
      <c r="F2" s="621" t="s">
        <v>366</v>
      </c>
      <c r="G2" s="623"/>
      <c r="H2" s="623"/>
      <c r="I2" s="623"/>
      <c r="J2" s="623"/>
      <c r="K2" s="622"/>
      <c r="L2" s="621" t="s">
        <v>367</v>
      </c>
      <c r="M2" s="662"/>
      <c r="N2" s="621" t="s">
        <v>368</v>
      </c>
      <c r="O2" s="622"/>
    </row>
    <row r="3" spans="1:15" ht="57">
      <c r="A3" s="68"/>
      <c r="B3" s="51" t="s">
        <v>512</v>
      </c>
      <c r="C3" s="40" t="s">
        <v>223</v>
      </c>
      <c r="D3" s="41" t="s">
        <v>224</v>
      </c>
      <c r="E3" s="41" t="s">
        <v>225</v>
      </c>
      <c r="F3" s="40" t="s">
        <v>227</v>
      </c>
      <c r="G3" s="42" t="s">
        <v>228</v>
      </c>
      <c r="H3" s="42" t="s">
        <v>229</v>
      </c>
      <c r="I3" s="335" t="s">
        <v>230</v>
      </c>
      <c r="J3" s="335" t="s">
        <v>231</v>
      </c>
      <c r="K3" s="335" t="s">
        <v>511</v>
      </c>
      <c r="L3" s="40" t="s">
        <v>234</v>
      </c>
      <c r="M3" s="42" t="s">
        <v>235</v>
      </c>
      <c r="N3" s="42" t="s">
        <v>238</v>
      </c>
      <c r="O3" s="335" t="s">
        <v>239</v>
      </c>
    </row>
    <row r="4" spans="1:15">
      <c r="A4" s="69" t="s">
        <v>513</v>
      </c>
      <c r="B4" s="69"/>
      <c r="C4" s="70" t="s">
        <v>514</v>
      </c>
      <c r="D4" s="70">
        <v>200</v>
      </c>
      <c r="E4" s="70" t="s">
        <v>514</v>
      </c>
      <c r="F4" s="44">
        <v>50</v>
      </c>
      <c r="G4" s="45">
        <v>0.2</v>
      </c>
      <c r="H4" s="45">
        <v>8</v>
      </c>
      <c r="I4" s="45">
        <v>5</v>
      </c>
      <c r="J4" s="45">
        <v>3.5</v>
      </c>
      <c r="K4" s="46"/>
      <c r="L4" s="44">
        <v>10</v>
      </c>
      <c r="M4" s="45">
        <v>16</v>
      </c>
      <c r="N4" s="47">
        <v>1</v>
      </c>
      <c r="O4" s="48">
        <v>200</v>
      </c>
    </row>
    <row r="5" spans="1:15">
      <c r="A5" s="69" t="s">
        <v>515</v>
      </c>
      <c r="B5" s="69"/>
      <c r="C5" s="70">
        <v>1</v>
      </c>
      <c r="D5" s="70">
        <v>0</v>
      </c>
      <c r="E5" s="70">
        <v>0</v>
      </c>
      <c r="F5" s="44">
        <v>0</v>
      </c>
      <c r="G5" s="45">
        <v>0</v>
      </c>
      <c r="H5" s="45">
        <v>1</v>
      </c>
      <c r="I5" s="45">
        <v>0</v>
      </c>
      <c r="J5" s="45">
        <v>0</v>
      </c>
      <c r="K5" s="46"/>
      <c r="L5" s="44">
        <v>0</v>
      </c>
      <c r="M5" s="45">
        <v>0</v>
      </c>
      <c r="N5" s="47">
        <v>0</v>
      </c>
      <c r="O5" s="48">
        <v>0</v>
      </c>
    </row>
    <row r="6" spans="1:15">
      <c r="A6" s="69" t="s">
        <v>516</v>
      </c>
      <c r="B6" s="69"/>
      <c r="C6" s="70">
        <v>1</v>
      </c>
      <c r="D6" s="70">
        <v>40</v>
      </c>
      <c r="E6" s="70">
        <v>1</v>
      </c>
      <c r="F6" s="44">
        <v>10</v>
      </c>
      <c r="G6" s="45">
        <v>0.01</v>
      </c>
      <c r="H6" s="45">
        <v>1</v>
      </c>
      <c r="I6" s="45">
        <v>1</v>
      </c>
      <c r="J6" s="45">
        <v>0.25</v>
      </c>
      <c r="K6" s="46"/>
      <c r="L6" s="44">
        <v>2</v>
      </c>
      <c r="M6" s="45">
        <v>3</v>
      </c>
      <c r="N6" s="47">
        <v>0.1</v>
      </c>
      <c r="O6" s="48">
        <v>50</v>
      </c>
    </row>
    <row r="7" spans="1:15">
      <c r="A7" s="69">
        <v>1</v>
      </c>
      <c r="B7" s="69"/>
      <c r="C7" s="72">
        <v>1</v>
      </c>
      <c r="D7" s="72">
        <v>0</v>
      </c>
      <c r="E7" s="72">
        <v>1</v>
      </c>
      <c r="F7" s="44">
        <v>0</v>
      </c>
      <c r="G7" s="45">
        <v>0</v>
      </c>
      <c r="H7" s="45">
        <v>1</v>
      </c>
      <c r="I7" s="45">
        <v>0</v>
      </c>
      <c r="J7" s="45">
        <v>0.5</v>
      </c>
      <c r="K7" s="46"/>
      <c r="L7" s="44">
        <v>1</v>
      </c>
      <c r="M7" s="45">
        <v>1</v>
      </c>
      <c r="N7" s="47">
        <v>0.1</v>
      </c>
      <c r="O7" s="48">
        <v>0</v>
      </c>
    </row>
    <row r="8" spans="1:15">
      <c r="A8" s="69">
        <v>2</v>
      </c>
      <c r="B8" s="69"/>
      <c r="C8" s="72">
        <v>2</v>
      </c>
      <c r="D8" s="72">
        <v>41</v>
      </c>
      <c r="E8" s="72">
        <v>2</v>
      </c>
      <c r="F8" s="44">
        <v>10</v>
      </c>
      <c r="G8" s="45">
        <v>0.01</v>
      </c>
      <c r="H8" s="45">
        <v>2</v>
      </c>
      <c r="I8" s="45">
        <v>1</v>
      </c>
      <c r="J8" s="45">
        <v>1</v>
      </c>
      <c r="K8" s="46"/>
      <c r="L8" s="44">
        <v>2</v>
      </c>
      <c r="M8" s="45">
        <v>3</v>
      </c>
      <c r="N8" s="47">
        <v>0.2</v>
      </c>
      <c r="O8" s="48">
        <v>50</v>
      </c>
    </row>
    <row r="9" spans="1:15">
      <c r="A9" s="69">
        <v>3</v>
      </c>
      <c r="B9" s="69"/>
      <c r="C9" s="72">
        <v>3</v>
      </c>
      <c r="D9" s="72">
        <v>81</v>
      </c>
      <c r="E9" s="72">
        <v>3</v>
      </c>
      <c r="F9" s="44">
        <v>20</v>
      </c>
      <c r="G9" s="45">
        <v>0.02</v>
      </c>
      <c r="H9" s="45">
        <v>3</v>
      </c>
      <c r="I9" s="45">
        <v>2</v>
      </c>
      <c r="J9" s="45">
        <v>1.5</v>
      </c>
      <c r="K9" s="46"/>
      <c r="L9" s="44">
        <v>4</v>
      </c>
      <c r="M9" s="45">
        <v>5</v>
      </c>
      <c r="N9" s="47">
        <v>0.4</v>
      </c>
      <c r="O9" s="48">
        <v>100</v>
      </c>
    </row>
    <row r="10" spans="1:15">
      <c r="A10" s="69">
        <v>4</v>
      </c>
      <c r="B10" s="69"/>
      <c r="C10" s="72">
        <v>4</v>
      </c>
      <c r="D10" s="72">
        <v>121</v>
      </c>
      <c r="E10" s="72">
        <v>4</v>
      </c>
      <c r="F10" s="44">
        <v>30</v>
      </c>
      <c r="G10" s="45">
        <v>0.05</v>
      </c>
      <c r="H10" s="45">
        <v>4</v>
      </c>
      <c r="I10" s="45">
        <v>3</v>
      </c>
      <c r="J10" s="45">
        <v>2</v>
      </c>
      <c r="K10" s="46"/>
      <c r="L10" s="44">
        <v>6</v>
      </c>
      <c r="M10" s="45">
        <v>10</v>
      </c>
      <c r="N10" s="47">
        <v>0.6</v>
      </c>
      <c r="O10" s="48">
        <v>150</v>
      </c>
    </row>
    <row r="11" spans="1:15">
      <c r="A11" s="69">
        <v>5</v>
      </c>
      <c r="B11" s="69"/>
      <c r="C11" s="72">
        <v>5</v>
      </c>
      <c r="D11" s="72">
        <v>160</v>
      </c>
      <c r="E11" s="72">
        <v>5</v>
      </c>
      <c r="F11" s="44">
        <v>40</v>
      </c>
      <c r="G11" s="45">
        <v>0.1</v>
      </c>
      <c r="H11" s="45">
        <v>5</v>
      </c>
      <c r="I11" s="45">
        <v>4</v>
      </c>
      <c r="J11" s="45">
        <v>2.5</v>
      </c>
      <c r="K11" s="46"/>
      <c r="L11" s="44">
        <v>8</v>
      </c>
      <c r="M11" s="45">
        <v>13</v>
      </c>
      <c r="N11" s="47">
        <v>0.8</v>
      </c>
      <c r="O11" s="48">
        <v>200</v>
      </c>
    </row>
    <row r="12" spans="1:15">
      <c r="A12" s="71">
        <v>6</v>
      </c>
      <c r="B12" s="71"/>
      <c r="C12" s="44">
        <v>6</v>
      </c>
      <c r="D12" s="45">
        <v>200</v>
      </c>
      <c r="E12" s="45">
        <v>6</v>
      </c>
      <c r="F12" s="44">
        <v>50</v>
      </c>
      <c r="G12" s="45">
        <v>0.2</v>
      </c>
      <c r="H12" s="45">
        <v>6</v>
      </c>
      <c r="I12" s="45">
        <v>5</v>
      </c>
      <c r="J12" s="45">
        <v>3</v>
      </c>
      <c r="K12" s="46"/>
      <c r="L12" s="44">
        <v>10</v>
      </c>
      <c r="M12" s="45">
        <v>16</v>
      </c>
      <c r="N12" s="47">
        <v>1</v>
      </c>
      <c r="O12" s="48">
        <v>250</v>
      </c>
    </row>
    <row r="13" spans="1:15">
      <c r="A13" s="71"/>
      <c r="B13" s="71"/>
      <c r="C13" s="44"/>
      <c r="D13" s="45"/>
      <c r="E13" s="45"/>
      <c r="F13" s="44"/>
      <c r="G13" s="45"/>
      <c r="H13" s="45"/>
      <c r="I13" s="45"/>
      <c r="J13" s="45"/>
      <c r="K13" s="46"/>
      <c r="L13" s="44"/>
      <c r="M13" s="45"/>
      <c r="N13" s="47"/>
      <c r="O13" s="48"/>
    </row>
    <row r="14" spans="1:15">
      <c r="A14" s="71"/>
      <c r="B14" s="71"/>
      <c r="C14" s="44"/>
      <c r="D14" s="45"/>
      <c r="E14" s="45"/>
      <c r="F14" s="44"/>
      <c r="G14" s="45"/>
      <c r="H14" s="45"/>
      <c r="I14" s="45"/>
      <c r="J14" s="45"/>
      <c r="K14" s="46"/>
      <c r="L14" s="44"/>
      <c r="M14" s="45"/>
      <c r="N14" s="47"/>
      <c r="O14" s="48"/>
    </row>
    <row r="15" spans="1:15">
      <c r="A15" s="71"/>
      <c r="B15" s="71"/>
      <c r="C15" s="44"/>
      <c r="D15" s="45"/>
      <c r="E15" s="45"/>
      <c r="F15" s="44"/>
      <c r="G15" s="45"/>
      <c r="H15" s="45"/>
      <c r="I15" s="45"/>
      <c r="J15" s="45"/>
      <c r="K15" s="46"/>
      <c r="L15" s="44"/>
      <c r="M15" s="45"/>
      <c r="N15" s="47"/>
      <c r="O15" s="48"/>
    </row>
    <row r="16" spans="1:15">
      <c r="A16" s="71"/>
      <c r="B16" s="71"/>
      <c r="C16" s="44"/>
      <c r="D16" s="45"/>
      <c r="E16" s="45"/>
      <c r="F16" s="44"/>
      <c r="G16" s="45"/>
      <c r="H16" s="45"/>
      <c r="I16" s="45"/>
      <c r="J16" s="45"/>
      <c r="K16" s="46"/>
      <c r="L16" s="44"/>
      <c r="M16" s="45"/>
      <c r="N16" s="47"/>
      <c r="O16" s="48"/>
    </row>
    <row r="17" spans="1:15">
      <c r="A17" s="71"/>
      <c r="B17" s="71"/>
      <c r="C17" s="44"/>
      <c r="D17" s="45"/>
      <c r="E17" s="45"/>
      <c r="F17" s="44"/>
      <c r="G17" s="45"/>
      <c r="H17" s="45"/>
      <c r="I17" s="45"/>
      <c r="J17" s="45"/>
      <c r="K17" s="46"/>
      <c r="L17" s="44"/>
      <c r="M17" s="46"/>
      <c r="N17" s="47"/>
      <c r="O17" s="48"/>
    </row>
    <row r="18" spans="1:15">
      <c r="A18" s="71"/>
      <c r="B18" s="71"/>
      <c r="C18" s="44"/>
      <c r="D18" s="45"/>
      <c r="E18" s="45"/>
      <c r="F18" s="44"/>
      <c r="G18" s="45"/>
      <c r="H18" s="45"/>
      <c r="I18" s="45"/>
      <c r="J18" s="45"/>
      <c r="K18" s="46"/>
      <c r="L18" s="44"/>
      <c r="M18" s="46"/>
      <c r="N18" s="47"/>
      <c r="O18" s="48"/>
    </row>
    <row r="19" spans="1:15">
      <c r="A19" s="71"/>
      <c r="B19" s="71"/>
      <c r="C19" s="44"/>
      <c r="D19" s="45"/>
      <c r="E19" s="45"/>
      <c r="F19" s="44"/>
      <c r="G19" s="45"/>
      <c r="H19" s="45"/>
      <c r="I19" s="45"/>
      <c r="J19" s="45"/>
      <c r="K19" s="46"/>
      <c r="L19" s="44"/>
      <c r="M19" s="46"/>
      <c r="N19" s="47"/>
      <c r="O19" s="48"/>
    </row>
    <row r="20" spans="1:15">
      <c r="A20" s="71"/>
      <c r="B20" s="71"/>
      <c r="C20" s="44"/>
      <c r="D20" s="45"/>
      <c r="E20" s="45"/>
      <c r="F20" s="44"/>
      <c r="G20" s="45"/>
      <c r="H20" s="45"/>
      <c r="I20" s="45"/>
      <c r="J20" s="45"/>
      <c r="K20" s="46"/>
      <c r="L20" s="44"/>
      <c r="M20" s="46"/>
      <c r="N20" s="47"/>
      <c r="O20" s="48"/>
    </row>
    <row r="21" spans="1:15">
      <c r="A21" s="71"/>
      <c r="B21" s="71"/>
      <c r="C21" s="44"/>
      <c r="D21" s="45"/>
      <c r="E21" s="45"/>
      <c r="F21" s="44"/>
      <c r="G21" s="45"/>
      <c r="H21" s="45"/>
      <c r="I21" s="45"/>
      <c r="J21" s="45"/>
      <c r="K21" s="46"/>
      <c r="L21" s="44"/>
      <c r="M21" s="46"/>
      <c r="N21" s="47"/>
      <c r="O21" s="48"/>
    </row>
    <row r="22" spans="1:15">
      <c r="A22" s="71"/>
      <c r="B22" s="71"/>
      <c r="C22" s="44"/>
      <c r="D22" s="45"/>
      <c r="E22" s="45"/>
    </row>
    <row r="23" spans="1:15">
      <c r="A23" s="71"/>
      <c r="B23" s="71"/>
      <c r="C23" s="44"/>
      <c r="D23" s="45"/>
      <c r="E23" s="45"/>
      <c r="F23" s="44"/>
      <c r="G23" s="45"/>
      <c r="H23" s="45"/>
      <c r="I23" s="45"/>
      <c r="J23" s="45"/>
      <c r="K23" s="46"/>
      <c r="L23" s="44"/>
      <c r="M23" s="46"/>
      <c r="N23" s="47"/>
      <c r="O23" s="48"/>
    </row>
    <row r="24" spans="1:15">
      <c r="A24" s="71"/>
      <c r="B24" s="71"/>
      <c r="C24" s="44"/>
      <c r="D24" s="45"/>
      <c r="E24" s="45"/>
      <c r="F24" s="44"/>
      <c r="G24" s="45"/>
      <c r="H24" s="45"/>
      <c r="I24" s="45"/>
      <c r="J24" s="45"/>
      <c r="K24" s="46"/>
      <c r="L24" s="44"/>
      <c r="M24" s="46"/>
      <c r="N24" s="47"/>
      <c r="O24" s="48"/>
    </row>
    <row r="25" spans="1:15">
      <c r="A25" s="71"/>
      <c r="B25" s="71"/>
      <c r="C25" s="44"/>
      <c r="D25" s="45"/>
      <c r="E25" s="45"/>
      <c r="F25" s="44"/>
      <c r="G25" s="45"/>
      <c r="H25" s="45"/>
      <c r="I25" s="45"/>
      <c r="J25" s="45"/>
      <c r="K25" s="46"/>
      <c r="L25" s="44"/>
      <c r="M25" s="46"/>
      <c r="N25" s="47"/>
      <c r="O25" s="48"/>
    </row>
    <row r="26" spans="1:15">
      <c r="A26" s="71"/>
      <c r="B26" s="71"/>
      <c r="C26" s="44"/>
      <c r="D26" s="45"/>
      <c r="E26" s="45"/>
      <c r="F26" s="44"/>
      <c r="G26" s="45"/>
      <c r="H26" s="45"/>
      <c r="I26" s="45"/>
      <c r="J26" s="45"/>
      <c r="K26" s="46"/>
      <c r="L26" s="44"/>
      <c r="M26" s="46"/>
      <c r="N26" s="47"/>
      <c r="O26" s="48"/>
    </row>
    <row r="27" spans="1:15">
      <c r="A27" s="71"/>
      <c r="B27" s="71"/>
      <c r="C27" s="44"/>
      <c r="D27" s="45"/>
      <c r="E27" s="45"/>
      <c r="F27" s="44"/>
      <c r="G27" s="45"/>
      <c r="H27" s="45"/>
      <c r="I27" s="45"/>
      <c r="J27" s="45"/>
      <c r="K27" s="46"/>
      <c r="L27" s="44"/>
      <c r="M27" s="46"/>
      <c r="N27" s="47"/>
      <c r="O27" s="48"/>
    </row>
    <row r="28" spans="1:15">
      <c r="A28" s="71"/>
      <c r="B28" s="71"/>
      <c r="C28" s="44"/>
      <c r="D28" s="45"/>
      <c r="E28" s="45"/>
      <c r="F28" s="44"/>
      <c r="G28" s="45"/>
      <c r="H28" s="45"/>
      <c r="I28" s="45"/>
      <c r="J28" s="45"/>
      <c r="K28" s="46"/>
      <c r="L28" s="44"/>
      <c r="M28" s="46"/>
      <c r="N28" s="47"/>
      <c r="O28" s="48"/>
    </row>
    <row r="29" spans="1:15">
      <c r="A29" s="71"/>
      <c r="B29" s="71"/>
      <c r="C29" s="44"/>
      <c r="D29" s="45"/>
      <c r="E29" s="45"/>
      <c r="F29" s="44"/>
      <c r="G29" s="45"/>
      <c r="H29" s="45"/>
      <c r="I29" s="45"/>
      <c r="J29" s="45"/>
      <c r="K29" s="46"/>
      <c r="L29" s="44"/>
      <c r="M29" s="46"/>
      <c r="N29" s="47"/>
      <c r="O29" s="48"/>
    </row>
    <row r="30" spans="1:15">
      <c r="A30" s="71"/>
      <c r="B30" s="71"/>
      <c r="C30" s="44"/>
      <c r="D30" s="45"/>
      <c r="E30" s="45"/>
      <c r="F30" s="44"/>
      <c r="G30" s="45"/>
      <c r="H30" s="45"/>
      <c r="I30" s="45"/>
      <c r="J30" s="45"/>
      <c r="K30" s="46"/>
      <c r="L30" s="44"/>
      <c r="M30" s="46"/>
      <c r="N30" s="47"/>
      <c r="O30" s="48"/>
    </row>
    <row r="31" spans="1:15">
      <c r="A31" s="71"/>
      <c r="B31" s="71"/>
      <c r="C31" s="44"/>
      <c r="D31" s="45"/>
      <c r="E31" s="45"/>
      <c r="F31" s="44"/>
      <c r="G31" s="45"/>
      <c r="H31" s="45"/>
      <c r="I31" s="45"/>
      <c r="J31" s="45"/>
      <c r="K31" s="46"/>
      <c r="L31" s="44"/>
      <c r="M31" s="46"/>
      <c r="N31" s="47"/>
      <c r="O31" s="48"/>
    </row>
    <row r="32" spans="1:15">
      <c r="A32" s="71"/>
      <c r="B32" s="71"/>
      <c r="C32" s="44"/>
      <c r="D32" s="45"/>
      <c r="E32" s="45"/>
      <c r="F32" s="44"/>
      <c r="G32" s="45"/>
      <c r="H32" s="45"/>
      <c r="I32" s="45"/>
      <c r="J32" s="45"/>
      <c r="K32" s="46"/>
      <c r="L32" s="44"/>
      <c r="M32" s="46"/>
      <c r="N32" s="47"/>
      <c r="O32" s="48"/>
    </row>
    <row r="33" spans="1:15">
      <c r="A33" s="71"/>
      <c r="B33" s="71"/>
      <c r="C33" s="44"/>
      <c r="D33" s="45"/>
      <c r="E33" s="45"/>
      <c r="F33" s="44"/>
      <c r="G33" s="45"/>
      <c r="H33" s="45"/>
      <c r="I33" s="45"/>
      <c r="J33" s="45"/>
      <c r="K33" s="46"/>
      <c r="L33" s="44"/>
      <c r="M33" s="46"/>
      <c r="N33" s="47"/>
      <c r="O33" s="48"/>
    </row>
    <row r="34" spans="1:15">
      <c r="A34" s="71"/>
      <c r="B34" s="71"/>
      <c r="C34" s="44"/>
      <c r="D34" s="45"/>
      <c r="E34" s="45"/>
      <c r="F34" s="44"/>
      <c r="G34" s="45"/>
      <c r="H34" s="45"/>
      <c r="I34" s="45"/>
      <c r="J34" s="45"/>
      <c r="K34" s="46"/>
      <c r="L34" s="44"/>
      <c r="M34" s="46"/>
      <c r="N34" s="47"/>
      <c r="O34" s="48"/>
    </row>
    <row r="35" spans="1:15">
      <c r="A35" s="71"/>
      <c r="B35" s="71"/>
      <c r="C35" s="44"/>
      <c r="D35" s="45"/>
      <c r="E35" s="45"/>
      <c r="F35" s="44"/>
      <c r="G35" s="45"/>
      <c r="H35" s="45"/>
      <c r="I35" s="45"/>
      <c r="J35" s="45"/>
      <c r="K35" s="46"/>
      <c r="L35" s="44"/>
      <c r="M35" s="46"/>
      <c r="N35" s="47"/>
      <c r="O35" s="48"/>
    </row>
    <row r="36" spans="1:15">
      <c r="A36" s="71"/>
      <c r="B36" s="71"/>
      <c r="C36" s="44"/>
      <c r="D36" s="45"/>
      <c r="E36" s="45"/>
      <c r="F36" s="44"/>
      <c r="G36" s="45"/>
      <c r="H36" s="45"/>
      <c r="I36" s="45"/>
      <c r="J36" s="45"/>
      <c r="K36" s="46"/>
      <c r="L36" s="44"/>
      <c r="M36" s="46"/>
      <c r="N36" s="47"/>
      <c r="O36" s="48"/>
    </row>
    <row r="37" spans="1:15">
      <c r="A37" s="71"/>
      <c r="B37" s="71"/>
      <c r="C37" s="44"/>
      <c r="D37" s="45"/>
      <c r="E37" s="45"/>
      <c r="F37" s="44"/>
      <c r="G37" s="45"/>
      <c r="H37" s="45"/>
      <c r="I37" s="45"/>
      <c r="J37" s="45"/>
      <c r="K37" s="46"/>
      <c r="L37" s="44"/>
      <c r="M37" s="46"/>
      <c r="N37" s="47"/>
      <c r="O37" s="48"/>
    </row>
    <row r="38" spans="1:15">
      <c r="A38" s="71"/>
      <c r="B38" s="71"/>
      <c r="C38" s="44"/>
      <c r="D38" s="45"/>
      <c r="E38" s="45"/>
      <c r="F38" s="44"/>
      <c r="G38" s="45"/>
      <c r="H38" s="45"/>
      <c r="I38" s="45"/>
      <c r="J38" s="45"/>
      <c r="K38" s="46"/>
      <c r="L38" s="44"/>
      <c r="M38" s="46"/>
      <c r="N38" s="47"/>
      <c r="O38" s="48"/>
    </row>
    <row r="39" spans="1:15">
      <c r="A39" s="71"/>
      <c r="B39" s="71"/>
      <c r="C39" s="44"/>
      <c r="D39" s="45"/>
      <c r="E39" s="45"/>
      <c r="F39" s="44"/>
      <c r="G39" s="45"/>
      <c r="H39" s="45"/>
      <c r="I39" s="45"/>
      <c r="J39" s="45"/>
      <c r="K39" s="46"/>
      <c r="L39" s="44"/>
      <c r="M39" s="46"/>
      <c r="N39" s="47"/>
      <c r="O39" s="48"/>
    </row>
    <row r="40" spans="1:15">
      <c r="A40" s="71"/>
      <c r="B40" s="71"/>
      <c r="C40" s="44"/>
      <c r="D40" s="45"/>
      <c r="E40" s="45"/>
      <c r="F40" s="44"/>
      <c r="G40" s="45"/>
      <c r="H40" s="45"/>
      <c r="I40" s="45"/>
      <c r="J40" s="45"/>
      <c r="K40" s="46"/>
      <c r="L40" s="44"/>
      <c r="M40" s="46"/>
      <c r="N40" s="47"/>
      <c r="O40" s="48"/>
    </row>
    <row r="41" spans="1:15">
      <c r="A41" s="71"/>
      <c r="B41" s="71"/>
      <c r="C41" s="44"/>
      <c r="D41" s="45"/>
      <c r="E41" s="45"/>
      <c r="F41" s="44"/>
      <c r="G41" s="45"/>
      <c r="H41" s="45"/>
      <c r="I41" s="45"/>
      <c r="J41" s="45"/>
      <c r="K41" s="46"/>
      <c r="L41" s="44"/>
      <c r="M41" s="46"/>
      <c r="N41" s="47"/>
      <c r="O41" s="48"/>
    </row>
    <row r="42" spans="1:15">
      <c r="A42" s="71"/>
      <c r="B42" s="71"/>
      <c r="C42" s="44"/>
      <c r="D42" s="45"/>
      <c r="E42" s="45"/>
      <c r="F42" s="44"/>
      <c r="G42" s="45"/>
      <c r="H42" s="45"/>
      <c r="I42" s="45"/>
      <c r="J42" s="45"/>
      <c r="K42" s="46"/>
      <c r="L42" s="44"/>
      <c r="M42" s="46"/>
      <c r="N42" s="47"/>
      <c r="O42" s="48"/>
    </row>
    <row r="43" spans="1:15">
      <c r="A43" s="71"/>
      <c r="B43" s="71"/>
      <c r="C43" s="44"/>
      <c r="D43" s="45"/>
      <c r="E43" s="45"/>
    </row>
    <row r="44" spans="1:15">
      <c r="A44" s="71"/>
      <c r="B44" s="71"/>
      <c r="C44" s="44"/>
      <c r="D44" s="45"/>
      <c r="E44" s="45"/>
      <c r="F44" s="44"/>
      <c r="G44" s="45"/>
      <c r="H44" s="45"/>
      <c r="I44" s="45"/>
      <c r="J44" s="45"/>
      <c r="K44" s="46"/>
      <c r="L44" s="44"/>
      <c r="M44" s="46"/>
      <c r="N44" s="47"/>
      <c r="O44" s="48"/>
    </row>
    <row r="45" spans="1:15">
      <c r="A45" s="71"/>
      <c r="B45" s="71"/>
      <c r="C45" s="44"/>
      <c r="D45" s="45"/>
      <c r="E45" s="45"/>
      <c r="F45" s="44"/>
      <c r="G45" s="45"/>
      <c r="H45" s="45"/>
      <c r="I45" s="45"/>
      <c r="J45" s="45"/>
      <c r="K45" s="46"/>
      <c r="L45" s="44"/>
      <c r="M45" s="46"/>
      <c r="N45" s="47"/>
      <c r="O45" s="48"/>
    </row>
    <row r="46" spans="1:15">
      <c r="A46" s="71"/>
      <c r="B46" s="71"/>
      <c r="C46" s="44"/>
      <c r="D46" s="45"/>
      <c r="E46" s="45"/>
      <c r="F46" s="44"/>
      <c r="G46" s="45"/>
      <c r="H46" s="45"/>
      <c r="I46" s="45"/>
      <c r="J46" s="45"/>
      <c r="K46" s="46"/>
      <c r="L46" s="44"/>
      <c r="M46" s="46"/>
      <c r="N46" s="47"/>
      <c r="O46" s="48"/>
    </row>
    <row r="47" spans="1:15">
      <c r="A47" s="71"/>
      <c r="B47" s="71"/>
      <c r="C47" s="44"/>
      <c r="D47" s="45"/>
      <c r="E47" s="45"/>
      <c r="F47" s="44"/>
      <c r="G47" s="45"/>
      <c r="H47" s="45"/>
      <c r="I47" s="45"/>
      <c r="J47" s="45"/>
      <c r="K47" s="46"/>
      <c r="L47" s="44"/>
      <c r="M47" s="46"/>
      <c r="N47" s="47"/>
      <c r="O47" s="48"/>
    </row>
    <row r="48" spans="1:15">
      <c r="A48" s="71"/>
      <c r="B48" s="71"/>
      <c r="C48" s="44"/>
      <c r="D48" s="45"/>
      <c r="E48" s="45"/>
      <c r="F48" s="44"/>
      <c r="G48" s="45"/>
      <c r="H48" s="45"/>
      <c r="I48" s="45"/>
      <c r="J48" s="45"/>
      <c r="K48" s="46"/>
      <c r="L48" s="44"/>
      <c r="M48" s="46"/>
      <c r="N48" s="47"/>
      <c r="O48" s="48"/>
    </row>
    <row r="49" spans="1:15">
      <c r="A49" s="71"/>
      <c r="B49" s="71"/>
      <c r="C49" s="44"/>
      <c r="D49" s="45"/>
      <c r="E49" s="45"/>
      <c r="F49" s="44"/>
      <c r="G49" s="45"/>
      <c r="H49" s="45"/>
      <c r="I49" s="45"/>
      <c r="J49" s="45"/>
      <c r="K49" s="46"/>
      <c r="L49" s="44"/>
      <c r="M49" s="46"/>
      <c r="N49" s="47"/>
      <c r="O49" s="48"/>
    </row>
    <row r="50" spans="1:15">
      <c r="A50" s="71"/>
      <c r="B50" s="71"/>
      <c r="C50" s="44"/>
      <c r="D50" s="45"/>
      <c r="E50" s="45"/>
      <c r="F50" s="44"/>
      <c r="G50" s="45"/>
      <c r="H50" s="45"/>
      <c r="I50" s="45"/>
      <c r="J50" s="45"/>
      <c r="K50" s="46"/>
      <c r="L50" s="44"/>
      <c r="M50" s="46"/>
      <c r="N50" s="47"/>
      <c r="O50" s="48"/>
    </row>
    <row r="51" spans="1:15">
      <c r="A51" s="71"/>
      <c r="B51" s="71"/>
      <c r="C51" s="44"/>
      <c r="D51" s="45"/>
      <c r="E51" s="45"/>
      <c r="F51" s="44"/>
      <c r="G51" s="45"/>
      <c r="H51" s="45"/>
      <c r="I51" s="45"/>
      <c r="J51" s="45"/>
      <c r="K51" s="46"/>
      <c r="L51" s="44"/>
      <c r="M51" s="46"/>
      <c r="N51" s="47"/>
      <c r="O51" s="48"/>
    </row>
    <row r="52" spans="1:15">
      <c r="A52" s="71"/>
      <c r="B52" s="71"/>
      <c r="C52" s="44"/>
      <c r="D52" s="45"/>
      <c r="E52" s="45"/>
      <c r="F52" s="44"/>
      <c r="G52" s="45"/>
      <c r="H52" s="45"/>
      <c r="I52" s="45"/>
      <c r="J52" s="45"/>
      <c r="K52" s="46"/>
      <c r="L52" s="44"/>
      <c r="M52" s="46"/>
      <c r="N52" s="47"/>
      <c r="O52" s="48"/>
    </row>
    <row r="53" spans="1:15">
      <c r="A53" s="71"/>
      <c r="B53" s="71"/>
      <c r="C53" s="44"/>
      <c r="D53" s="45"/>
      <c r="E53" s="45"/>
      <c r="F53" s="44"/>
      <c r="G53" s="45"/>
      <c r="H53" s="45"/>
      <c r="I53" s="45"/>
      <c r="J53" s="45"/>
      <c r="K53" s="46"/>
      <c r="L53" s="44"/>
      <c r="M53" s="46"/>
      <c r="N53" s="47"/>
      <c r="O53" s="48"/>
    </row>
    <row r="54" spans="1:15">
      <c r="A54" s="71"/>
      <c r="B54" s="71"/>
      <c r="C54" s="44"/>
      <c r="D54" s="45"/>
      <c r="E54" s="45"/>
      <c r="F54" s="44"/>
      <c r="G54" s="45"/>
      <c r="H54" s="45"/>
      <c r="I54" s="45"/>
      <c r="J54" s="45"/>
      <c r="K54" s="46"/>
      <c r="L54" s="44"/>
      <c r="M54" s="46"/>
      <c r="N54" s="47"/>
      <c r="O54" s="48"/>
    </row>
    <row r="55" spans="1:15">
      <c r="A55" s="71"/>
      <c r="B55" s="71"/>
      <c r="C55" s="44"/>
      <c r="D55" s="45"/>
      <c r="E55" s="45"/>
      <c r="F55" s="44"/>
      <c r="G55" s="45"/>
      <c r="H55" s="45"/>
      <c r="I55" s="45"/>
      <c r="J55" s="45"/>
      <c r="K55" s="46"/>
      <c r="L55" s="44"/>
      <c r="M55" s="46"/>
      <c r="N55" s="47"/>
      <c r="O55" s="48"/>
    </row>
    <row r="56" spans="1:15">
      <c r="A56" s="71"/>
      <c r="B56" s="71"/>
      <c r="C56" s="44"/>
      <c r="D56" s="45"/>
      <c r="E56" s="45"/>
      <c r="F56" s="44"/>
      <c r="G56" s="45"/>
      <c r="H56" s="45"/>
      <c r="I56" s="45"/>
      <c r="J56" s="45"/>
      <c r="K56" s="46"/>
      <c r="L56" s="44"/>
      <c r="M56" s="46"/>
      <c r="N56" s="47"/>
      <c r="O56" s="48"/>
    </row>
    <row r="57" spans="1:15">
      <c r="A57" s="71"/>
      <c r="B57" s="71"/>
      <c r="C57" s="44"/>
      <c r="D57" s="45"/>
      <c r="E57" s="45"/>
      <c r="F57" s="44"/>
      <c r="G57" s="45"/>
      <c r="H57" s="45"/>
      <c r="I57" s="45"/>
      <c r="J57" s="45"/>
      <c r="K57" s="46"/>
      <c r="L57" s="44"/>
      <c r="M57" s="46"/>
      <c r="N57" s="47"/>
      <c r="O57" s="48"/>
    </row>
    <row r="58" spans="1:15">
      <c r="A58" s="71"/>
      <c r="B58" s="71"/>
      <c r="C58" s="44"/>
      <c r="D58" s="45"/>
      <c r="E58" s="45"/>
      <c r="F58" s="44"/>
      <c r="G58" s="45"/>
      <c r="H58" s="45"/>
      <c r="I58" s="45"/>
      <c r="J58" s="45"/>
      <c r="K58" s="46"/>
      <c r="L58" s="44"/>
      <c r="M58" s="46"/>
      <c r="N58" s="47"/>
      <c r="O58" s="48"/>
    </row>
    <row r="59" spans="1:15">
      <c r="A59" s="71"/>
      <c r="B59" s="71"/>
      <c r="C59" s="44"/>
      <c r="D59" s="45"/>
      <c r="E59" s="45"/>
      <c r="F59" s="44"/>
      <c r="G59" s="45"/>
      <c r="H59" s="45"/>
      <c r="I59" s="45"/>
      <c r="J59" s="45"/>
      <c r="K59" s="46"/>
      <c r="L59" s="44"/>
      <c r="M59" s="46"/>
      <c r="N59" s="47"/>
      <c r="O59" s="48"/>
    </row>
    <row r="60" spans="1:15">
      <c r="A60" s="71"/>
      <c r="B60" s="71"/>
      <c r="C60" s="44"/>
      <c r="D60" s="45"/>
      <c r="E60" s="45"/>
      <c r="F60" s="44"/>
      <c r="G60" s="45"/>
      <c r="H60" s="45"/>
      <c r="I60" s="45"/>
      <c r="J60" s="45"/>
      <c r="K60" s="46"/>
      <c r="L60" s="44"/>
      <c r="M60" s="46"/>
      <c r="N60" s="47"/>
      <c r="O60" s="48"/>
    </row>
    <row r="61" spans="1:15">
      <c r="A61" s="71"/>
      <c r="B61" s="71"/>
      <c r="C61" s="63"/>
      <c r="D61" s="64"/>
      <c r="E61" s="64"/>
      <c r="F61" s="44"/>
      <c r="G61" s="45"/>
      <c r="H61" s="45"/>
      <c r="I61" s="45"/>
      <c r="J61" s="45"/>
      <c r="K61" s="46"/>
      <c r="L61" s="44"/>
      <c r="M61" s="46"/>
      <c r="N61" s="47"/>
      <c r="O61" s="48"/>
    </row>
    <row r="62" spans="1:15">
      <c r="A62" s="236"/>
      <c r="B62" s="236"/>
      <c r="C62" s="236"/>
      <c r="D62" s="236"/>
      <c r="E62" s="236"/>
      <c r="F62" s="44"/>
      <c r="G62" s="45"/>
      <c r="H62" s="45"/>
      <c r="I62" s="45"/>
      <c r="J62" s="45"/>
      <c r="K62" s="46"/>
      <c r="L62" s="44"/>
      <c r="M62" s="46"/>
      <c r="N62" s="47"/>
      <c r="O62" s="48"/>
    </row>
    <row r="63" spans="1:15">
      <c r="A63" s="236"/>
      <c r="B63" s="236"/>
      <c r="C63" s="236"/>
      <c r="D63" s="236"/>
      <c r="E63" s="236"/>
      <c r="F63" s="44"/>
      <c r="G63" s="45"/>
      <c r="H63" s="45"/>
      <c r="I63" s="45"/>
      <c r="J63" s="45"/>
      <c r="K63" s="46"/>
      <c r="L63" s="44"/>
      <c r="M63" s="46"/>
      <c r="N63" s="47"/>
      <c r="O63" s="48"/>
    </row>
    <row r="64" spans="1:15">
      <c r="A64" s="236"/>
      <c r="B64" s="236"/>
      <c r="C64" s="236"/>
      <c r="D64" s="236"/>
      <c r="E64" s="236"/>
      <c r="F64" s="44"/>
      <c r="G64" s="45"/>
      <c r="H64" s="45"/>
      <c r="I64" s="45"/>
      <c r="J64" s="45"/>
      <c r="K64" s="46"/>
      <c r="L64" s="44"/>
      <c r="M64" s="46"/>
      <c r="N64" s="47"/>
      <c r="O64" s="48"/>
    </row>
    <row r="65" spans="1:15">
      <c r="A65" s="236"/>
      <c r="B65" s="236"/>
      <c r="C65" s="236"/>
      <c r="D65" s="236"/>
      <c r="E65" s="236"/>
      <c r="F65" s="44"/>
      <c r="G65" s="45"/>
      <c r="H65" s="45"/>
      <c r="I65" s="45"/>
      <c r="J65" s="45"/>
      <c r="K65" s="46"/>
      <c r="L65" s="44"/>
      <c r="M65" s="46"/>
      <c r="N65" s="47"/>
      <c r="O65" s="48"/>
    </row>
    <row r="66" spans="1:15">
      <c r="A66" s="236"/>
      <c r="B66" s="236"/>
      <c r="C66" s="236"/>
      <c r="D66" s="236"/>
      <c r="E66" s="236"/>
      <c r="F66" s="44"/>
      <c r="G66" s="45"/>
      <c r="H66" s="45"/>
      <c r="I66" s="45"/>
      <c r="J66" s="45"/>
      <c r="K66" s="46"/>
      <c r="L66" s="44"/>
      <c r="M66" s="46"/>
      <c r="N66" s="47"/>
      <c r="O66" s="48"/>
    </row>
    <row r="67" spans="1:15">
      <c r="A67" s="236"/>
      <c r="B67" s="236"/>
      <c r="C67" s="236"/>
      <c r="D67" s="236"/>
      <c r="E67" s="236"/>
      <c r="F67" s="44"/>
      <c r="G67" s="45"/>
      <c r="H67" s="45"/>
      <c r="I67" s="45"/>
      <c r="J67" s="45"/>
      <c r="K67" s="46"/>
      <c r="L67" s="44"/>
      <c r="M67" s="46"/>
      <c r="N67" s="47"/>
      <c r="O67" s="48"/>
    </row>
    <row r="68" spans="1:15">
      <c r="A68" s="236"/>
      <c r="B68" s="236"/>
      <c r="C68" s="236"/>
      <c r="D68" s="236"/>
      <c r="E68" s="236"/>
      <c r="F68" s="44"/>
      <c r="G68" s="45"/>
      <c r="H68" s="45"/>
      <c r="I68" s="45"/>
      <c r="J68" s="45"/>
      <c r="K68" s="46"/>
      <c r="L68" s="44"/>
      <c r="M68" s="46"/>
      <c r="N68" s="47"/>
      <c r="O68" s="48"/>
    </row>
    <row r="69" spans="1:15">
      <c r="A69" s="236"/>
      <c r="B69" s="236"/>
      <c r="C69" s="236"/>
      <c r="D69" s="236"/>
      <c r="E69" s="236"/>
      <c r="F69" s="44"/>
      <c r="G69" s="45"/>
      <c r="H69" s="45"/>
      <c r="I69" s="45"/>
      <c r="J69" s="45"/>
      <c r="K69" s="46"/>
      <c r="L69" s="44"/>
      <c r="M69" s="46"/>
      <c r="N69" s="47"/>
      <c r="O69" s="48"/>
    </row>
    <row r="70" spans="1:15">
      <c r="A70" s="236"/>
      <c r="B70" s="236"/>
      <c r="C70" s="236"/>
      <c r="D70" s="236"/>
      <c r="E70" s="236"/>
      <c r="F70" s="44"/>
      <c r="G70" s="45"/>
      <c r="H70" s="45"/>
      <c r="I70" s="45"/>
      <c r="J70" s="45"/>
      <c r="K70" s="46"/>
      <c r="L70" s="44"/>
      <c r="M70" s="46"/>
      <c r="N70" s="47"/>
      <c r="O70" s="48"/>
    </row>
    <row r="71" spans="1:15">
      <c r="A71" s="236"/>
      <c r="B71" s="236"/>
      <c r="C71" s="236"/>
      <c r="D71" s="236"/>
      <c r="E71" s="236"/>
      <c r="F71" s="44"/>
      <c r="G71" s="45"/>
      <c r="H71" s="45"/>
      <c r="I71" s="45"/>
      <c r="J71" s="45"/>
      <c r="K71" s="46"/>
      <c r="L71" s="44"/>
      <c r="M71" s="46"/>
      <c r="N71" s="47"/>
      <c r="O71" s="48"/>
    </row>
    <row r="72" spans="1:15">
      <c r="A72" s="236"/>
      <c r="B72" s="236"/>
      <c r="C72" s="236"/>
      <c r="D72" s="236"/>
      <c r="E72" s="236"/>
      <c r="F72" s="44"/>
      <c r="G72" s="45"/>
      <c r="H72" s="45"/>
      <c r="I72" s="45"/>
      <c r="J72" s="45"/>
      <c r="K72" s="46"/>
      <c r="L72" s="44"/>
      <c r="M72" s="46"/>
      <c r="N72" s="47"/>
      <c r="O72" s="48"/>
    </row>
    <row r="73" spans="1:15">
      <c r="A73" s="236"/>
      <c r="B73" s="236"/>
      <c r="C73" s="236"/>
      <c r="D73" s="236"/>
      <c r="E73" s="236"/>
      <c r="F73" s="44"/>
      <c r="G73" s="45"/>
      <c r="H73" s="45"/>
      <c r="I73" s="45"/>
      <c r="J73" s="45"/>
      <c r="K73" s="46"/>
      <c r="L73" s="44"/>
      <c r="M73" s="46"/>
      <c r="N73" s="47"/>
      <c r="O73" s="48"/>
    </row>
    <row r="74" spans="1:15">
      <c r="A74" s="236"/>
      <c r="B74" s="236"/>
      <c r="C74" s="236"/>
      <c r="D74" s="236"/>
      <c r="E74" s="236"/>
      <c r="F74" s="44"/>
      <c r="G74" s="45"/>
      <c r="H74" s="45"/>
      <c r="I74" s="45"/>
      <c r="J74" s="45"/>
      <c r="K74" s="46"/>
      <c r="L74" s="44"/>
      <c r="M74" s="46"/>
      <c r="N74" s="47"/>
      <c r="O74" s="48"/>
    </row>
    <row r="75" spans="1:15">
      <c r="A75" s="236"/>
      <c r="B75" s="236"/>
      <c r="C75" s="236"/>
      <c r="D75" s="236"/>
      <c r="E75" s="236"/>
      <c r="F75" s="44"/>
      <c r="G75" s="45"/>
      <c r="H75" s="45"/>
      <c r="I75" s="45"/>
      <c r="J75" s="45"/>
      <c r="K75" s="46"/>
      <c r="L75" s="44"/>
      <c r="M75" s="46"/>
      <c r="N75" s="47"/>
      <c r="O75" s="48"/>
    </row>
    <row r="76" spans="1:15">
      <c r="A76" s="236"/>
      <c r="B76" s="236"/>
      <c r="C76" s="236"/>
      <c r="D76" s="236"/>
      <c r="E76" s="236"/>
      <c r="F76" s="44"/>
      <c r="G76" s="45"/>
      <c r="H76" s="45"/>
      <c r="I76" s="45"/>
      <c r="J76" s="45"/>
      <c r="K76" s="46"/>
      <c r="L76" s="44"/>
      <c r="M76" s="46"/>
      <c r="N76" s="47"/>
      <c r="O76" s="48"/>
    </row>
    <row r="77" spans="1:15">
      <c r="A77" s="236"/>
      <c r="B77" s="236"/>
      <c r="C77" s="236"/>
      <c r="D77" s="236"/>
      <c r="E77" s="236"/>
      <c r="F77" s="63"/>
      <c r="G77" s="64"/>
      <c r="H77" s="64"/>
      <c r="I77" s="64"/>
      <c r="J77" s="64"/>
      <c r="K77" s="337"/>
      <c r="L77" s="63"/>
      <c r="M77" s="337"/>
      <c r="N77" s="65"/>
      <c r="O77" s="336"/>
    </row>
    <row r="78" spans="1:15">
      <c r="A78" s="236"/>
      <c r="B78" s="236"/>
      <c r="C78" s="236"/>
      <c r="D78" s="236"/>
      <c r="E78" s="236"/>
      <c r="F78" s="236"/>
      <c r="G78" s="236"/>
      <c r="H78" s="236"/>
      <c r="I78" s="236"/>
      <c r="J78" s="236"/>
      <c r="K78" s="236"/>
      <c r="L78" s="236"/>
      <c r="M78" s="236"/>
      <c r="N78" s="236"/>
      <c r="O78" s="236"/>
    </row>
    <row r="79" spans="1:15">
      <c r="A79" s="236"/>
      <c r="B79" s="236"/>
      <c r="C79" s="236"/>
      <c r="D79" s="236"/>
      <c r="E79" s="236"/>
      <c r="F79" s="236"/>
      <c r="G79" s="236"/>
      <c r="H79" s="236"/>
      <c r="I79" s="236"/>
      <c r="J79" s="236"/>
      <c r="K79" s="236"/>
      <c r="L79" s="236"/>
      <c r="M79" s="236"/>
      <c r="N79" s="236"/>
      <c r="O79" s="236"/>
    </row>
    <row r="80" spans="1:15">
      <c r="A80" s="236"/>
      <c r="B80" s="236"/>
      <c r="C80" s="236"/>
      <c r="D80" s="236"/>
      <c r="E80" s="236"/>
      <c r="F80" s="236"/>
      <c r="G80" s="236"/>
      <c r="H80" s="236"/>
      <c r="I80" s="236"/>
      <c r="J80" s="236"/>
      <c r="K80" s="236"/>
      <c r="L80" s="236"/>
      <c r="M80" s="236"/>
      <c r="N80" s="236"/>
      <c r="O80" s="236"/>
    </row>
    <row r="81" spans="1:15">
      <c r="A81" s="236"/>
      <c r="B81" s="236"/>
      <c r="C81" s="236"/>
      <c r="D81" s="236"/>
      <c r="E81" s="236"/>
      <c r="F81" s="236"/>
      <c r="G81" s="236"/>
      <c r="H81" s="236"/>
      <c r="I81" s="236"/>
      <c r="J81" s="236"/>
      <c r="K81" s="236"/>
      <c r="L81" s="236"/>
      <c r="M81" s="236"/>
      <c r="N81" s="236"/>
      <c r="O81" s="236"/>
    </row>
    <row r="82" spans="1:15">
      <c r="A82" s="236"/>
      <c r="B82" s="236"/>
      <c r="C82" s="236"/>
      <c r="D82" s="236"/>
      <c r="E82" s="236"/>
      <c r="F82" s="236"/>
      <c r="G82" s="236"/>
      <c r="H82" s="236"/>
      <c r="I82" s="236"/>
      <c r="J82" s="236"/>
      <c r="K82" s="236"/>
      <c r="L82" s="236"/>
      <c r="M82" s="236"/>
      <c r="N82" s="236"/>
      <c r="O82" s="236"/>
    </row>
    <row r="83" spans="1:15">
      <c r="A83" s="236"/>
      <c r="B83" s="236"/>
      <c r="C83" s="236"/>
      <c r="D83" s="236"/>
      <c r="E83" s="236"/>
      <c r="F83" s="236"/>
      <c r="G83" s="236"/>
      <c r="H83" s="236"/>
      <c r="I83" s="236"/>
      <c r="J83" s="236"/>
      <c r="K83" s="236"/>
      <c r="L83" s="236"/>
      <c r="M83" s="236"/>
      <c r="N83" s="236"/>
      <c r="O83" s="236"/>
    </row>
    <row r="84" spans="1:15">
      <c r="A84" s="236"/>
      <c r="B84" s="236"/>
      <c r="C84" s="236"/>
      <c r="D84" s="236"/>
      <c r="E84" s="236"/>
      <c r="F84" s="236"/>
      <c r="G84" s="236"/>
      <c r="H84" s="236"/>
      <c r="I84" s="236"/>
      <c r="J84" s="236"/>
      <c r="K84" s="236"/>
      <c r="L84" s="236"/>
      <c r="M84" s="236"/>
      <c r="N84" s="236"/>
      <c r="O84" s="236"/>
    </row>
    <row r="85" spans="1:15">
      <c r="A85" s="236"/>
      <c r="B85" s="236"/>
      <c r="C85" s="236"/>
      <c r="D85" s="236"/>
      <c r="E85" s="236"/>
      <c r="F85" s="236"/>
      <c r="G85" s="236"/>
      <c r="H85" s="236"/>
      <c r="I85" s="236"/>
      <c r="J85" s="236"/>
      <c r="K85" s="236"/>
      <c r="L85" s="236"/>
      <c r="M85" s="236"/>
      <c r="N85" s="236"/>
      <c r="O85" s="236"/>
    </row>
    <row r="86" spans="1:15">
      <c r="A86" s="236"/>
      <c r="B86" s="236"/>
      <c r="C86" s="236"/>
      <c r="D86" s="236"/>
      <c r="E86" s="236"/>
      <c r="F86" s="236"/>
      <c r="G86" s="236"/>
      <c r="H86" s="236"/>
      <c r="I86" s="236"/>
      <c r="J86" s="236"/>
      <c r="K86" s="236"/>
      <c r="L86" s="236"/>
      <c r="M86" s="236"/>
      <c r="N86" s="236"/>
      <c r="O86" s="236"/>
    </row>
    <row r="87" spans="1:15">
      <c r="A87" s="236"/>
      <c r="B87" s="236"/>
      <c r="C87" s="236"/>
      <c r="D87" s="236"/>
      <c r="E87" s="236"/>
      <c r="F87" s="236"/>
      <c r="G87" s="236"/>
      <c r="H87" s="236"/>
      <c r="I87" s="236"/>
      <c r="J87" s="236"/>
      <c r="K87" s="236"/>
      <c r="L87" s="236"/>
      <c r="M87" s="236"/>
      <c r="N87" s="236"/>
      <c r="O87" s="236"/>
    </row>
    <row r="88" spans="1:15">
      <c r="A88" s="236"/>
      <c r="B88" s="236"/>
      <c r="C88" s="236"/>
      <c r="D88" s="236"/>
      <c r="E88" s="236"/>
      <c r="F88" s="236"/>
      <c r="G88" s="236"/>
      <c r="H88" s="236"/>
      <c r="I88" s="236"/>
      <c r="J88" s="236"/>
      <c r="K88" s="236"/>
      <c r="L88" s="236"/>
      <c r="M88" s="236"/>
      <c r="N88" s="236"/>
      <c r="O88" s="236"/>
    </row>
    <row r="89" spans="1:15">
      <c r="A89" s="236"/>
      <c r="B89" s="236"/>
      <c r="C89" s="236"/>
      <c r="D89" s="236"/>
      <c r="E89" s="236"/>
      <c r="F89" s="236"/>
      <c r="G89" s="236"/>
      <c r="H89" s="236"/>
      <c r="I89" s="236"/>
      <c r="J89" s="236"/>
      <c r="K89" s="236"/>
      <c r="L89" s="236"/>
      <c r="M89" s="236"/>
      <c r="N89" s="236"/>
      <c r="O89" s="236"/>
    </row>
    <row r="90" spans="1:15">
      <c r="A90" s="236"/>
      <c r="B90" s="236"/>
      <c r="C90" s="236"/>
      <c r="D90" s="236"/>
      <c r="E90" s="236"/>
      <c r="F90" s="236"/>
      <c r="G90" s="236"/>
      <c r="H90" s="236"/>
      <c r="I90" s="236"/>
      <c r="J90" s="236"/>
      <c r="K90" s="236"/>
      <c r="L90" s="236"/>
      <c r="M90" s="236"/>
      <c r="N90" s="236"/>
      <c r="O90" s="236"/>
    </row>
    <row r="91" spans="1:15">
      <c r="A91" s="236"/>
      <c r="B91" s="236"/>
      <c r="C91" s="236"/>
      <c r="D91" s="236"/>
      <c r="E91" s="236"/>
      <c r="F91" s="236"/>
      <c r="G91" s="236"/>
      <c r="H91" s="236"/>
      <c r="I91" s="236"/>
      <c r="J91" s="236"/>
      <c r="K91" s="236"/>
      <c r="L91" s="236"/>
      <c r="M91" s="236"/>
      <c r="N91" s="236"/>
      <c r="O91" s="236"/>
    </row>
    <row r="92" spans="1:15">
      <c r="A92" s="236"/>
      <c r="B92" s="236"/>
      <c r="C92" s="236"/>
      <c r="D92" s="236"/>
      <c r="E92" s="236"/>
      <c r="F92" s="236"/>
      <c r="G92" s="236"/>
      <c r="H92" s="236"/>
      <c r="I92" s="236"/>
      <c r="J92" s="236"/>
      <c r="K92" s="236"/>
      <c r="L92" s="236"/>
      <c r="M92" s="236"/>
      <c r="N92" s="236"/>
      <c r="O92" s="236"/>
    </row>
    <row r="93" spans="1:15">
      <c r="A93" s="236"/>
      <c r="B93" s="236"/>
      <c r="C93" s="236"/>
      <c r="D93" s="236"/>
      <c r="E93" s="236"/>
      <c r="F93" s="236"/>
      <c r="G93" s="236"/>
      <c r="H93" s="236"/>
      <c r="I93" s="236"/>
      <c r="J93" s="236"/>
      <c r="K93" s="236"/>
      <c r="L93" s="236"/>
      <c r="M93" s="236"/>
      <c r="N93" s="236"/>
      <c r="O93" s="236"/>
    </row>
    <row r="94" spans="1:15">
      <c r="A94" s="236"/>
      <c r="B94" s="236"/>
      <c r="C94" s="236"/>
      <c r="D94" s="236"/>
      <c r="E94" s="236"/>
      <c r="F94" s="236"/>
      <c r="G94" s="236"/>
      <c r="H94" s="236"/>
      <c r="I94" s="236"/>
      <c r="J94" s="236"/>
      <c r="K94" s="236"/>
      <c r="L94" s="236"/>
      <c r="M94" s="236"/>
      <c r="N94" s="236"/>
      <c r="O94" s="236"/>
    </row>
    <row r="95" spans="1:15">
      <c r="A95" s="236"/>
      <c r="B95" s="236"/>
      <c r="C95" s="236"/>
      <c r="D95" s="236"/>
      <c r="E95" s="236"/>
      <c r="F95" s="236"/>
      <c r="G95" s="236"/>
      <c r="H95" s="236"/>
      <c r="I95" s="236"/>
      <c r="J95" s="236"/>
      <c r="K95" s="236"/>
      <c r="L95" s="236"/>
      <c r="M95" s="236"/>
      <c r="N95" s="236"/>
      <c r="O95" s="236"/>
    </row>
    <row r="96" spans="1:15">
      <c r="A96" s="236"/>
      <c r="B96" s="236"/>
      <c r="C96" s="236"/>
      <c r="D96" s="236"/>
      <c r="E96" s="236"/>
      <c r="F96" s="236"/>
      <c r="G96" s="236"/>
      <c r="H96" s="236"/>
      <c r="I96" s="236"/>
      <c r="J96" s="236"/>
      <c r="K96" s="236"/>
      <c r="L96" s="236"/>
      <c r="M96" s="236"/>
      <c r="N96" s="236"/>
      <c r="O96" s="236"/>
    </row>
    <row r="97" spans="1:15">
      <c r="A97" s="236"/>
      <c r="B97" s="236"/>
      <c r="C97" s="236"/>
      <c r="D97" s="236"/>
      <c r="E97" s="236"/>
      <c r="F97" s="236"/>
      <c r="G97" s="236"/>
      <c r="H97" s="236"/>
      <c r="I97" s="236"/>
      <c r="J97" s="236"/>
      <c r="K97" s="236"/>
      <c r="L97" s="236"/>
      <c r="M97" s="236"/>
      <c r="N97" s="236"/>
      <c r="O97" s="236"/>
    </row>
    <row r="98" spans="1:15">
      <c r="A98" s="236"/>
      <c r="B98" s="236"/>
      <c r="C98" s="236"/>
      <c r="D98" s="236"/>
      <c r="E98" s="236"/>
      <c r="F98" s="236"/>
      <c r="G98" s="236"/>
      <c r="H98" s="236"/>
      <c r="I98" s="236"/>
      <c r="J98" s="236"/>
      <c r="K98" s="236"/>
      <c r="L98" s="236"/>
      <c r="M98" s="236"/>
      <c r="N98" s="236"/>
      <c r="O98" s="236"/>
    </row>
    <row r="99" spans="1:15">
      <c r="A99" s="236"/>
      <c r="B99" s="236"/>
      <c r="C99" s="236"/>
      <c r="D99" s="236"/>
      <c r="E99" s="236"/>
      <c r="F99" s="236"/>
      <c r="G99" s="236"/>
      <c r="H99" s="236"/>
      <c r="I99" s="236"/>
      <c r="J99" s="236"/>
      <c r="K99" s="236"/>
      <c r="L99" s="236"/>
      <c r="M99" s="236"/>
      <c r="N99" s="236"/>
      <c r="O99" s="236"/>
    </row>
    <row r="100" spans="1:15">
      <c r="A100" s="236"/>
      <c r="B100" s="236"/>
      <c r="C100" s="236"/>
      <c r="D100" s="236"/>
      <c r="E100" s="236"/>
      <c r="F100" s="236"/>
      <c r="G100" s="236"/>
      <c r="H100" s="236"/>
      <c r="I100" s="236"/>
      <c r="J100" s="236"/>
      <c r="K100" s="236"/>
      <c r="L100" s="236"/>
      <c r="M100" s="236"/>
      <c r="N100" s="236"/>
      <c r="O100" s="236"/>
    </row>
    <row r="101" spans="1:15">
      <c r="A101" s="236"/>
      <c r="B101" s="236"/>
      <c r="C101" s="236"/>
      <c r="D101" s="236"/>
      <c r="E101" s="236"/>
      <c r="F101" s="236"/>
      <c r="G101" s="236"/>
      <c r="H101" s="236"/>
      <c r="I101" s="236"/>
      <c r="J101" s="236"/>
      <c r="K101" s="236"/>
      <c r="L101" s="236"/>
      <c r="M101" s="236"/>
      <c r="N101" s="236"/>
      <c r="O101" s="236"/>
    </row>
    <row r="102" spans="1:15">
      <c r="A102" s="236"/>
      <c r="B102" s="236"/>
      <c r="C102" s="236"/>
      <c r="D102" s="236"/>
      <c r="E102" s="236"/>
      <c r="F102" s="236"/>
      <c r="G102" s="236"/>
      <c r="H102" s="236"/>
      <c r="I102" s="236"/>
      <c r="J102" s="236"/>
      <c r="K102" s="236"/>
      <c r="L102" s="236"/>
      <c r="M102" s="236"/>
      <c r="N102" s="236"/>
      <c r="O102" s="236"/>
    </row>
    <row r="103" spans="1:15">
      <c r="A103" s="236"/>
      <c r="B103" s="236"/>
      <c r="C103" s="236"/>
      <c r="D103" s="236"/>
      <c r="E103" s="236"/>
      <c r="F103" s="236"/>
      <c r="G103" s="236"/>
      <c r="H103" s="236"/>
      <c r="I103" s="236"/>
      <c r="J103" s="236"/>
      <c r="K103" s="236"/>
      <c r="L103" s="236"/>
      <c r="M103" s="236"/>
      <c r="N103" s="236"/>
      <c r="O103" s="236"/>
    </row>
    <row r="104" spans="1:15">
      <c r="A104" s="236"/>
      <c r="B104" s="236"/>
      <c r="C104" s="236"/>
      <c r="D104" s="236"/>
      <c r="E104" s="236"/>
      <c r="F104" s="236"/>
      <c r="G104" s="236"/>
      <c r="H104" s="236"/>
      <c r="I104" s="236"/>
      <c r="J104" s="236"/>
      <c r="K104" s="236"/>
      <c r="L104" s="236"/>
      <c r="M104" s="236"/>
      <c r="N104" s="236"/>
      <c r="O104" s="236"/>
    </row>
    <row r="105" spans="1:15">
      <c r="A105" s="236"/>
      <c r="B105" s="236"/>
      <c r="C105" s="236"/>
      <c r="D105" s="236"/>
      <c r="E105" s="236"/>
      <c r="F105" s="236"/>
      <c r="G105" s="236"/>
      <c r="H105" s="236"/>
      <c r="I105" s="236"/>
      <c r="J105" s="236"/>
      <c r="K105" s="236"/>
      <c r="L105" s="236"/>
      <c r="M105" s="236"/>
      <c r="N105" s="236"/>
      <c r="O105" s="236"/>
    </row>
    <row r="106" spans="1:15">
      <c r="A106" s="236"/>
      <c r="B106" s="236"/>
      <c r="C106" s="236"/>
      <c r="D106" s="236"/>
      <c r="E106" s="236"/>
      <c r="F106" s="236"/>
      <c r="G106" s="236"/>
      <c r="H106" s="236"/>
      <c r="I106" s="236"/>
      <c r="J106" s="236"/>
      <c r="K106" s="236"/>
      <c r="L106" s="236"/>
      <c r="M106" s="236"/>
      <c r="N106" s="236"/>
      <c r="O106" s="236"/>
    </row>
    <row r="107" spans="1:15">
      <c r="A107" s="236"/>
      <c r="B107" s="236"/>
      <c r="C107" s="236"/>
      <c r="D107" s="236"/>
      <c r="E107" s="236"/>
      <c r="F107" s="236"/>
      <c r="G107" s="236"/>
      <c r="H107" s="236"/>
      <c r="I107" s="236"/>
      <c r="J107" s="236"/>
      <c r="K107" s="236"/>
      <c r="L107" s="236"/>
      <c r="M107" s="236"/>
      <c r="N107" s="236"/>
      <c r="O107" s="236"/>
    </row>
    <row r="108" spans="1:15">
      <c r="A108" s="236"/>
      <c r="B108" s="236"/>
      <c r="C108" s="236"/>
      <c r="D108" s="236"/>
      <c r="E108" s="236"/>
      <c r="F108" s="236"/>
      <c r="G108" s="236"/>
      <c r="H108" s="236"/>
      <c r="I108" s="236"/>
      <c r="J108" s="236"/>
      <c r="K108" s="236"/>
      <c r="L108" s="236"/>
      <c r="M108" s="236"/>
      <c r="N108" s="236"/>
      <c r="O108" s="236"/>
    </row>
    <row r="109" spans="1:15">
      <c r="A109" s="236"/>
      <c r="B109" s="236"/>
      <c r="C109" s="236"/>
      <c r="D109" s="236"/>
      <c r="E109" s="236"/>
      <c r="F109" s="236"/>
      <c r="G109" s="236"/>
      <c r="H109" s="236"/>
      <c r="I109" s="236"/>
      <c r="J109" s="236"/>
      <c r="K109" s="236"/>
      <c r="L109" s="236"/>
      <c r="M109" s="236"/>
      <c r="N109" s="236"/>
      <c r="O109" s="236"/>
    </row>
    <row r="110" spans="1:15">
      <c r="A110" s="236"/>
      <c r="B110" s="236"/>
      <c r="C110" s="236"/>
      <c r="D110" s="236"/>
      <c r="E110" s="236"/>
      <c r="F110" s="236"/>
      <c r="G110" s="236"/>
      <c r="H110" s="236"/>
      <c r="I110" s="236"/>
      <c r="J110" s="236"/>
      <c r="K110" s="236"/>
      <c r="L110" s="236"/>
      <c r="M110" s="236"/>
      <c r="N110" s="236"/>
      <c r="O110" s="236"/>
    </row>
    <row r="111" spans="1:15">
      <c r="A111" s="236"/>
      <c r="B111" s="236"/>
      <c r="C111" s="236"/>
      <c r="D111" s="236"/>
      <c r="E111" s="236"/>
      <c r="F111" s="236"/>
      <c r="G111" s="236"/>
      <c r="H111" s="236"/>
      <c r="I111" s="236"/>
      <c r="J111" s="236"/>
      <c r="K111" s="236"/>
      <c r="L111" s="236"/>
      <c r="M111" s="236"/>
      <c r="N111" s="236"/>
      <c r="O111" s="236"/>
    </row>
    <row r="112" spans="1:15">
      <c r="A112" s="236"/>
      <c r="B112" s="236"/>
      <c r="C112" s="236"/>
      <c r="D112" s="236"/>
      <c r="E112" s="236"/>
      <c r="F112" s="236"/>
      <c r="G112" s="236"/>
      <c r="H112" s="236"/>
      <c r="I112" s="236"/>
      <c r="J112" s="236"/>
      <c r="K112" s="236"/>
      <c r="L112" s="236"/>
      <c r="M112" s="236"/>
      <c r="N112" s="236"/>
      <c r="O112" s="236"/>
    </row>
    <row r="113" spans="1:15">
      <c r="A113" s="236"/>
      <c r="B113" s="236"/>
      <c r="C113" s="236"/>
      <c r="D113" s="236"/>
      <c r="E113" s="236"/>
      <c r="F113" s="236"/>
      <c r="G113" s="236"/>
      <c r="H113" s="236"/>
      <c r="I113" s="236"/>
      <c r="J113" s="236"/>
      <c r="K113" s="236"/>
      <c r="L113" s="236"/>
      <c r="M113" s="236"/>
      <c r="N113" s="236"/>
      <c r="O113" s="236"/>
    </row>
    <row r="114" spans="1:15">
      <c r="A114" s="236"/>
      <c r="B114" s="236"/>
      <c r="C114" s="236"/>
      <c r="D114" s="236"/>
      <c r="E114" s="236"/>
      <c r="F114" s="236"/>
      <c r="G114" s="236"/>
      <c r="H114" s="236"/>
      <c r="I114" s="236"/>
      <c r="J114" s="236"/>
      <c r="K114" s="236"/>
      <c r="L114" s="236"/>
      <c r="M114" s="236"/>
      <c r="N114" s="236"/>
      <c r="O114" s="236"/>
    </row>
    <row r="115" spans="1:15">
      <c r="A115" s="236"/>
      <c r="B115" s="236"/>
      <c r="C115" s="236"/>
      <c r="D115" s="236"/>
      <c r="E115" s="236"/>
      <c r="F115" s="236"/>
      <c r="G115" s="236"/>
      <c r="H115" s="236"/>
      <c r="I115" s="236"/>
      <c r="J115" s="236"/>
      <c r="K115" s="236"/>
      <c r="L115" s="236"/>
      <c r="M115" s="236"/>
      <c r="N115" s="236"/>
      <c r="O115" s="236"/>
    </row>
    <row r="116" spans="1:15">
      <c r="A116" s="236"/>
      <c r="B116" s="236"/>
      <c r="C116" s="236"/>
      <c r="D116" s="236"/>
      <c r="E116" s="236"/>
      <c r="F116" s="236"/>
      <c r="G116" s="236"/>
      <c r="H116" s="236"/>
      <c r="I116" s="236"/>
      <c r="J116" s="236"/>
      <c r="K116" s="236"/>
      <c r="L116" s="236"/>
      <c r="M116" s="236"/>
      <c r="N116" s="236"/>
      <c r="O116" s="236"/>
    </row>
    <row r="117" spans="1:15">
      <c r="A117" s="236"/>
      <c r="B117" s="236"/>
      <c r="C117" s="236"/>
      <c r="D117" s="236"/>
      <c r="E117" s="236"/>
      <c r="F117" s="236"/>
      <c r="G117" s="236"/>
      <c r="H117" s="236"/>
      <c r="I117" s="236"/>
      <c r="J117" s="236"/>
      <c r="K117" s="236"/>
      <c r="L117" s="236"/>
      <c r="M117" s="236"/>
      <c r="N117" s="236"/>
      <c r="O117" s="236"/>
    </row>
    <row r="118" spans="1:15">
      <c r="A118" s="236"/>
      <c r="B118" s="236"/>
      <c r="C118" s="236"/>
      <c r="D118" s="236"/>
      <c r="E118" s="236"/>
      <c r="F118" s="236"/>
      <c r="G118" s="236"/>
      <c r="H118" s="236"/>
      <c r="I118" s="236"/>
      <c r="J118" s="236"/>
      <c r="K118" s="236"/>
      <c r="L118" s="236"/>
      <c r="M118" s="236"/>
      <c r="N118" s="236"/>
      <c r="O118" s="236"/>
    </row>
    <row r="119" spans="1:15">
      <c r="A119" s="236"/>
      <c r="B119" s="236"/>
      <c r="C119" s="236"/>
      <c r="D119" s="236"/>
      <c r="E119" s="236"/>
      <c r="F119" s="236"/>
      <c r="G119" s="236"/>
      <c r="H119" s="236"/>
      <c r="I119" s="236"/>
      <c r="J119" s="236"/>
      <c r="K119" s="236"/>
      <c r="L119" s="236"/>
      <c r="M119" s="236"/>
      <c r="N119" s="236"/>
      <c r="O119" s="236"/>
    </row>
    <row r="120" spans="1:15">
      <c r="A120" s="236"/>
      <c r="B120" s="236"/>
      <c r="C120" s="236"/>
      <c r="D120" s="236"/>
      <c r="E120" s="236"/>
      <c r="F120" s="236"/>
      <c r="G120" s="236"/>
      <c r="H120" s="236"/>
      <c r="I120" s="236"/>
      <c r="J120" s="236"/>
      <c r="K120" s="236"/>
      <c r="L120" s="236"/>
      <c r="M120" s="236"/>
      <c r="N120" s="236"/>
      <c r="O120" s="236"/>
    </row>
    <row r="121" spans="1:15">
      <c r="A121" s="236"/>
      <c r="B121" s="236"/>
      <c r="C121" s="236"/>
      <c r="D121" s="236"/>
      <c r="E121" s="236"/>
      <c r="F121" s="236"/>
      <c r="G121" s="236"/>
      <c r="H121" s="236"/>
      <c r="I121" s="236"/>
      <c r="J121" s="236"/>
      <c r="K121" s="236"/>
      <c r="L121" s="236"/>
      <c r="M121" s="236"/>
      <c r="N121" s="236"/>
      <c r="O121" s="236"/>
    </row>
    <row r="122" spans="1:15">
      <c r="A122" s="236"/>
      <c r="B122" s="236"/>
      <c r="C122" s="236"/>
      <c r="D122" s="236"/>
      <c r="E122" s="236"/>
      <c r="F122" s="236"/>
      <c r="G122" s="236"/>
      <c r="H122" s="236"/>
      <c r="I122" s="236"/>
      <c r="J122" s="236"/>
      <c r="K122" s="236"/>
      <c r="L122" s="236"/>
      <c r="M122" s="236"/>
      <c r="N122" s="236"/>
      <c r="O122" s="236"/>
    </row>
    <row r="123" spans="1:15">
      <c r="A123" s="236"/>
      <c r="B123" s="236"/>
      <c r="C123" s="236"/>
      <c r="D123" s="236"/>
      <c r="E123" s="236"/>
      <c r="F123" s="236"/>
      <c r="G123" s="236"/>
      <c r="H123" s="236"/>
      <c r="I123" s="236"/>
      <c r="J123" s="236"/>
      <c r="K123" s="236"/>
      <c r="L123" s="236"/>
      <c r="M123" s="236"/>
      <c r="N123" s="236"/>
      <c r="O123" s="236"/>
    </row>
    <row r="124" spans="1:15">
      <c r="A124" s="236"/>
      <c r="B124" s="236"/>
      <c r="C124" s="236"/>
      <c r="D124" s="236"/>
      <c r="E124" s="236"/>
      <c r="F124" s="236"/>
      <c r="G124" s="236"/>
      <c r="H124" s="236"/>
      <c r="I124" s="236"/>
      <c r="J124" s="236"/>
      <c r="K124" s="236"/>
      <c r="L124" s="236"/>
      <c r="M124" s="236"/>
      <c r="N124" s="236"/>
      <c r="O124" s="236"/>
    </row>
    <row r="125" spans="1:15">
      <c r="A125" s="236"/>
      <c r="B125" s="236"/>
      <c r="C125" s="236"/>
      <c r="D125" s="236"/>
      <c r="E125" s="236"/>
      <c r="F125" s="236"/>
      <c r="G125" s="236"/>
      <c r="H125" s="236"/>
      <c r="I125" s="236"/>
      <c r="J125" s="236"/>
      <c r="K125" s="236"/>
      <c r="L125" s="236"/>
      <c r="M125" s="236"/>
      <c r="N125" s="236"/>
      <c r="O125" s="236"/>
    </row>
    <row r="126" spans="1:15">
      <c r="A126" s="236"/>
      <c r="B126" s="236"/>
      <c r="C126" s="236"/>
      <c r="D126" s="236"/>
      <c r="E126" s="236"/>
      <c r="F126" s="236"/>
      <c r="G126" s="236"/>
      <c r="H126" s="236"/>
      <c r="I126" s="236"/>
      <c r="J126" s="236"/>
      <c r="K126" s="236"/>
      <c r="L126" s="236"/>
      <c r="M126" s="236"/>
      <c r="N126" s="236"/>
      <c r="O126" s="236"/>
    </row>
    <row r="127" spans="1:15">
      <c r="A127" s="236"/>
      <c r="B127" s="236"/>
      <c r="C127" s="236"/>
      <c r="D127" s="236"/>
      <c r="E127" s="236"/>
      <c r="F127" s="236"/>
      <c r="G127" s="236"/>
      <c r="H127" s="236"/>
      <c r="I127" s="236"/>
      <c r="J127" s="236"/>
      <c r="K127" s="236"/>
      <c r="L127" s="236"/>
      <c r="M127" s="236"/>
      <c r="N127" s="236"/>
      <c r="O127" s="236"/>
    </row>
    <row r="128" spans="1:15">
      <c r="A128" s="236"/>
      <c r="B128" s="236"/>
      <c r="C128" s="236"/>
      <c r="D128" s="236"/>
      <c r="E128" s="236"/>
      <c r="F128" s="236"/>
      <c r="G128" s="236"/>
      <c r="H128" s="236"/>
      <c r="I128" s="236"/>
      <c r="J128" s="236"/>
      <c r="K128" s="236"/>
      <c r="L128" s="236"/>
      <c r="M128" s="236"/>
      <c r="N128" s="236"/>
      <c r="O128" s="236"/>
    </row>
    <row r="129" spans="1:15">
      <c r="A129" s="236"/>
      <c r="B129" s="236"/>
      <c r="C129" s="236"/>
      <c r="D129" s="236"/>
      <c r="E129" s="236"/>
      <c r="F129" s="236"/>
      <c r="G129" s="236"/>
      <c r="H129" s="236"/>
      <c r="I129" s="236"/>
      <c r="J129" s="236"/>
      <c r="K129" s="236"/>
      <c r="L129" s="236"/>
      <c r="M129" s="236"/>
      <c r="N129" s="236"/>
      <c r="O129" s="236"/>
    </row>
    <row r="130" spans="1:15">
      <c r="A130" s="236"/>
      <c r="B130" s="236"/>
      <c r="C130" s="236"/>
      <c r="D130" s="236"/>
      <c r="E130" s="236"/>
      <c r="F130" s="236"/>
      <c r="G130" s="236"/>
      <c r="H130" s="236"/>
      <c r="I130" s="236"/>
      <c r="J130" s="236"/>
      <c r="K130" s="236"/>
      <c r="L130" s="236"/>
      <c r="M130" s="236"/>
      <c r="N130" s="236"/>
      <c r="O130" s="236"/>
    </row>
    <row r="131" spans="1:15">
      <c r="A131" s="236"/>
      <c r="B131" s="236"/>
      <c r="C131" s="236"/>
      <c r="D131" s="236"/>
      <c r="E131" s="236"/>
      <c r="F131" s="236"/>
      <c r="G131" s="236"/>
      <c r="H131" s="236"/>
      <c r="I131" s="236"/>
      <c r="J131" s="236"/>
      <c r="K131" s="236"/>
      <c r="L131" s="236"/>
      <c r="M131" s="236"/>
      <c r="N131" s="236"/>
      <c r="O131" s="236"/>
    </row>
    <row r="132" spans="1:15">
      <c r="A132" s="236"/>
      <c r="B132" s="236"/>
      <c r="C132" s="236"/>
      <c r="D132" s="236"/>
      <c r="E132" s="236"/>
      <c r="F132" s="236"/>
      <c r="G132" s="236"/>
      <c r="H132" s="236"/>
      <c r="I132" s="236"/>
      <c r="J132" s="236"/>
      <c r="K132" s="236"/>
      <c r="L132" s="236"/>
      <c r="M132" s="236"/>
      <c r="N132" s="236"/>
      <c r="O132" s="236"/>
    </row>
    <row r="133" spans="1:15">
      <c r="A133" s="236"/>
      <c r="B133" s="236"/>
      <c r="C133" s="236"/>
      <c r="D133" s="236"/>
      <c r="E133" s="236"/>
      <c r="F133" s="236"/>
      <c r="G133" s="236"/>
      <c r="H133" s="236"/>
      <c r="I133" s="236"/>
      <c r="J133" s="236"/>
      <c r="K133" s="236"/>
      <c r="L133" s="236"/>
      <c r="M133" s="236"/>
      <c r="N133" s="236"/>
      <c r="O133" s="236"/>
    </row>
    <row r="134" spans="1:15">
      <c r="A134" s="236"/>
      <c r="B134" s="236"/>
      <c r="C134" s="236"/>
      <c r="D134" s="236"/>
      <c r="E134" s="236"/>
      <c r="F134" s="236"/>
      <c r="G134" s="236"/>
      <c r="H134" s="236"/>
      <c r="I134" s="236"/>
      <c r="J134" s="236"/>
      <c r="K134" s="236"/>
      <c r="L134" s="236"/>
      <c r="M134" s="236"/>
      <c r="N134" s="236"/>
      <c r="O134" s="236"/>
    </row>
    <row r="135" spans="1:15">
      <c r="A135" s="236"/>
      <c r="B135" s="236"/>
      <c r="C135" s="236"/>
      <c r="D135" s="236"/>
      <c r="E135" s="236"/>
      <c r="F135" s="236"/>
      <c r="G135" s="236"/>
      <c r="H135" s="236"/>
      <c r="I135" s="236"/>
      <c r="J135" s="236"/>
      <c r="K135" s="236"/>
      <c r="L135" s="236"/>
      <c r="M135" s="236"/>
      <c r="N135" s="236"/>
      <c r="O135" s="236"/>
    </row>
    <row r="136" spans="1:15">
      <c r="A136" s="236"/>
      <c r="B136" s="236"/>
      <c r="C136" s="236"/>
      <c r="D136" s="236"/>
      <c r="E136" s="236"/>
      <c r="F136" s="236"/>
      <c r="G136" s="236"/>
      <c r="H136" s="236"/>
      <c r="I136" s="236"/>
      <c r="J136" s="236"/>
      <c r="K136" s="236"/>
      <c r="L136" s="236"/>
      <c r="M136" s="236"/>
      <c r="N136" s="236"/>
      <c r="O136" s="236"/>
    </row>
    <row r="137" spans="1:15">
      <c r="A137" s="236"/>
      <c r="B137" s="236"/>
      <c r="C137" s="236"/>
      <c r="D137" s="236"/>
      <c r="E137" s="236"/>
      <c r="F137" s="236"/>
      <c r="G137" s="236"/>
      <c r="H137" s="236"/>
      <c r="I137" s="236"/>
      <c r="J137" s="236"/>
      <c r="K137" s="236"/>
      <c r="L137" s="236"/>
      <c r="M137" s="236"/>
      <c r="N137" s="236"/>
      <c r="O137" s="236"/>
    </row>
    <row r="138" spans="1:15">
      <c r="A138" s="236"/>
      <c r="B138" s="236"/>
      <c r="C138" s="236"/>
      <c r="D138" s="236"/>
      <c r="E138" s="236"/>
      <c r="F138" s="236"/>
      <c r="G138" s="236"/>
      <c r="H138" s="236"/>
      <c r="I138" s="236"/>
      <c r="J138" s="236"/>
      <c r="K138" s="236"/>
      <c r="L138" s="236"/>
      <c r="M138" s="236"/>
      <c r="N138" s="236"/>
      <c r="O138" s="236"/>
    </row>
    <row r="139" spans="1:15">
      <c r="A139" s="236"/>
      <c r="B139" s="236"/>
      <c r="C139" s="236"/>
      <c r="D139" s="236"/>
      <c r="E139" s="236"/>
      <c r="F139" s="236"/>
      <c r="G139" s="236"/>
      <c r="H139" s="236"/>
      <c r="I139" s="236"/>
      <c r="J139" s="236"/>
      <c r="K139" s="236"/>
      <c r="L139" s="236"/>
      <c r="M139" s="236"/>
      <c r="N139" s="236"/>
      <c r="O139" s="236"/>
    </row>
    <row r="140" spans="1:15">
      <c r="A140" s="236"/>
      <c r="B140" s="236"/>
      <c r="C140" s="236"/>
      <c r="D140" s="236"/>
      <c r="E140" s="236"/>
      <c r="F140" s="236"/>
      <c r="G140" s="236"/>
      <c r="H140" s="236"/>
      <c r="I140" s="236"/>
      <c r="J140" s="236"/>
      <c r="K140" s="236"/>
      <c r="L140" s="236"/>
      <c r="M140" s="236"/>
      <c r="N140" s="236"/>
      <c r="O140" s="236"/>
    </row>
    <row r="141" spans="1:15">
      <c r="A141" s="236"/>
      <c r="B141" s="236"/>
      <c r="C141" s="236"/>
      <c r="D141" s="236"/>
      <c r="E141" s="236"/>
      <c r="F141" s="236"/>
      <c r="G141" s="236"/>
      <c r="H141" s="236"/>
      <c r="I141" s="236"/>
      <c r="J141" s="236"/>
      <c r="K141" s="236"/>
      <c r="L141" s="236"/>
      <c r="M141" s="236"/>
      <c r="N141" s="236"/>
      <c r="O141" s="236"/>
    </row>
    <row r="142" spans="1:15">
      <c r="A142" s="236"/>
      <c r="B142" s="236"/>
      <c r="C142" s="236"/>
      <c r="D142" s="236"/>
      <c r="E142" s="236"/>
      <c r="F142" s="236"/>
      <c r="G142" s="236"/>
      <c r="H142" s="236"/>
      <c r="I142" s="236"/>
      <c r="J142" s="236"/>
      <c r="K142" s="236"/>
      <c r="L142" s="236"/>
      <c r="M142" s="236"/>
      <c r="N142" s="236"/>
      <c r="O142" s="236"/>
    </row>
    <row r="143" spans="1:15">
      <c r="A143" s="236"/>
      <c r="B143" s="236"/>
      <c r="C143" s="236"/>
      <c r="D143" s="236"/>
      <c r="E143" s="236"/>
      <c r="F143" s="236"/>
      <c r="G143" s="236"/>
      <c r="H143" s="236"/>
      <c r="I143" s="236"/>
      <c r="J143" s="236"/>
      <c r="K143" s="236"/>
      <c r="L143" s="236"/>
      <c r="M143" s="236"/>
      <c r="N143" s="236"/>
      <c r="O143" s="236"/>
    </row>
    <row r="144" spans="1:15">
      <c r="A144" s="236"/>
      <c r="B144" s="236"/>
      <c r="C144" s="236"/>
      <c r="D144" s="236"/>
      <c r="E144" s="236"/>
      <c r="F144" s="236"/>
      <c r="G144" s="236"/>
      <c r="H144" s="236"/>
      <c r="I144" s="236"/>
      <c r="J144" s="236"/>
      <c r="K144" s="236"/>
      <c r="L144" s="236"/>
      <c r="M144" s="236"/>
      <c r="N144" s="236"/>
      <c r="O144" s="236"/>
    </row>
    <row r="145" spans="1:15">
      <c r="A145" s="236"/>
      <c r="B145" s="236"/>
      <c r="C145" s="236"/>
      <c r="D145" s="236"/>
      <c r="E145" s="236"/>
      <c r="F145" s="236"/>
      <c r="G145" s="236"/>
      <c r="H145" s="236"/>
      <c r="I145" s="236"/>
      <c r="J145" s="236"/>
      <c r="K145" s="236"/>
      <c r="L145" s="236"/>
      <c r="M145" s="236"/>
      <c r="N145" s="236"/>
      <c r="O145" s="236"/>
    </row>
    <row r="146" spans="1:15">
      <c r="A146" s="236"/>
      <c r="B146" s="236"/>
      <c r="C146" s="236"/>
      <c r="D146" s="236"/>
      <c r="E146" s="236"/>
      <c r="F146" s="236"/>
      <c r="G146" s="236"/>
      <c r="H146" s="236"/>
      <c r="I146" s="236"/>
      <c r="J146" s="236"/>
      <c r="K146" s="236"/>
      <c r="L146" s="236"/>
      <c r="M146" s="236"/>
      <c r="N146" s="236"/>
      <c r="O146" s="236"/>
    </row>
    <row r="147" spans="1:15">
      <c r="A147" s="236"/>
      <c r="B147" s="236"/>
      <c r="C147" s="236"/>
      <c r="D147" s="236"/>
      <c r="E147" s="236"/>
      <c r="F147" s="236"/>
      <c r="G147" s="236"/>
      <c r="H147" s="236"/>
      <c r="I147" s="236"/>
      <c r="J147" s="236"/>
      <c r="K147" s="236"/>
      <c r="L147" s="236"/>
      <c r="M147" s="236"/>
      <c r="N147" s="236"/>
      <c r="O147" s="236"/>
    </row>
    <row r="148" spans="1:15">
      <c r="A148" s="236"/>
      <c r="B148" s="236"/>
      <c r="C148" s="236"/>
      <c r="D148" s="236"/>
      <c r="E148" s="236"/>
      <c r="F148" s="236"/>
      <c r="G148" s="236"/>
      <c r="H148" s="236"/>
      <c r="I148" s="236"/>
      <c r="J148" s="236"/>
      <c r="K148" s="236"/>
      <c r="L148" s="236"/>
      <c r="M148" s="236"/>
      <c r="N148" s="236"/>
      <c r="O148" s="236"/>
    </row>
    <row r="149" spans="1:15">
      <c r="A149" s="236"/>
      <c r="B149" s="236"/>
      <c r="C149" s="236"/>
      <c r="D149" s="236"/>
      <c r="E149" s="236"/>
      <c r="F149" s="236"/>
      <c r="G149" s="236"/>
      <c r="H149" s="236"/>
      <c r="I149" s="236"/>
      <c r="J149" s="236"/>
      <c r="K149" s="236"/>
      <c r="L149" s="236"/>
      <c r="M149" s="236"/>
      <c r="N149" s="236"/>
      <c r="O149" s="236"/>
    </row>
    <row r="150" spans="1:15">
      <c r="A150" s="236"/>
      <c r="B150" s="236"/>
      <c r="C150" s="236"/>
      <c r="D150" s="236"/>
      <c r="E150" s="236"/>
      <c r="F150" s="236"/>
      <c r="G150" s="236"/>
      <c r="H150" s="236"/>
      <c r="I150" s="236"/>
      <c r="J150" s="236"/>
      <c r="K150" s="236"/>
      <c r="L150" s="236"/>
      <c r="M150" s="236"/>
      <c r="N150" s="236"/>
      <c r="O150" s="236"/>
    </row>
    <row r="151" spans="1:15">
      <c r="A151" s="236"/>
      <c r="B151" s="236"/>
      <c r="C151" s="236"/>
      <c r="D151" s="236"/>
      <c r="E151" s="236"/>
      <c r="F151" s="236"/>
      <c r="G151" s="236"/>
      <c r="H151" s="236"/>
      <c r="I151" s="236"/>
      <c r="J151" s="236"/>
      <c r="K151" s="236"/>
      <c r="L151" s="236"/>
      <c r="M151" s="236"/>
      <c r="N151" s="236"/>
      <c r="O151" s="236"/>
    </row>
    <row r="152" spans="1:15">
      <c r="A152" s="236"/>
      <c r="B152" s="236"/>
      <c r="C152" s="236"/>
      <c r="D152" s="236"/>
      <c r="E152" s="236"/>
      <c r="F152" s="236"/>
      <c r="G152" s="236"/>
      <c r="H152" s="236"/>
      <c r="I152" s="236"/>
      <c r="J152" s="236"/>
      <c r="K152" s="236"/>
      <c r="L152" s="236"/>
      <c r="M152" s="236"/>
      <c r="N152" s="236"/>
      <c r="O152" s="236"/>
    </row>
    <row r="153" spans="1:15">
      <c r="A153" s="236"/>
      <c r="B153" s="236"/>
      <c r="C153" s="236"/>
      <c r="D153" s="236"/>
      <c r="E153" s="236"/>
      <c r="F153" s="236"/>
      <c r="G153" s="236"/>
      <c r="H153" s="236"/>
      <c r="I153" s="236"/>
      <c r="J153" s="236"/>
      <c r="K153" s="236"/>
      <c r="L153" s="236"/>
      <c r="M153" s="236"/>
      <c r="N153" s="236"/>
      <c r="O153" s="236"/>
    </row>
    <row r="154" spans="1:15">
      <c r="A154" s="236"/>
      <c r="B154" s="236"/>
      <c r="C154" s="236"/>
      <c r="D154" s="236"/>
      <c r="E154" s="236"/>
      <c r="F154" s="236"/>
      <c r="G154" s="236"/>
      <c r="H154" s="236"/>
      <c r="I154" s="236"/>
      <c r="J154" s="236"/>
      <c r="K154" s="236"/>
      <c r="L154" s="236"/>
      <c r="M154" s="236"/>
      <c r="N154" s="236"/>
      <c r="O154" s="236"/>
    </row>
    <row r="155" spans="1:15">
      <c r="A155" s="236"/>
      <c r="B155" s="236"/>
      <c r="C155" s="236"/>
      <c r="D155" s="236"/>
      <c r="E155" s="236"/>
      <c r="F155" s="236"/>
      <c r="G155" s="236"/>
      <c r="H155" s="236"/>
      <c r="I155" s="236"/>
      <c r="J155" s="236"/>
      <c r="K155" s="236"/>
      <c r="L155" s="236"/>
      <c r="M155" s="236"/>
      <c r="N155" s="236"/>
      <c r="O155" s="236"/>
    </row>
    <row r="156" spans="1:15">
      <c r="A156" s="236"/>
      <c r="B156" s="236"/>
      <c r="C156" s="236"/>
      <c r="D156" s="236"/>
      <c r="E156" s="236"/>
      <c r="F156" s="236"/>
      <c r="G156" s="236"/>
      <c r="H156" s="236"/>
      <c r="I156" s="236"/>
      <c r="J156" s="236"/>
      <c r="K156" s="236"/>
      <c r="L156" s="236"/>
      <c r="M156" s="236"/>
      <c r="N156" s="236"/>
      <c r="O156" s="236"/>
    </row>
    <row r="157" spans="1:15">
      <c r="A157" s="236"/>
      <c r="B157" s="236"/>
      <c r="C157" s="236"/>
      <c r="D157" s="236"/>
      <c r="E157" s="236"/>
      <c r="F157" s="236"/>
      <c r="G157" s="236"/>
      <c r="H157" s="236"/>
      <c r="I157" s="236"/>
      <c r="J157" s="236"/>
      <c r="K157" s="236"/>
      <c r="L157" s="236"/>
      <c r="M157" s="236"/>
      <c r="N157" s="236"/>
      <c r="O157" s="236"/>
    </row>
    <row r="158" spans="1:15">
      <c r="A158" s="236"/>
      <c r="B158" s="236"/>
      <c r="C158" s="236"/>
      <c r="D158" s="236"/>
      <c r="E158" s="236"/>
      <c r="F158" s="236"/>
      <c r="G158" s="236"/>
      <c r="H158" s="236"/>
      <c r="I158" s="236"/>
      <c r="J158" s="236"/>
      <c r="K158" s="236"/>
      <c r="L158" s="236"/>
      <c r="M158" s="236"/>
      <c r="N158" s="236"/>
      <c r="O158" s="236"/>
    </row>
    <row r="159" spans="1:15">
      <c r="A159" s="236"/>
      <c r="B159" s="236"/>
      <c r="C159" s="236"/>
      <c r="D159" s="236"/>
      <c r="E159" s="236"/>
      <c r="F159" s="236"/>
      <c r="G159" s="236"/>
      <c r="H159" s="236"/>
      <c r="I159" s="236"/>
      <c r="J159" s="236"/>
      <c r="K159" s="236"/>
      <c r="L159" s="236"/>
      <c r="M159" s="236"/>
      <c r="N159" s="236"/>
      <c r="O159" s="236"/>
    </row>
    <row r="160" spans="1:15">
      <c r="A160" s="236"/>
      <c r="B160" s="236"/>
      <c r="C160" s="236"/>
      <c r="D160" s="236"/>
      <c r="E160" s="236"/>
      <c r="F160" s="236"/>
      <c r="G160" s="236"/>
      <c r="H160" s="236"/>
      <c r="I160" s="236"/>
      <c r="J160" s="236"/>
      <c r="K160" s="236"/>
      <c r="L160" s="236"/>
      <c r="M160" s="236"/>
      <c r="N160" s="236"/>
      <c r="O160" s="236"/>
    </row>
    <row r="161" spans="1:15">
      <c r="A161" s="236"/>
      <c r="B161" s="236"/>
      <c r="C161" s="236"/>
      <c r="D161" s="236"/>
      <c r="E161" s="236"/>
      <c r="F161" s="236"/>
      <c r="G161" s="236"/>
      <c r="H161" s="236"/>
      <c r="I161" s="236"/>
      <c r="J161" s="236"/>
      <c r="K161" s="236"/>
      <c r="L161" s="236"/>
      <c r="M161" s="236"/>
      <c r="N161" s="236"/>
      <c r="O161" s="236"/>
    </row>
    <row r="162" spans="1:15">
      <c r="A162" s="236"/>
      <c r="B162" s="236"/>
      <c r="C162" s="236"/>
      <c r="D162" s="236"/>
      <c r="E162" s="236"/>
      <c r="F162" s="236"/>
      <c r="G162" s="236"/>
      <c r="H162" s="236"/>
      <c r="I162" s="236"/>
      <c r="J162" s="236"/>
      <c r="K162" s="236"/>
      <c r="L162" s="236"/>
      <c r="M162" s="236"/>
      <c r="N162" s="236"/>
      <c r="O162" s="236"/>
    </row>
    <row r="163" spans="1:15">
      <c r="A163" s="236"/>
      <c r="B163" s="236"/>
      <c r="C163" s="236"/>
      <c r="D163" s="236"/>
      <c r="E163" s="236"/>
      <c r="F163" s="236"/>
      <c r="G163" s="236"/>
      <c r="H163" s="236"/>
      <c r="I163" s="236"/>
      <c r="J163" s="236"/>
      <c r="K163" s="236"/>
      <c r="L163" s="236"/>
      <c r="M163" s="236"/>
      <c r="N163" s="236"/>
      <c r="O163" s="236"/>
    </row>
    <row r="164" spans="1:15">
      <c r="A164" s="236"/>
      <c r="B164" s="236"/>
      <c r="C164" s="236"/>
      <c r="D164" s="236"/>
      <c r="E164" s="236"/>
      <c r="F164" s="236"/>
      <c r="G164" s="236"/>
      <c r="H164" s="236"/>
      <c r="I164" s="236"/>
      <c r="J164" s="236"/>
      <c r="K164" s="236"/>
      <c r="L164" s="236"/>
      <c r="M164" s="236"/>
      <c r="N164" s="236"/>
      <c r="O164" s="236"/>
    </row>
    <row r="165" spans="1:15">
      <c r="A165" s="236"/>
      <c r="B165" s="236"/>
      <c r="C165" s="236"/>
      <c r="D165" s="236"/>
      <c r="E165" s="236"/>
      <c r="F165" s="236"/>
      <c r="G165" s="236"/>
      <c r="H165" s="236"/>
      <c r="I165" s="236"/>
      <c r="J165" s="236"/>
      <c r="K165" s="236"/>
      <c r="L165" s="236"/>
      <c r="M165" s="236"/>
      <c r="N165" s="236"/>
      <c r="O165" s="236"/>
    </row>
    <row r="166" spans="1:15">
      <c r="A166" s="236"/>
      <c r="B166" s="236"/>
      <c r="C166" s="236"/>
      <c r="D166" s="236"/>
      <c r="E166" s="236"/>
      <c r="F166" s="236"/>
      <c r="G166" s="236"/>
      <c r="H166" s="236"/>
      <c r="I166" s="236"/>
      <c r="J166" s="236"/>
      <c r="K166" s="236"/>
      <c r="L166" s="236"/>
      <c r="M166" s="236"/>
      <c r="N166" s="236"/>
      <c r="O166" s="236"/>
    </row>
    <row r="167" spans="1:15">
      <c r="A167" s="236"/>
      <c r="B167" s="236"/>
      <c r="C167" s="236"/>
      <c r="D167" s="236"/>
      <c r="E167" s="236"/>
      <c r="F167" s="236"/>
      <c r="G167" s="236"/>
      <c r="H167" s="236"/>
      <c r="I167" s="236"/>
      <c r="J167" s="236"/>
      <c r="K167" s="236"/>
      <c r="L167" s="236"/>
      <c r="M167" s="236"/>
      <c r="N167" s="236"/>
      <c r="O167" s="236"/>
    </row>
    <row r="168" spans="1:15">
      <c r="A168" s="236"/>
      <c r="B168" s="236"/>
      <c r="C168" s="236"/>
      <c r="D168" s="236"/>
      <c r="E168" s="236"/>
      <c r="F168" s="236"/>
      <c r="G168" s="236"/>
      <c r="H168" s="236"/>
      <c r="I168" s="236"/>
      <c r="J168" s="236"/>
      <c r="K168" s="236"/>
      <c r="L168" s="236"/>
      <c r="M168" s="236"/>
      <c r="N168" s="236"/>
      <c r="O168" s="236"/>
    </row>
    <row r="169" spans="1:15">
      <c r="A169" s="236"/>
      <c r="B169" s="236"/>
      <c r="C169" s="236"/>
      <c r="D169" s="236"/>
      <c r="E169" s="236"/>
      <c r="F169" s="236"/>
      <c r="G169" s="236"/>
      <c r="H169" s="236"/>
      <c r="I169" s="236"/>
      <c r="J169" s="236"/>
      <c r="K169" s="236"/>
      <c r="L169" s="236"/>
      <c r="M169" s="236"/>
      <c r="N169" s="236"/>
      <c r="O169" s="236"/>
    </row>
    <row r="170" spans="1:15">
      <c r="A170" s="236"/>
      <c r="B170" s="236"/>
      <c r="C170" s="236"/>
      <c r="D170" s="236"/>
      <c r="E170" s="236"/>
      <c r="F170" s="236"/>
      <c r="G170" s="236"/>
      <c r="H170" s="236"/>
      <c r="I170" s="236"/>
      <c r="J170" s="236"/>
      <c r="K170" s="236"/>
      <c r="L170" s="236"/>
      <c r="M170" s="236"/>
      <c r="N170" s="236"/>
      <c r="O170" s="236"/>
    </row>
    <row r="171" spans="1:15">
      <c r="A171" s="236"/>
      <c r="B171" s="236"/>
      <c r="C171" s="236"/>
      <c r="D171" s="236"/>
      <c r="E171" s="236"/>
      <c r="F171" s="236"/>
      <c r="G171" s="236"/>
      <c r="H171" s="236"/>
      <c r="I171" s="236"/>
      <c r="J171" s="236"/>
      <c r="K171" s="236"/>
      <c r="L171" s="236"/>
      <c r="M171" s="236"/>
      <c r="N171" s="236"/>
      <c r="O171" s="236"/>
    </row>
    <row r="172" spans="1:15">
      <c r="A172" s="236"/>
      <c r="B172" s="236"/>
      <c r="C172" s="236"/>
      <c r="D172" s="236"/>
      <c r="E172" s="236"/>
      <c r="F172" s="236"/>
      <c r="G172" s="236"/>
      <c r="H172" s="236"/>
      <c r="I172" s="236"/>
      <c r="J172" s="236"/>
      <c r="K172" s="236"/>
      <c r="L172" s="236"/>
      <c r="M172" s="236"/>
      <c r="N172" s="236"/>
      <c r="O172" s="236"/>
    </row>
    <row r="173" spans="1:15">
      <c r="A173" s="236"/>
      <c r="B173" s="236"/>
      <c r="C173" s="236"/>
      <c r="D173" s="236"/>
      <c r="E173" s="236"/>
      <c r="F173" s="236"/>
      <c r="G173" s="236"/>
      <c r="H173" s="236"/>
      <c r="I173" s="236"/>
      <c r="J173" s="236"/>
      <c r="K173" s="236"/>
      <c r="L173" s="236"/>
      <c r="M173" s="236"/>
      <c r="N173" s="236"/>
      <c r="O173" s="236"/>
    </row>
    <row r="174" spans="1:15">
      <c r="A174" s="236"/>
      <c r="B174" s="236"/>
      <c r="C174" s="236"/>
      <c r="D174" s="236"/>
      <c r="E174" s="236"/>
      <c r="F174" s="236"/>
      <c r="G174" s="236"/>
      <c r="H174" s="236"/>
      <c r="I174" s="236"/>
      <c r="J174" s="236"/>
      <c r="K174" s="236"/>
      <c r="L174" s="236"/>
      <c r="M174" s="236"/>
      <c r="N174" s="236"/>
      <c r="O174" s="236"/>
    </row>
    <row r="175" spans="1:15">
      <c r="A175" s="236"/>
      <c r="B175" s="236"/>
      <c r="C175" s="236"/>
      <c r="D175" s="236"/>
      <c r="E175" s="236"/>
      <c r="F175" s="236"/>
      <c r="G175" s="236"/>
      <c r="H175" s="236"/>
      <c r="I175" s="236"/>
      <c r="J175" s="236"/>
      <c r="K175" s="236"/>
      <c r="L175" s="236"/>
      <c r="M175" s="236"/>
      <c r="N175" s="236"/>
      <c r="O175" s="236"/>
    </row>
    <row r="176" spans="1:15">
      <c r="A176" s="236"/>
      <c r="B176" s="236"/>
      <c r="C176" s="236"/>
      <c r="D176" s="236"/>
      <c r="E176" s="236"/>
      <c r="F176" s="236"/>
      <c r="G176" s="236"/>
      <c r="H176" s="236"/>
      <c r="I176" s="236"/>
      <c r="J176" s="236"/>
      <c r="K176" s="236"/>
      <c r="L176" s="236"/>
      <c r="M176" s="236"/>
      <c r="N176" s="236"/>
      <c r="O176" s="236"/>
    </row>
    <row r="177" spans="1:15">
      <c r="A177" s="236"/>
      <c r="B177" s="236"/>
      <c r="C177" s="236"/>
      <c r="D177" s="236"/>
      <c r="E177" s="236"/>
      <c r="F177" s="236"/>
      <c r="G177" s="236"/>
      <c r="H177" s="236"/>
      <c r="I177" s="236"/>
      <c r="J177" s="236"/>
      <c r="K177" s="236"/>
      <c r="L177" s="236"/>
      <c r="M177" s="236"/>
      <c r="N177" s="236"/>
      <c r="O177" s="236"/>
    </row>
    <row r="178" spans="1:15">
      <c r="A178" s="236"/>
      <c r="B178" s="236"/>
      <c r="C178" s="236"/>
      <c r="D178" s="236"/>
      <c r="E178" s="236"/>
      <c r="F178" s="236"/>
      <c r="G178" s="236"/>
      <c r="H178" s="236"/>
      <c r="I178" s="236"/>
      <c r="J178" s="236"/>
      <c r="K178" s="236"/>
      <c r="L178" s="236"/>
      <c r="M178" s="236"/>
      <c r="N178" s="236"/>
      <c r="O178" s="236"/>
    </row>
    <row r="179" spans="1:15">
      <c r="A179" s="236"/>
      <c r="B179" s="236"/>
      <c r="C179" s="236"/>
      <c r="D179" s="236"/>
      <c r="E179" s="236"/>
      <c r="F179" s="236"/>
      <c r="G179" s="236"/>
      <c r="H179" s="236"/>
      <c r="I179" s="236"/>
      <c r="J179" s="236"/>
      <c r="K179" s="236"/>
      <c r="L179" s="236"/>
      <c r="M179" s="236"/>
      <c r="N179" s="236"/>
      <c r="O179" s="236"/>
    </row>
    <row r="180" spans="1:15">
      <c r="A180" s="236"/>
      <c r="B180" s="236"/>
      <c r="C180" s="236"/>
      <c r="D180" s="236"/>
      <c r="E180" s="236"/>
      <c r="F180" s="236"/>
      <c r="G180" s="236"/>
      <c r="H180" s="236"/>
      <c r="I180" s="236"/>
      <c r="J180" s="236"/>
      <c r="K180" s="236"/>
      <c r="L180" s="236"/>
      <c r="M180" s="236"/>
      <c r="N180" s="236"/>
      <c r="O180" s="236"/>
    </row>
    <row r="181" spans="1:15">
      <c r="A181" s="236"/>
      <c r="B181" s="236"/>
      <c r="C181" s="236"/>
      <c r="D181" s="236"/>
      <c r="E181" s="236"/>
      <c r="F181" s="236"/>
      <c r="G181" s="236"/>
      <c r="H181" s="236"/>
      <c r="I181" s="236"/>
      <c r="J181" s="236"/>
      <c r="K181" s="236"/>
      <c r="L181" s="236"/>
      <c r="M181" s="236"/>
      <c r="N181" s="236"/>
      <c r="O181" s="236"/>
    </row>
    <row r="182" spans="1:15">
      <c r="A182" s="236"/>
      <c r="B182" s="236"/>
      <c r="C182" s="236"/>
      <c r="D182" s="236"/>
      <c r="E182" s="236"/>
      <c r="F182" s="236"/>
      <c r="G182" s="236"/>
      <c r="H182" s="236"/>
      <c r="I182" s="236"/>
      <c r="J182" s="236"/>
      <c r="K182" s="236"/>
      <c r="L182" s="236"/>
      <c r="M182" s="236"/>
      <c r="N182" s="236"/>
      <c r="O182" s="236"/>
    </row>
    <row r="183" spans="1:15">
      <c r="A183" s="236"/>
      <c r="B183" s="236"/>
      <c r="C183" s="236"/>
      <c r="D183" s="236"/>
      <c r="E183" s="236"/>
      <c r="F183" s="236"/>
      <c r="G183" s="236"/>
      <c r="H183" s="236"/>
      <c r="I183" s="236"/>
      <c r="J183" s="236"/>
      <c r="K183" s="236"/>
      <c r="L183" s="236"/>
      <c r="M183" s="236"/>
      <c r="N183" s="236"/>
      <c r="O183" s="236"/>
    </row>
    <row r="184" spans="1:15">
      <c r="A184" s="236"/>
      <c r="B184" s="236"/>
      <c r="C184" s="236"/>
      <c r="D184" s="236"/>
      <c r="E184" s="236"/>
      <c r="F184" s="236"/>
      <c r="G184" s="236"/>
      <c r="H184" s="236"/>
      <c r="I184" s="236"/>
      <c r="J184" s="236"/>
      <c r="K184" s="236"/>
      <c r="L184" s="236"/>
      <c r="M184" s="236"/>
      <c r="N184" s="236"/>
      <c r="O184" s="236"/>
    </row>
    <row r="185" spans="1:15">
      <c r="A185" s="236"/>
      <c r="B185" s="236"/>
      <c r="C185" s="236"/>
      <c r="D185" s="236"/>
      <c r="E185" s="236"/>
      <c r="F185" s="236"/>
      <c r="G185" s="236"/>
      <c r="H185" s="236"/>
      <c r="I185" s="236"/>
      <c r="J185" s="236"/>
      <c r="K185" s="236"/>
      <c r="L185" s="236"/>
      <c r="M185" s="236"/>
      <c r="N185" s="236"/>
      <c r="O185" s="236"/>
    </row>
    <row r="186" spans="1:15">
      <c r="A186" s="236"/>
      <c r="B186" s="236"/>
      <c r="C186" s="236"/>
      <c r="D186" s="236"/>
      <c r="E186" s="236"/>
      <c r="F186" s="236"/>
      <c r="G186" s="236"/>
      <c r="H186" s="236"/>
      <c r="I186" s="236"/>
      <c r="J186" s="236"/>
      <c r="K186" s="236"/>
      <c r="L186" s="236"/>
      <c r="M186" s="236"/>
      <c r="N186" s="236"/>
      <c r="O186" s="236"/>
    </row>
    <row r="187" spans="1:15">
      <c r="A187" s="236"/>
      <c r="B187" s="236"/>
      <c r="C187" s="236"/>
      <c r="D187" s="236"/>
      <c r="E187" s="236"/>
      <c r="F187" s="236"/>
      <c r="G187" s="236"/>
      <c r="H187" s="236"/>
      <c r="I187" s="236"/>
      <c r="J187" s="236"/>
      <c r="K187" s="236"/>
      <c r="L187" s="236"/>
      <c r="M187" s="236"/>
      <c r="N187" s="236"/>
      <c r="O187" s="236"/>
    </row>
    <row r="188" spans="1:15">
      <c r="A188" s="236"/>
      <c r="B188" s="236"/>
      <c r="C188" s="236"/>
      <c r="D188" s="236"/>
      <c r="E188" s="236"/>
      <c r="F188" s="236"/>
      <c r="G188" s="236"/>
      <c r="H188" s="236"/>
      <c r="I188" s="236"/>
      <c r="J188" s="236"/>
      <c r="K188" s="236"/>
      <c r="L188" s="236"/>
      <c r="M188" s="236"/>
      <c r="N188" s="236"/>
      <c r="O188" s="236"/>
    </row>
    <row r="189" spans="1:15">
      <c r="A189" s="236"/>
      <c r="B189" s="236"/>
      <c r="C189" s="236"/>
      <c r="D189" s="236"/>
      <c r="E189" s="236"/>
      <c r="F189" s="236"/>
      <c r="G189" s="236"/>
      <c r="H189" s="236"/>
      <c r="I189" s="236"/>
      <c r="J189" s="236"/>
      <c r="K189" s="236"/>
      <c r="L189" s="236"/>
      <c r="M189" s="236"/>
      <c r="N189" s="236"/>
      <c r="O189" s="236"/>
    </row>
    <row r="190" spans="1:15">
      <c r="A190" s="236"/>
      <c r="B190" s="236"/>
      <c r="C190" s="236"/>
      <c r="D190" s="236"/>
      <c r="E190" s="236"/>
      <c r="F190" s="236"/>
      <c r="G190" s="236"/>
      <c r="H190" s="236"/>
      <c r="I190" s="236"/>
      <c r="J190" s="236"/>
      <c r="K190" s="236"/>
      <c r="L190" s="236"/>
      <c r="M190" s="236"/>
      <c r="N190" s="236"/>
      <c r="O190" s="236"/>
    </row>
    <row r="191" spans="1:15">
      <c r="A191" s="236"/>
      <c r="B191" s="236"/>
      <c r="C191" s="236"/>
      <c r="D191" s="236"/>
      <c r="E191" s="236"/>
      <c r="F191" s="236"/>
      <c r="G191" s="236"/>
      <c r="H191" s="236"/>
      <c r="I191" s="236"/>
      <c r="J191" s="236"/>
      <c r="K191" s="236"/>
      <c r="L191" s="236"/>
      <c r="M191" s="236"/>
      <c r="N191" s="236"/>
      <c r="O191" s="236"/>
    </row>
    <row r="192" spans="1:15">
      <c r="A192" s="236"/>
      <c r="B192" s="236"/>
      <c r="C192" s="236"/>
      <c r="D192" s="236"/>
      <c r="E192" s="236"/>
      <c r="F192" s="236"/>
      <c r="G192" s="236"/>
      <c r="H192" s="236"/>
      <c r="I192" s="236"/>
      <c r="J192" s="236"/>
      <c r="K192" s="236"/>
      <c r="L192" s="236"/>
      <c r="M192" s="236"/>
      <c r="N192" s="236"/>
      <c r="O192" s="236"/>
    </row>
    <row r="193" spans="1:15">
      <c r="A193" s="236"/>
      <c r="B193" s="236"/>
      <c r="C193" s="236"/>
      <c r="D193" s="236"/>
      <c r="E193" s="236"/>
      <c r="F193" s="236"/>
      <c r="G193" s="236"/>
      <c r="H193" s="236"/>
      <c r="I193" s="236"/>
      <c r="J193" s="236"/>
      <c r="K193" s="236"/>
      <c r="L193" s="236"/>
      <c r="M193" s="236"/>
      <c r="N193" s="236"/>
      <c r="O193" s="236"/>
    </row>
    <row r="194" spans="1:15">
      <c r="A194" s="236"/>
      <c r="B194" s="236"/>
      <c r="C194" s="236"/>
      <c r="D194" s="236"/>
      <c r="E194" s="236"/>
      <c r="F194" s="236"/>
      <c r="G194" s="236"/>
      <c r="H194" s="236"/>
      <c r="I194" s="236"/>
      <c r="J194" s="236"/>
      <c r="K194" s="236"/>
      <c r="L194" s="236"/>
      <c r="M194" s="236"/>
      <c r="N194" s="236"/>
      <c r="O194" s="236"/>
    </row>
    <row r="195" spans="1:15">
      <c r="A195" s="236"/>
      <c r="B195" s="236"/>
      <c r="C195" s="236"/>
      <c r="D195" s="236"/>
      <c r="E195" s="236"/>
      <c r="F195" s="236"/>
      <c r="G195" s="236"/>
      <c r="H195" s="236"/>
      <c r="I195" s="236"/>
      <c r="J195" s="236"/>
      <c r="K195" s="236"/>
      <c r="L195" s="236"/>
      <c r="M195" s="236"/>
      <c r="N195" s="236"/>
      <c r="O195" s="236"/>
    </row>
    <row r="196" spans="1:15">
      <c r="A196" s="236"/>
      <c r="B196" s="236"/>
      <c r="C196" s="236"/>
      <c r="D196" s="236"/>
      <c r="E196" s="236"/>
      <c r="F196" s="236"/>
      <c r="G196" s="236"/>
      <c r="H196" s="236"/>
      <c r="I196" s="236"/>
      <c r="J196" s="236"/>
      <c r="K196" s="236"/>
      <c r="L196" s="236"/>
      <c r="M196" s="236"/>
      <c r="N196" s="236"/>
      <c r="O196" s="236"/>
    </row>
    <row r="197" spans="1:15">
      <c r="A197" s="236"/>
      <c r="B197" s="236"/>
      <c r="C197" s="236"/>
      <c r="D197" s="236"/>
      <c r="E197" s="236"/>
      <c r="F197" s="236"/>
      <c r="G197" s="236"/>
      <c r="H197" s="236"/>
      <c r="I197" s="236"/>
      <c r="J197" s="236"/>
      <c r="K197" s="236"/>
      <c r="L197" s="236"/>
      <c r="M197" s="236"/>
      <c r="N197" s="236"/>
      <c r="O197" s="236"/>
    </row>
    <row r="198" spans="1:15">
      <c r="A198" s="236"/>
      <c r="B198" s="236"/>
      <c r="C198" s="236"/>
      <c r="D198" s="236"/>
      <c r="E198" s="236"/>
      <c r="F198" s="236"/>
      <c r="G198" s="236"/>
      <c r="H198" s="236"/>
      <c r="I198" s="236"/>
      <c r="J198" s="236"/>
      <c r="K198" s="236"/>
      <c r="L198" s="236"/>
      <c r="M198" s="236"/>
      <c r="N198" s="236"/>
      <c r="O198" s="236"/>
    </row>
    <row r="199" spans="1:15">
      <c r="A199" s="236"/>
      <c r="B199" s="236"/>
      <c r="C199" s="236"/>
      <c r="D199" s="236"/>
      <c r="E199" s="236"/>
      <c r="F199" s="236"/>
      <c r="G199" s="236"/>
      <c r="H199" s="236"/>
      <c r="I199" s="236"/>
      <c r="J199" s="236"/>
      <c r="K199" s="236"/>
      <c r="L199" s="236"/>
      <c r="M199" s="236"/>
      <c r="N199" s="236"/>
      <c r="O199" s="236"/>
    </row>
    <row r="200" spans="1:15">
      <c r="A200" s="236"/>
      <c r="B200" s="236"/>
      <c r="C200" s="236"/>
      <c r="D200" s="236"/>
      <c r="E200" s="236"/>
      <c r="F200" s="236"/>
      <c r="G200" s="236"/>
      <c r="H200" s="236"/>
      <c r="I200" s="236"/>
      <c r="J200" s="236"/>
      <c r="K200" s="236"/>
      <c r="L200" s="236"/>
      <c r="M200" s="236"/>
      <c r="N200" s="236"/>
      <c r="O200" s="236"/>
    </row>
    <row r="201" spans="1:15">
      <c r="A201" s="236"/>
      <c r="B201" s="236"/>
      <c r="C201" s="236"/>
      <c r="D201" s="236"/>
      <c r="E201" s="236"/>
      <c r="F201" s="236"/>
      <c r="G201" s="236"/>
      <c r="H201" s="236"/>
      <c r="I201" s="236"/>
      <c r="J201" s="236"/>
      <c r="K201" s="236"/>
      <c r="L201" s="236"/>
      <c r="M201" s="236"/>
      <c r="N201" s="236"/>
      <c r="O201" s="236"/>
    </row>
    <row r="202" spans="1:15">
      <c r="A202" s="236"/>
      <c r="B202" s="236"/>
      <c r="C202" s="236"/>
      <c r="D202" s="236"/>
      <c r="E202" s="236"/>
      <c r="F202" s="236"/>
      <c r="G202" s="236"/>
      <c r="H202" s="236"/>
      <c r="I202" s="236"/>
      <c r="J202" s="236"/>
      <c r="K202" s="236"/>
      <c r="L202" s="236"/>
      <c r="M202" s="236"/>
      <c r="N202" s="236"/>
      <c r="O202" s="236"/>
    </row>
    <row r="203" spans="1:15">
      <c r="A203" s="236"/>
      <c r="B203" s="236"/>
      <c r="C203" s="236"/>
      <c r="D203" s="236"/>
      <c r="E203" s="236"/>
      <c r="F203" s="236"/>
      <c r="G203" s="236"/>
      <c r="H203" s="236"/>
      <c r="I203" s="236"/>
      <c r="J203" s="236"/>
      <c r="K203" s="236"/>
      <c r="L203" s="236"/>
      <c r="M203" s="236"/>
      <c r="N203" s="236"/>
      <c r="O203" s="236"/>
    </row>
    <row r="204" spans="1:15">
      <c r="A204" s="236"/>
      <c r="B204" s="236"/>
      <c r="C204" s="236"/>
      <c r="D204" s="236"/>
      <c r="E204" s="236"/>
      <c r="F204" s="236"/>
      <c r="G204" s="236"/>
      <c r="H204" s="236"/>
      <c r="I204" s="236"/>
      <c r="J204" s="236"/>
      <c r="K204" s="236"/>
      <c r="L204" s="236"/>
      <c r="M204" s="236"/>
      <c r="N204" s="236"/>
      <c r="O204" s="236"/>
    </row>
    <row r="205" spans="1:15">
      <c r="A205" s="236"/>
      <c r="B205" s="236"/>
      <c r="C205" s="236"/>
      <c r="D205" s="236"/>
      <c r="E205" s="236"/>
      <c r="F205" s="236"/>
      <c r="G205" s="236"/>
      <c r="H205" s="236"/>
      <c r="I205" s="236"/>
      <c r="J205" s="236"/>
      <c r="K205" s="236"/>
      <c r="L205" s="236"/>
      <c r="M205" s="236"/>
      <c r="N205" s="236"/>
      <c r="O205" s="236"/>
    </row>
    <row r="206" spans="1:15">
      <c r="A206" s="236"/>
      <c r="B206" s="236"/>
      <c r="C206" s="236"/>
      <c r="D206" s="236"/>
      <c r="E206" s="236"/>
      <c r="F206" s="236"/>
      <c r="G206" s="236"/>
      <c r="H206" s="236"/>
      <c r="I206" s="236"/>
      <c r="J206" s="236"/>
      <c r="K206" s="236"/>
      <c r="L206" s="236"/>
      <c r="M206" s="236"/>
      <c r="N206" s="236"/>
      <c r="O206" s="236"/>
    </row>
    <row r="207" spans="1:15">
      <c r="A207" s="236"/>
      <c r="B207" s="236"/>
      <c r="C207" s="236"/>
      <c r="D207" s="236"/>
      <c r="E207" s="236"/>
      <c r="F207" s="236"/>
      <c r="G207" s="236"/>
      <c r="H207" s="236"/>
      <c r="I207" s="236"/>
      <c r="J207" s="236"/>
      <c r="K207" s="236"/>
      <c r="L207" s="236"/>
      <c r="M207" s="236"/>
      <c r="N207" s="236"/>
      <c r="O207" s="236"/>
    </row>
    <row r="208" spans="1:15">
      <c r="A208" s="236"/>
      <c r="B208" s="236"/>
      <c r="C208" s="236"/>
      <c r="D208" s="236"/>
      <c r="E208" s="236"/>
      <c r="F208" s="236"/>
      <c r="G208" s="236"/>
      <c r="H208" s="236"/>
      <c r="I208" s="236"/>
      <c r="J208" s="236"/>
      <c r="K208" s="236"/>
      <c r="L208" s="236"/>
      <c r="M208" s="236"/>
      <c r="N208" s="236"/>
      <c r="O208" s="236"/>
    </row>
    <row r="209" spans="1:15">
      <c r="A209" s="236"/>
      <c r="B209" s="236"/>
      <c r="C209" s="236"/>
      <c r="D209" s="236"/>
      <c r="E209" s="236"/>
      <c r="F209" s="236"/>
      <c r="G209" s="236"/>
      <c r="H209" s="236"/>
      <c r="I209" s="236"/>
      <c r="J209" s="236"/>
      <c r="K209" s="236"/>
      <c r="L209" s="236"/>
      <c r="M209" s="236"/>
      <c r="N209" s="236"/>
      <c r="O209" s="236"/>
    </row>
    <row r="210" spans="1:15">
      <c r="A210" s="236"/>
      <c r="B210" s="236"/>
      <c r="C210" s="236"/>
      <c r="D210" s="236"/>
      <c r="E210" s="236"/>
      <c r="F210" s="236"/>
      <c r="G210" s="236"/>
      <c r="H210" s="236"/>
      <c r="I210" s="236"/>
      <c r="J210" s="236"/>
      <c r="K210" s="236"/>
      <c r="L210" s="236"/>
      <c r="M210" s="236"/>
      <c r="N210" s="236"/>
      <c r="O210" s="236"/>
    </row>
    <row r="211" spans="1:15">
      <c r="A211" s="236"/>
      <c r="B211" s="236"/>
      <c r="C211" s="236"/>
      <c r="D211" s="236"/>
      <c r="E211" s="236"/>
      <c r="F211" s="236"/>
      <c r="G211" s="236"/>
      <c r="H211" s="236"/>
      <c r="I211" s="236"/>
      <c r="J211" s="236"/>
      <c r="K211" s="236"/>
      <c r="L211" s="236"/>
      <c r="M211" s="236"/>
      <c r="N211" s="236"/>
      <c r="O211" s="236"/>
    </row>
    <row r="212" spans="1:15">
      <c r="A212" s="236"/>
      <c r="B212" s="236"/>
      <c r="C212" s="236"/>
      <c r="D212" s="236"/>
      <c r="E212" s="236"/>
      <c r="F212" s="236"/>
      <c r="G212" s="236"/>
      <c r="H212" s="236"/>
      <c r="I212" s="236"/>
      <c r="J212" s="236"/>
      <c r="K212" s="236"/>
      <c r="L212" s="236"/>
      <c r="M212" s="236"/>
      <c r="N212" s="236"/>
      <c r="O212" s="236"/>
    </row>
    <row r="213" spans="1:15">
      <c r="A213" s="236"/>
      <c r="B213" s="236"/>
      <c r="C213" s="236"/>
      <c r="D213" s="236"/>
      <c r="E213" s="236"/>
      <c r="F213" s="236"/>
      <c r="G213" s="236"/>
      <c r="H213" s="236"/>
      <c r="I213" s="236"/>
      <c r="J213" s="236"/>
      <c r="K213" s="236"/>
      <c r="L213" s="236"/>
      <c r="M213" s="236"/>
      <c r="N213" s="236"/>
      <c r="O213" s="236"/>
    </row>
    <row r="214" spans="1:15">
      <c r="A214" s="236"/>
      <c r="B214" s="236"/>
      <c r="C214" s="236"/>
      <c r="D214" s="236"/>
      <c r="E214" s="236"/>
      <c r="F214" s="236"/>
      <c r="G214" s="236"/>
      <c r="H214" s="236"/>
      <c r="I214" s="236"/>
      <c r="J214" s="236"/>
      <c r="K214" s="236"/>
      <c r="L214" s="236"/>
      <c r="M214" s="236"/>
      <c r="N214" s="236"/>
      <c r="O214" s="236"/>
    </row>
    <row r="215" spans="1:15">
      <c r="A215" s="236"/>
      <c r="B215" s="236"/>
      <c r="C215" s="236"/>
      <c r="D215" s="236"/>
      <c r="E215" s="236"/>
      <c r="F215" s="236"/>
      <c r="G215" s="236"/>
      <c r="H215" s="236"/>
      <c r="I215" s="236"/>
      <c r="J215" s="236"/>
      <c r="K215" s="236"/>
      <c r="L215" s="236"/>
      <c r="M215" s="236"/>
      <c r="N215" s="236"/>
      <c r="O215" s="236"/>
    </row>
    <row r="216" spans="1:15">
      <c r="A216" s="236"/>
      <c r="B216" s="236"/>
      <c r="C216" s="236"/>
      <c r="D216" s="236"/>
      <c r="E216" s="236"/>
      <c r="F216" s="236"/>
      <c r="G216" s="236"/>
      <c r="H216" s="236"/>
      <c r="I216" s="236"/>
      <c r="J216" s="236"/>
      <c r="K216" s="236"/>
      <c r="L216" s="236"/>
      <c r="M216" s="236"/>
      <c r="N216" s="236"/>
      <c r="O216" s="236"/>
    </row>
    <row r="217" spans="1:15">
      <c r="A217" s="236"/>
      <c r="B217" s="236"/>
      <c r="C217" s="236"/>
      <c r="D217" s="236"/>
      <c r="E217" s="236"/>
      <c r="F217" s="236"/>
      <c r="G217" s="236"/>
      <c r="H217" s="236"/>
      <c r="I217" s="236"/>
      <c r="J217" s="236"/>
      <c r="K217" s="236"/>
      <c r="L217" s="236"/>
      <c r="M217" s="236"/>
      <c r="N217" s="236"/>
      <c r="O217" s="236"/>
    </row>
    <row r="218" spans="1:15">
      <c r="A218" s="236"/>
      <c r="B218" s="236"/>
      <c r="C218" s="236"/>
      <c r="D218" s="236"/>
      <c r="E218" s="236"/>
      <c r="F218" s="236"/>
      <c r="G218" s="236"/>
      <c r="H218" s="236"/>
      <c r="I218" s="236"/>
      <c r="J218" s="236"/>
      <c r="K218" s="236"/>
      <c r="L218" s="236"/>
      <c r="M218" s="236"/>
      <c r="N218" s="236"/>
      <c r="O218" s="236"/>
    </row>
    <row r="219" spans="1:15">
      <c r="A219" s="236"/>
      <c r="B219" s="236"/>
      <c r="C219" s="236"/>
      <c r="D219" s="236"/>
      <c r="E219" s="236"/>
      <c r="F219" s="236"/>
      <c r="G219" s="236"/>
      <c r="H219" s="236"/>
      <c r="I219" s="236"/>
      <c r="J219" s="236"/>
      <c r="K219" s="236"/>
      <c r="L219" s="236"/>
      <c r="M219" s="236"/>
      <c r="N219" s="236"/>
      <c r="O219" s="236"/>
    </row>
    <row r="220" spans="1:15">
      <c r="A220" s="236"/>
      <c r="B220" s="236"/>
      <c r="C220" s="236"/>
      <c r="D220" s="236"/>
      <c r="E220" s="236"/>
      <c r="F220" s="236"/>
      <c r="G220" s="236"/>
      <c r="H220" s="236"/>
      <c r="I220" s="236"/>
      <c r="J220" s="236"/>
      <c r="K220" s="236"/>
      <c r="L220" s="236"/>
      <c r="M220" s="236"/>
      <c r="N220" s="236"/>
      <c r="O220" s="236"/>
    </row>
    <row r="221" spans="1:15">
      <c r="A221" s="236"/>
      <c r="B221" s="236"/>
      <c r="C221" s="236"/>
      <c r="D221" s="236"/>
      <c r="E221" s="236"/>
      <c r="F221" s="236"/>
      <c r="G221" s="236"/>
      <c r="H221" s="236"/>
      <c r="I221" s="236"/>
      <c r="J221" s="236"/>
      <c r="K221" s="236"/>
      <c r="L221" s="236"/>
      <c r="M221" s="236"/>
      <c r="N221" s="236"/>
      <c r="O221" s="236"/>
    </row>
    <row r="222" spans="1:15">
      <c r="A222" s="236"/>
      <c r="B222" s="236"/>
      <c r="C222" s="236"/>
      <c r="D222" s="236"/>
      <c r="E222" s="236"/>
      <c r="F222" s="236"/>
      <c r="G222" s="236"/>
      <c r="H222" s="236"/>
      <c r="I222" s="236"/>
      <c r="J222" s="236"/>
      <c r="K222" s="236"/>
      <c r="L222" s="236"/>
      <c r="M222" s="236"/>
      <c r="N222" s="236"/>
      <c r="O222" s="236"/>
    </row>
    <row r="223" spans="1:15">
      <c r="A223" s="236"/>
      <c r="B223" s="236"/>
      <c r="C223" s="236"/>
      <c r="D223" s="236"/>
      <c r="E223" s="236"/>
      <c r="F223" s="236"/>
      <c r="G223" s="236"/>
      <c r="H223" s="236"/>
      <c r="I223" s="236"/>
      <c r="J223" s="236"/>
      <c r="K223" s="236"/>
      <c r="L223" s="236"/>
      <c r="M223" s="236"/>
      <c r="N223" s="236"/>
      <c r="O223" s="236"/>
    </row>
    <row r="224" spans="1:15">
      <c r="A224" s="236"/>
      <c r="B224" s="236"/>
      <c r="C224" s="236"/>
      <c r="D224" s="236"/>
      <c r="E224" s="236"/>
      <c r="F224" s="236"/>
      <c r="G224" s="236"/>
      <c r="H224" s="236"/>
      <c r="I224" s="236"/>
      <c r="J224" s="236"/>
      <c r="K224" s="236"/>
      <c r="L224" s="236"/>
      <c r="M224" s="236"/>
      <c r="N224" s="236"/>
      <c r="O224" s="236"/>
    </row>
    <row r="225" spans="1:15">
      <c r="A225" s="236"/>
      <c r="B225" s="236"/>
      <c r="C225" s="236"/>
      <c r="D225" s="236"/>
      <c r="E225" s="236"/>
      <c r="F225" s="236"/>
      <c r="G225" s="236"/>
      <c r="H225" s="236"/>
      <c r="I225" s="236"/>
      <c r="J225" s="236"/>
      <c r="K225" s="236"/>
      <c r="L225" s="236"/>
      <c r="M225" s="236"/>
      <c r="N225" s="236"/>
      <c r="O225" s="236"/>
    </row>
    <row r="226" spans="1:15">
      <c r="A226" s="236"/>
      <c r="B226" s="236"/>
      <c r="C226" s="236"/>
      <c r="D226" s="236"/>
      <c r="E226" s="236"/>
      <c r="F226" s="236"/>
      <c r="G226" s="236"/>
      <c r="H226" s="236"/>
      <c r="I226" s="236"/>
      <c r="J226" s="236"/>
      <c r="K226" s="236"/>
      <c r="L226" s="236"/>
      <c r="M226" s="236"/>
      <c r="N226" s="236"/>
      <c r="O226" s="236"/>
    </row>
    <row r="227" spans="1:15">
      <c r="A227" s="236"/>
      <c r="B227" s="236"/>
      <c r="C227" s="236"/>
      <c r="D227" s="236"/>
      <c r="E227" s="236"/>
      <c r="F227" s="236"/>
      <c r="G227" s="236"/>
      <c r="H227" s="236"/>
      <c r="I227" s="236"/>
      <c r="J227" s="236"/>
      <c r="K227" s="236"/>
      <c r="L227" s="236"/>
      <c r="M227" s="236"/>
      <c r="N227" s="236"/>
      <c r="O227" s="236"/>
    </row>
    <row r="228" spans="1:15">
      <c r="A228" s="236"/>
      <c r="B228" s="236"/>
      <c r="C228" s="236"/>
      <c r="D228" s="236"/>
      <c r="E228" s="236"/>
      <c r="F228" s="236"/>
      <c r="G228" s="236"/>
      <c r="H228" s="236"/>
      <c r="I228" s="236"/>
      <c r="J228" s="236"/>
      <c r="K228" s="236"/>
      <c r="L228" s="236"/>
      <c r="M228" s="236"/>
      <c r="N228" s="236"/>
      <c r="O228" s="236"/>
    </row>
    <row r="229" spans="1:15">
      <c r="A229" s="236"/>
      <c r="B229" s="236"/>
      <c r="C229" s="236"/>
      <c r="D229" s="236"/>
      <c r="E229" s="236"/>
      <c r="F229" s="236"/>
      <c r="G229" s="236"/>
      <c r="H229" s="236"/>
      <c r="I229" s="236"/>
      <c r="J229" s="236"/>
      <c r="K229" s="236"/>
      <c r="L229" s="236"/>
      <c r="M229" s="236"/>
      <c r="N229" s="236"/>
      <c r="O229" s="236"/>
    </row>
    <row r="230" spans="1:15">
      <c r="A230" s="236"/>
      <c r="B230" s="236"/>
      <c r="C230" s="236"/>
      <c r="D230" s="236"/>
      <c r="E230" s="236"/>
      <c r="F230" s="236"/>
      <c r="G230" s="236"/>
      <c r="H230" s="236"/>
      <c r="I230" s="236"/>
      <c r="J230" s="236"/>
      <c r="K230" s="236"/>
      <c r="L230" s="236"/>
      <c r="M230" s="236"/>
      <c r="N230" s="236"/>
      <c r="O230" s="236"/>
    </row>
    <row r="231" spans="1:15">
      <c r="A231" s="236"/>
      <c r="B231" s="236"/>
      <c r="C231" s="236"/>
      <c r="D231" s="236"/>
      <c r="E231" s="236"/>
      <c r="F231" s="236"/>
      <c r="G231" s="236"/>
      <c r="H231" s="236"/>
      <c r="I231" s="236"/>
      <c r="J231" s="236"/>
      <c r="K231" s="236"/>
      <c r="L231" s="236"/>
      <c r="M231" s="236"/>
      <c r="N231" s="236"/>
      <c r="O231" s="236"/>
    </row>
    <row r="232" spans="1:15">
      <c r="A232" s="236"/>
      <c r="B232" s="236"/>
      <c r="C232" s="236"/>
      <c r="D232" s="236"/>
      <c r="E232" s="236"/>
      <c r="F232" s="236"/>
      <c r="G232" s="236"/>
      <c r="H232" s="236"/>
      <c r="I232" s="236"/>
      <c r="J232" s="236"/>
      <c r="K232" s="236"/>
      <c r="L232" s="236"/>
      <c r="M232" s="236"/>
      <c r="N232" s="236"/>
      <c r="O232" s="236"/>
    </row>
    <row r="233" spans="1:15">
      <c r="A233" s="236"/>
      <c r="B233" s="236"/>
      <c r="C233" s="236"/>
      <c r="D233" s="236"/>
      <c r="E233" s="236"/>
      <c r="F233" s="236"/>
      <c r="G233" s="236"/>
      <c r="H233" s="236"/>
      <c r="I233" s="236"/>
      <c r="J233" s="236"/>
      <c r="K233" s="236"/>
      <c r="L233" s="236"/>
      <c r="M233" s="236"/>
      <c r="N233" s="236"/>
      <c r="O233" s="236"/>
    </row>
    <row r="234" spans="1:15">
      <c r="A234" s="236"/>
      <c r="B234" s="236"/>
      <c r="C234" s="236"/>
      <c r="D234" s="236"/>
      <c r="E234" s="236"/>
      <c r="F234" s="236"/>
      <c r="G234" s="236"/>
      <c r="H234" s="236"/>
      <c r="I234" s="236"/>
      <c r="J234" s="236"/>
      <c r="K234" s="236"/>
      <c r="L234" s="236"/>
      <c r="M234" s="236"/>
      <c r="N234" s="236"/>
      <c r="O234" s="236"/>
    </row>
    <row r="235" spans="1:15">
      <c r="A235" s="236"/>
      <c r="B235" s="236"/>
      <c r="C235" s="236"/>
      <c r="D235" s="236"/>
      <c r="E235" s="236"/>
      <c r="F235" s="236"/>
      <c r="G235" s="236"/>
      <c r="H235" s="236"/>
      <c r="I235" s="236"/>
      <c r="J235" s="236"/>
      <c r="K235" s="236"/>
      <c r="L235" s="236"/>
      <c r="M235" s="236"/>
      <c r="N235" s="236"/>
      <c r="O235" s="236"/>
    </row>
    <row r="236" spans="1:15">
      <c r="A236" s="236"/>
      <c r="B236" s="236"/>
      <c r="C236" s="236"/>
      <c r="D236" s="236"/>
      <c r="E236" s="236"/>
      <c r="F236" s="236"/>
      <c r="G236" s="236"/>
      <c r="H236" s="236"/>
      <c r="I236" s="236"/>
      <c r="J236" s="236"/>
      <c r="K236" s="236"/>
      <c r="L236" s="236"/>
      <c r="M236" s="236"/>
      <c r="N236" s="236"/>
      <c r="O236" s="236"/>
    </row>
    <row r="237" spans="1:15">
      <c r="A237" s="236"/>
      <c r="B237" s="236"/>
      <c r="C237" s="236"/>
      <c r="D237" s="236"/>
      <c r="E237" s="236"/>
      <c r="F237" s="236"/>
      <c r="G237" s="236"/>
      <c r="H237" s="236"/>
      <c r="I237" s="236"/>
      <c r="J237" s="236"/>
      <c r="K237" s="236"/>
      <c r="L237" s="236"/>
      <c r="M237" s="236"/>
      <c r="N237" s="236"/>
      <c r="O237" s="236"/>
    </row>
    <row r="238" spans="1:15">
      <c r="A238" s="236"/>
      <c r="B238" s="236"/>
      <c r="C238" s="236"/>
      <c r="D238" s="236"/>
      <c r="E238" s="236"/>
      <c r="F238" s="236"/>
      <c r="G238" s="236"/>
      <c r="H238" s="236"/>
      <c r="I238" s="236"/>
      <c r="J238" s="236"/>
      <c r="K238" s="236"/>
      <c r="L238" s="236"/>
      <c r="M238" s="236"/>
      <c r="N238" s="236"/>
      <c r="O238" s="236"/>
    </row>
    <row r="239" spans="1:15">
      <c r="A239" s="236"/>
      <c r="B239" s="236"/>
      <c r="C239" s="236"/>
      <c r="D239" s="236"/>
      <c r="E239" s="236"/>
      <c r="F239" s="236"/>
      <c r="G239" s="236"/>
      <c r="H239" s="236"/>
      <c r="I239" s="236"/>
      <c r="J239" s="236"/>
      <c r="K239" s="236"/>
      <c r="L239" s="236"/>
      <c r="M239" s="236"/>
      <c r="N239" s="236"/>
      <c r="O239" s="236"/>
    </row>
    <row r="240" spans="1:15">
      <c r="A240" s="236"/>
      <c r="B240" s="236"/>
      <c r="C240" s="236"/>
      <c r="D240" s="236"/>
      <c r="E240" s="236"/>
      <c r="F240" s="236"/>
      <c r="G240" s="236"/>
      <c r="H240" s="236"/>
      <c r="I240" s="236"/>
      <c r="J240" s="236"/>
      <c r="K240" s="236"/>
      <c r="L240" s="236"/>
      <c r="M240" s="236"/>
      <c r="N240" s="236"/>
      <c r="O240" s="236"/>
    </row>
    <row r="241" spans="1:15">
      <c r="A241" s="236"/>
      <c r="B241" s="236"/>
      <c r="C241" s="236"/>
      <c r="D241" s="236"/>
      <c r="E241" s="236"/>
      <c r="F241" s="236"/>
      <c r="G241" s="236"/>
      <c r="H241" s="236"/>
      <c r="I241" s="236"/>
      <c r="J241" s="236"/>
      <c r="K241" s="236"/>
      <c r="L241" s="236"/>
      <c r="M241" s="236"/>
      <c r="N241" s="236"/>
      <c r="O241" s="236"/>
    </row>
    <row r="242" spans="1:15">
      <c r="A242" s="236"/>
      <c r="B242" s="236"/>
      <c r="C242" s="236"/>
      <c r="D242" s="236"/>
      <c r="E242" s="236"/>
      <c r="F242" s="236"/>
      <c r="G242" s="236"/>
      <c r="H242" s="236"/>
      <c r="I242" s="236"/>
      <c r="J242" s="236"/>
      <c r="K242" s="236"/>
      <c r="L242" s="236"/>
      <c r="M242" s="236"/>
      <c r="N242" s="236"/>
      <c r="O242" s="236"/>
    </row>
    <row r="243" spans="1:15">
      <c r="A243" s="236"/>
      <c r="B243" s="236"/>
      <c r="C243" s="236"/>
      <c r="D243" s="236"/>
      <c r="E243" s="236"/>
      <c r="F243" s="236"/>
      <c r="G243" s="236"/>
      <c r="H243" s="236"/>
      <c r="I243" s="236"/>
      <c r="J243" s="236"/>
      <c r="K243" s="236"/>
      <c r="L243" s="236"/>
      <c r="M243" s="236"/>
      <c r="N243" s="236"/>
      <c r="O243" s="236"/>
    </row>
    <row r="244" spans="1:15">
      <c r="A244" s="236"/>
      <c r="B244" s="236"/>
      <c r="C244" s="236"/>
      <c r="D244" s="236"/>
      <c r="E244" s="236"/>
      <c r="F244" s="236"/>
      <c r="G244" s="236"/>
      <c r="H244" s="236"/>
      <c r="I244" s="236"/>
      <c r="J244" s="236"/>
      <c r="K244" s="236"/>
      <c r="L244" s="236"/>
      <c r="M244" s="236"/>
      <c r="N244" s="236"/>
      <c r="O244" s="236"/>
    </row>
    <row r="245" spans="1:15">
      <c r="A245" s="236"/>
      <c r="B245" s="236"/>
      <c r="C245" s="236"/>
      <c r="D245" s="236"/>
      <c r="E245" s="236"/>
      <c r="F245" s="236"/>
      <c r="G245" s="236"/>
      <c r="H245" s="236"/>
      <c r="I245" s="236"/>
      <c r="J245" s="236"/>
      <c r="K245" s="236"/>
      <c r="L245" s="236"/>
      <c r="M245" s="236"/>
      <c r="N245" s="236"/>
      <c r="O245" s="236"/>
    </row>
    <row r="246" spans="1:15">
      <c r="A246" s="236"/>
      <c r="B246" s="236"/>
      <c r="C246" s="236"/>
      <c r="D246" s="236"/>
      <c r="E246" s="236"/>
      <c r="F246" s="236"/>
      <c r="G246" s="236"/>
      <c r="H246" s="236"/>
      <c r="I246" s="236"/>
      <c r="J246" s="236"/>
      <c r="K246" s="236"/>
      <c r="L246" s="236"/>
      <c r="M246" s="236"/>
      <c r="N246" s="236"/>
      <c r="O246" s="236"/>
    </row>
    <row r="247" spans="1:15">
      <c r="A247" s="236"/>
      <c r="B247" s="236"/>
      <c r="C247" s="236"/>
      <c r="D247" s="236"/>
      <c r="E247" s="236"/>
      <c r="F247" s="236"/>
      <c r="G247" s="236"/>
      <c r="H247" s="236"/>
      <c r="I247" s="236"/>
      <c r="J247" s="236"/>
      <c r="K247" s="236"/>
      <c r="L247" s="236"/>
      <c r="M247" s="236"/>
      <c r="N247" s="236"/>
      <c r="O247" s="236"/>
    </row>
    <row r="248" spans="1:15">
      <c r="A248" s="236"/>
      <c r="B248" s="236"/>
      <c r="C248" s="236"/>
      <c r="D248" s="236"/>
      <c r="E248" s="236"/>
      <c r="F248" s="236"/>
      <c r="G248" s="236"/>
      <c r="H248" s="236"/>
      <c r="I248" s="236"/>
      <c r="J248" s="236"/>
      <c r="K248" s="236"/>
      <c r="L248" s="236"/>
      <c r="M248" s="236"/>
      <c r="N248" s="236"/>
      <c r="O248" s="236"/>
    </row>
    <row r="249" spans="1:15">
      <c r="A249" s="236"/>
      <c r="B249" s="236"/>
      <c r="C249" s="236"/>
      <c r="D249" s="236"/>
      <c r="E249" s="236"/>
      <c r="F249" s="236"/>
      <c r="G249" s="236"/>
      <c r="H249" s="236"/>
      <c r="I249" s="236"/>
      <c r="J249" s="236"/>
      <c r="K249" s="236"/>
      <c r="L249" s="236"/>
      <c r="M249" s="236"/>
      <c r="N249" s="236"/>
      <c r="O249" s="236"/>
    </row>
    <row r="250" spans="1:15">
      <c r="A250" s="236"/>
      <c r="B250" s="236"/>
      <c r="C250" s="236"/>
      <c r="D250" s="236"/>
      <c r="E250" s="236"/>
      <c r="F250" s="236"/>
      <c r="G250" s="236"/>
      <c r="H250" s="236"/>
      <c r="I250" s="236"/>
      <c r="J250" s="236"/>
      <c r="K250" s="236"/>
      <c r="L250" s="236"/>
      <c r="M250" s="236"/>
      <c r="N250" s="236"/>
      <c r="O250" s="236"/>
    </row>
    <row r="251" spans="1:15">
      <c r="A251" s="236"/>
      <c r="B251" s="236"/>
      <c r="C251" s="236"/>
      <c r="D251" s="236"/>
      <c r="E251" s="236"/>
      <c r="F251" s="236"/>
      <c r="G251" s="236"/>
      <c r="H251" s="236"/>
      <c r="I251" s="236"/>
      <c r="J251" s="236"/>
      <c r="K251" s="236"/>
      <c r="L251" s="236"/>
      <c r="M251" s="236"/>
      <c r="N251" s="236"/>
      <c r="O251" s="236"/>
    </row>
    <row r="252" spans="1:15">
      <c r="A252" s="236"/>
      <c r="B252" s="236"/>
      <c r="C252" s="236"/>
      <c r="D252" s="236"/>
      <c r="E252" s="236"/>
      <c r="F252" s="236"/>
      <c r="G252" s="236"/>
      <c r="H252" s="236"/>
      <c r="I252" s="236"/>
      <c r="J252" s="236"/>
      <c r="K252" s="236"/>
      <c r="L252" s="236"/>
      <c r="M252" s="236"/>
      <c r="N252" s="236"/>
      <c r="O252" s="236"/>
    </row>
    <row r="253" spans="1:15">
      <c r="A253" s="236"/>
      <c r="B253" s="236"/>
      <c r="C253" s="236"/>
      <c r="D253" s="236"/>
      <c r="E253" s="236"/>
      <c r="F253" s="236"/>
      <c r="G253" s="236"/>
      <c r="H253" s="236"/>
      <c r="I253" s="236"/>
      <c r="J253" s="236"/>
      <c r="K253" s="236"/>
      <c r="L253" s="236"/>
      <c r="M253" s="236"/>
      <c r="N253" s="236"/>
      <c r="O253" s="236"/>
    </row>
    <row r="254" spans="1:15">
      <c r="A254" s="236"/>
      <c r="B254" s="236"/>
      <c r="C254" s="236"/>
      <c r="D254" s="236"/>
      <c r="E254" s="236"/>
      <c r="F254" s="236"/>
      <c r="G254" s="236"/>
      <c r="H254" s="236"/>
      <c r="I254" s="236"/>
      <c r="J254" s="236"/>
      <c r="K254" s="236"/>
      <c r="L254" s="236"/>
      <c r="M254" s="236"/>
      <c r="N254" s="236"/>
      <c r="O254" s="236"/>
    </row>
    <row r="255" spans="1:15">
      <c r="A255" s="236"/>
      <c r="B255" s="236"/>
      <c r="C255" s="236"/>
      <c r="D255" s="236"/>
      <c r="E255" s="236"/>
      <c r="F255" s="236"/>
      <c r="G255" s="236"/>
      <c r="H255" s="236"/>
      <c r="I255" s="236"/>
      <c r="J255" s="236"/>
      <c r="K255" s="236"/>
      <c r="L255" s="236"/>
      <c r="M255" s="236"/>
      <c r="N255" s="236"/>
      <c r="O255" s="236"/>
    </row>
    <row r="256" spans="1:15">
      <c r="A256" s="236"/>
      <c r="B256" s="236"/>
      <c r="C256" s="236"/>
      <c r="D256" s="236"/>
      <c r="E256" s="236"/>
      <c r="F256" s="236"/>
      <c r="G256" s="236"/>
      <c r="H256" s="236"/>
      <c r="I256" s="236"/>
      <c r="J256" s="236"/>
      <c r="K256" s="236"/>
      <c r="L256" s="236"/>
      <c r="M256" s="236"/>
      <c r="N256" s="236"/>
      <c r="O256" s="236"/>
    </row>
    <row r="257" spans="1:15">
      <c r="A257" s="236"/>
      <c r="B257" s="236"/>
      <c r="C257" s="236"/>
      <c r="D257" s="236"/>
      <c r="E257" s="236"/>
      <c r="F257" s="236"/>
      <c r="G257" s="236"/>
      <c r="H257" s="236"/>
      <c r="I257" s="236"/>
      <c r="J257" s="236"/>
      <c r="K257" s="236"/>
      <c r="L257" s="236"/>
      <c r="M257" s="236"/>
      <c r="N257" s="236"/>
      <c r="O257" s="236"/>
    </row>
    <row r="258" spans="1:15">
      <c r="A258" s="236"/>
      <c r="B258" s="236"/>
      <c r="C258" s="236"/>
      <c r="D258" s="236"/>
      <c r="E258" s="236"/>
      <c r="F258" s="236"/>
      <c r="G258" s="236"/>
      <c r="H258" s="236"/>
      <c r="I258" s="236"/>
      <c r="J258" s="236"/>
      <c r="K258" s="236"/>
      <c r="L258" s="236"/>
      <c r="M258" s="236"/>
      <c r="N258" s="236"/>
      <c r="O258" s="236"/>
    </row>
    <row r="259" spans="1:15">
      <c r="A259" s="236"/>
      <c r="B259" s="236"/>
      <c r="C259" s="236"/>
      <c r="D259" s="236"/>
      <c r="E259" s="236"/>
      <c r="F259" s="236"/>
      <c r="G259" s="236"/>
      <c r="H259" s="236"/>
      <c r="I259" s="236"/>
      <c r="J259" s="236"/>
      <c r="K259" s="236"/>
      <c r="L259" s="236"/>
      <c r="M259" s="236"/>
      <c r="N259" s="236"/>
      <c r="O259" s="236"/>
    </row>
    <row r="260" spans="1:15">
      <c r="A260" s="236"/>
      <c r="B260" s="236"/>
      <c r="C260" s="236"/>
      <c r="D260" s="236"/>
      <c r="E260" s="236"/>
      <c r="F260" s="236"/>
      <c r="G260" s="236"/>
      <c r="H260" s="236"/>
      <c r="I260" s="236"/>
      <c r="J260" s="236"/>
      <c r="K260" s="236"/>
      <c r="L260" s="236"/>
      <c r="M260" s="236"/>
      <c r="N260" s="236"/>
      <c r="O260" s="236"/>
    </row>
    <row r="261" spans="1:15">
      <c r="A261" s="236"/>
      <c r="B261" s="236"/>
      <c r="C261" s="236"/>
      <c r="D261" s="236"/>
      <c r="E261" s="236"/>
      <c r="F261" s="236"/>
      <c r="G261" s="236"/>
      <c r="H261" s="236"/>
      <c r="I261" s="236"/>
      <c r="J261" s="236"/>
      <c r="K261" s="236"/>
      <c r="L261" s="236"/>
      <c r="M261" s="236"/>
      <c r="N261" s="236"/>
      <c r="O261" s="236"/>
    </row>
    <row r="262" spans="1:15">
      <c r="A262" s="236"/>
      <c r="B262" s="236"/>
      <c r="C262" s="236"/>
      <c r="D262" s="236"/>
      <c r="E262" s="236"/>
      <c r="F262" s="236"/>
      <c r="G262" s="236"/>
      <c r="H262" s="236"/>
      <c r="I262" s="236"/>
      <c r="J262" s="236"/>
      <c r="K262" s="236"/>
      <c r="L262" s="236"/>
      <c r="M262" s="236"/>
      <c r="N262" s="236"/>
      <c r="O262" s="236"/>
    </row>
    <row r="263" spans="1:15">
      <c r="A263" s="236"/>
      <c r="B263" s="236"/>
      <c r="C263" s="236"/>
      <c r="D263" s="236"/>
      <c r="E263" s="236"/>
      <c r="F263" s="236"/>
      <c r="G263" s="236"/>
      <c r="H263" s="236"/>
      <c r="I263" s="236"/>
      <c r="J263" s="236"/>
      <c r="K263" s="236"/>
      <c r="L263" s="236"/>
      <c r="M263" s="236"/>
      <c r="N263" s="236"/>
      <c r="O263" s="236"/>
    </row>
    <row r="264" spans="1:15">
      <c r="A264" s="236"/>
      <c r="B264" s="236"/>
      <c r="C264" s="236"/>
      <c r="D264" s="236"/>
      <c r="E264" s="236"/>
      <c r="F264" s="236"/>
      <c r="G264" s="236"/>
      <c r="H264" s="236"/>
      <c r="I264" s="236"/>
      <c r="J264" s="236"/>
      <c r="K264" s="236"/>
      <c r="L264" s="236"/>
      <c r="M264" s="236"/>
      <c r="N264" s="236"/>
      <c r="O264" s="236"/>
    </row>
    <row r="265" spans="1:15">
      <c r="A265" s="236"/>
      <c r="B265" s="236"/>
      <c r="C265" s="236"/>
      <c r="D265" s="236"/>
      <c r="E265" s="236"/>
      <c r="F265" s="236"/>
      <c r="G265" s="236"/>
      <c r="H265" s="236"/>
      <c r="I265" s="236"/>
      <c r="J265" s="236"/>
      <c r="K265" s="236"/>
      <c r="L265" s="236"/>
      <c r="M265" s="236"/>
      <c r="N265" s="236"/>
      <c r="O265" s="236"/>
    </row>
    <row r="266" spans="1:15">
      <c r="A266" s="236"/>
      <c r="B266" s="236"/>
      <c r="C266" s="236"/>
      <c r="D266" s="236"/>
      <c r="E266" s="236"/>
      <c r="F266" s="236"/>
      <c r="G266" s="236"/>
      <c r="H266" s="236"/>
      <c r="I266" s="236"/>
      <c r="J266" s="236"/>
      <c r="K266" s="236"/>
      <c r="L266" s="236"/>
      <c r="M266" s="236"/>
      <c r="N266" s="236"/>
      <c r="O266" s="236"/>
    </row>
    <row r="267" spans="1:15">
      <c r="A267" s="236"/>
      <c r="B267" s="236"/>
      <c r="C267" s="236"/>
      <c r="D267" s="236"/>
      <c r="E267" s="236"/>
      <c r="F267" s="236"/>
      <c r="G267" s="236"/>
      <c r="H267" s="236"/>
      <c r="I267" s="236"/>
      <c r="J267" s="236"/>
      <c r="K267" s="236"/>
      <c r="L267" s="236"/>
      <c r="M267" s="236"/>
      <c r="N267" s="236"/>
      <c r="O267" s="236"/>
    </row>
    <row r="268" spans="1:15">
      <c r="A268" s="236"/>
      <c r="B268" s="236"/>
      <c r="C268" s="236"/>
      <c r="D268" s="236"/>
      <c r="E268" s="236"/>
      <c r="F268" s="236"/>
      <c r="G268" s="236"/>
      <c r="H268" s="236"/>
      <c r="I268" s="236"/>
      <c r="J268" s="236"/>
      <c r="K268" s="236"/>
      <c r="L268" s="236"/>
      <c r="M268" s="236"/>
      <c r="N268" s="236"/>
      <c r="O268" s="236"/>
    </row>
    <row r="269" spans="1:15">
      <c r="A269" s="236"/>
      <c r="B269" s="236"/>
      <c r="C269" s="236"/>
      <c r="D269" s="236"/>
      <c r="E269" s="236"/>
      <c r="F269" s="236"/>
      <c r="G269" s="236"/>
      <c r="H269" s="236"/>
      <c r="I269" s="236"/>
      <c r="J269" s="236"/>
      <c r="K269" s="236"/>
      <c r="L269" s="236"/>
      <c r="M269" s="236"/>
      <c r="N269" s="236"/>
      <c r="O269" s="236"/>
    </row>
    <row r="270" spans="1:15">
      <c r="A270" s="236"/>
      <c r="B270" s="236"/>
      <c r="C270" s="236"/>
      <c r="D270" s="236"/>
      <c r="E270" s="236"/>
      <c r="F270" s="236"/>
      <c r="G270" s="236"/>
      <c r="H270" s="236"/>
      <c r="I270" s="236"/>
      <c r="J270" s="236"/>
      <c r="K270" s="236"/>
      <c r="L270" s="236"/>
      <c r="M270" s="236"/>
      <c r="N270" s="236"/>
      <c r="O270" s="236"/>
    </row>
    <row r="271" spans="1:15">
      <c r="A271" s="236"/>
      <c r="B271" s="236"/>
      <c r="C271" s="236"/>
      <c r="D271" s="236"/>
      <c r="E271" s="236"/>
      <c r="F271" s="236"/>
      <c r="G271" s="236"/>
      <c r="H271" s="236"/>
      <c r="I271" s="236"/>
      <c r="J271" s="236"/>
      <c r="K271" s="236"/>
      <c r="L271" s="236"/>
      <c r="M271" s="236"/>
      <c r="N271" s="236"/>
      <c r="O271" s="236"/>
    </row>
    <row r="272" spans="1:15">
      <c r="A272" s="236"/>
      <c r="B272" s="236"/>
      <c r="C272" s="236"/>
      <c r="D272" s="236"/>
      <c r="E272" s="236"/>
      <c r="F272" s="236"/>
      <c r="G272" s="236"/>
      <c r="H272" s="236"/>
      <c r="I272" s="236"/>
      <c r="J272" s="236"/>
      <c r="K272" s="236"/>
      <c r="L272" s="236"/>
      <c r="M272" s="236"/>
      <c r="N272" s="236"/>
      <c r="O272" s="236"/>
    </row>
    <row r="273" spans="1:15">
      <c r="A273" s="236"/>
      <c r="B273" s="236"/>
      <c r="C273" s="236"/>
      <c r="D273" s="236"/>
      <c r="E273" s="236"/>
      <c r="F273" s="236"/>
      <c r="G273" s="236"/>
      <c r="H273" s="236"/>
      <c r="I273" s="236"/>
      <c r="J273" s="236"/>
      <c r="K273" s="236"/>
      <c r="L273" s="236"/>
      <c r="M273" s="236"/>
      <c r="N273" s="236"/>
      <c r="O273" s="236"/>
    </row>
    <row r="274" spans="1:15">
      <c r="A274" s="236"/>
      <c r="B274" s="236"/>
      <c r="C274" s="236"/>
      <c r="D274" s="236"/>
      <c r="E274" s="236"/>
      <c r="F274" s="236"/>
      <c r="G274" s="236"/>
      <c r="H274" s="236"/>
      <c r="I274" s="236"/>
      <c r="J274" s="236"/>
      <c r="K274" s="236"/>
      <c r="L274" s="236"/>
      <c r="M274" s="236"/>
      <c r="N274" s="236"/>
      <c r="O274" s="236"/>
    </row>
    <row r="275" spans="1:15">
      <c r="A275" s="236"/>
      <c r="B275" s="236"/>
      <c r="C275" s="236"/>
      <c r="D275" s="236"/>
      <c r="E275" s="236"/>
      <c r="F275" s="236"/>
      <c r="G275" s="236"/>
      <c r="H275" s="236"/>
      <c r="I275" s="236"/>
      <c r="J275" s="236"/>
      <c r="K275" s="236"/>
      <c r="L275" s="236"/>
      <c r="M275" s="236"/>
      <c r="N275" s="236"/>
      <c r="O275" s="236"/>
    </row>
    <row r="276" spans="1:15">
      <c r="A276" s="236"/>
      <c r="B276" s="236"/>
      <c r="C276" s="236"/>
      <c r="D276" s="236"/>
      <c r="E276" s="236"/>
      <c r="F276" s="236"/>
      <c r="G276" s="236"/>
      <c r="H276" s="236"/>
      <c r="I276" s="236"/>
      <c r="J276" s="236"/>
      <c r="K276" s="236"/>
      <c r="L276" s="236"/>
      <c r="M276" s="236"/>
      <c r="N276" s="236"/>
      <c r="O276" s="236"/>
    </row>
    <row r="277" spans="1:15">
      <c r="A277" s="236"/>
      <c r="B277" s="236"/>
      <c r="C277" s="236"/>
      <c r="D277" s="236"/>
      <c r="E277" s="236"/>
      <c r="F277" s="236"/>
      <c r="G277" s="236"/>
      <c r="H277" s="236"/>
      <c r="I277" s="236"/>
      <c r="J277" s="236"/>
      <c r="K277" s="236"/>
      <c r="L277" s="236"/>
      <c r="M277" s="236"/>
      <c r="N277" s="236"/>
      <c r="O277" s="236"/>
    </row>
    <row r="278" spans="1:15">
      <c r="A278" s="236"/>
      <c r="B278" s="236"/>
      <c r="C278" s="236"/>
      <c r="D278" s="236"/>
      <c r="E278" s="236"/>
      <c r="F278" s="236"/>
      <c r="G278" s="236"/>
      <c r="H278" s="236"/>
      <c r="I278" s="236"/>
      <c r="J278" s="236"/>
      <c r="K278" s="236"/>
      <c r="L278" s="236"/>
      <c r="M278" s="236"/>
      <c r="N278" s="236"/>
      <c r="O278" s="236"/>
    </row>
    <row r="279" spans="1:15">
      <c r="A279" s="236"/>
      <c r="B279" s="236"/>
      <c r="C279" s="236"/>
      <c r="D279" s="236"/>
      <c r="E279" s="236"/>
      <c r="F279" s="236"/>
      <c r="G279" s="236"/>
      <c r="H279" s="236"/>
      <c r="I279" s="236"/>
      <c r="J279" s="236"/>
      <c r="K279" s="236"/>
      <c r="L279" s="236"/>
      <c r="M279" s="236"/>
      <c r="N279" s="236"/>
      <c r="O279" s="236"/>
    </row>
    <row r="280" spans="1:15">
      <c r="A280" s="236"/>
      <c r="B280" s="236"/>
      <c r="C280" s="236"/>
      <c r="D280" s="236"/>
      <c r="E280" s="236"/>
      <c r="F280" s="236"/>
      <c r="G280" s="236"/>
      <c r="H280" s="236"/>
      <c r="I280" s="236"/>
      <c r="J280" s="236"/>
      <c r="K280" s="236"/>
      <c r="L280" s="236"/>
      <c r="M280" s="236"/>
      <c r="N280" s="236"/>
      <c r="O280" s="236"/>
    </row>
    <row r="281" spans="1:15">
      <c r="A281" s="236"/>
      <c r="B281" s="236"/>
      <c r="C281" s="236"/>
      <c r="D281" s="236"/>
      <c r="E281" s="236"/>
      <c r="F281" s="236"/>
      <c r="G281" s="236"/>
      <c r="H281" s="236"/>
      <c r="I281" s="236"/>
      <c r="J281" s="236"/>
      <c r="K281" s="236"/>
      <c r="L281" s="236"/>
      <c r="M281" s="236"/>
      <c r="N281" s="236"/>
      <c r="O281" s="236"/>
    </row>
    <row r="282" spans="1:15">
      <c r="A282" s="236"/>
      <c r="B282" s="236"/>
      <c r="C282" s="236"/>
      <c r="D282" s="236"/>
      <c r="E282" s="236"/>
      <c r="F282" s="236"/>
      <c r="G282" s="236"/>
      <c r="H282" s="236"/>
      <c r="I282" s="236"/>
      <c r="J282" s="236"/>
      <c r="K282" s="236"/>
      <c r="L282" s="236"/>
      <c r="M282" s="236"/>
      <c r="N282" s="236"/>
      <c r="O282" s="236"/>
    </row>
    <row r="283" spans="1:15">
      <c r="A283" s="236"/>
      <c r="B283" s="236"/>
      <c r="C283" s="236"/>
      <c r="D283" s="236"/>
      <c r="E283" s="236"/>
      <c r="F283" s="236"/>
      <c r="G283" s="236"/>
      <c r="H283" s="236"/>
      <c r="I283" s="236"/>
      <c r="J283" s="236"/>
      <c r="K283" s="236"/>
      <c r="L283" s="236"/>
      <c r="M283" s="236"/>
      <c r="N283" s="236"/>
      <c r="O283" s="236"/>
    </row>
    <row r="284" spans="1:15">
      <c r="A284" s="236"/>
      <c r="B284" s="236"/>
      <c r="C284" s="236"/>
      <c r="D284" s="236"/>
      <c r="E284" s="236"/>
      <c r="F284" s="236"/>
      <c r="G284" s="236"/>
      <c r="H284" s="236"/>
      <c r="I284" s="236"/>
      <c r="J284" s="236"/>
      <c r="K284" s="236"/>
      <c r="L284" s="236"/>
      <c r="M284" s="236"/>
      <c r="N284" s="236"/>
      <c r="O284" s="236"/>
    </row>
    <row r="285" spans="1:15">
      <c r="A285" s="236"/>
      <c r="B285" s="236"/>
      <c r="C285" s="236"/>
      <c r="D285" s="236"/>
      <c r="E285" s="236"/>
      <c r="F285" s="236"/>
      <c r="G285" s="236"/>
      <c r="H285" s="236"/>
      <c r="I285" s="236"/>
      <c r="J285" s="236"/>
      <c r="K285" s="236"/>
      <c r="L285" s="236"/>
      <c r="M285" s="236"/>
      <c r="N285" s="236"/>
      <c r="O285" s="236"/>
    </row>
    <row r="286" spans="1:15">
      <c r="A286" s="236"/>
      <c r="B286" s="236"/>
      <c r="C286" s="236"/>
      <c r="D286" s="236"/>
      <c r="E286" s="236"/>
      <c r="F286" s="236"/>
      <c r="G286" s="236"/>
      <c r="H286" s="236"/>
      <c r="I286" s="236"/>
      <c r="J286" s="236"/>
      <c r="K286" s="236"/>
      <c r="L286" s="236"/>
      <c r="M286" s="236"/>
      <c r="N286" s="236"/>
      <c r="O286" s="236"/>
    </row>
    <row r="287" spans="1:15">
      <c r="A287" s="236"/>
      <c r="B287" s="236"/>
      <c r="C287" s="236"/>
      <c r="D287" s="236"/>
      <c r="E287" s="236"/>
      <c r="F287" s="236"/>
      <c r="G287" s="236"/>
      <c r="H287" s="236"/>
      <c r="I287" s="236"/>
      <c r="J287" s="236"/>
      <c r="K287" s="236"/>
      <c r="L287" s="236"/>
      <c r="M287" s="236"/>
      <c r="N287" s="236"/>
      <c r="O287" s="236"/>
    </row>
    <row r="288" spans="1:15">
      <c r="A288" s="236"/>
      <c r="B288" s="236"/>
      <c r="C288" s="236"/>
      <c r="D288" s="236"/>
      <c r="E288" s="236"/>
      <c r="F288" s="236"/>
      <c r="G288" s="236"/>
      <c r="H288" s="236"/>
      <c r="I288" s="236"/>
      <c r="J288" s="236"/>
      <c r="K288" s="236"/>
      <c r="L288" s="236"/>
      <c r="M288" s="236"/>
      <c r="N288" s="236"/>
      <c r="O288" s="236"/>
    </row>
    <row r="289" spans="1:15">
      <c r="A289" s="236"/>
      <c r="B289" s="236"/>
      <c r="C289" s="236"/>
      <c r="D289" s="236"/>
      <c r="E289" s="236"/>
      <c r="F289" s="236"/>
      <c r="G289" s="236"/>
      <c r="H289" s="236"/>
      <c r="I289" s="236"/>
      <c r="J289" s="236"/>
      <c r="K289" s="236"/>
      <c r="L289" s="236"/>
      <c r="M289" s="236"/>
      <c r="N289" s="236"/>
      <c r="O289" s="236"/>
    </row>
    <row r="290" spans="1:15">
      <c r="A290" s="236"/>
      <c r="B290" s="236"/>
      <c r="C290" s="236"/>
      <c r="D290" s="236"/>
      <c r="E290" s="236"/>
      <c r="F290" s="236"/>
      <c r="G290" s="236"/>
      <c r="H290" s="236"/>
      <c r="I290" s="236"/>
      <c r="J290" s="236"/>
      <c r="K290" s="236"/>
      <c r="L290" s="236"/>
      <c r="M290" s="236"/>
      <c r="N290" s="236"/>
      <c r="O290" s="236"/>
    </row>
    <row r="291" spans="1:15">
      <c r="A291" s="236"/>
      <c r="B291" s="236"/>
      <c r="C291" s="236"/>
      <c r="D291" s="236"/>
      <c r="E291" s="236"/>
      <c r="F291" s="236"/>
      <c r="G291" s="236"/>
      <c r="H291" s="236"/>
      <c r="I291" s="236"/>
      <c r="J291" s="236"/>
      <c r="K291" s="236"/>
      <c r="L291" s="236"/>
      <c r="M291" s="236"/>
      <c r="N291" s="236"/>
      <c r="O291" s="236"/>
    </row>
    <row r="292" spans="1:15">
      <c r="A292" s="236"/>
      <c r="B292" s="236"/>
      <c r="C292" s="236"/>
      <c r="D292" s="236"/>
      <c r="E292" s="236"/>
      <c r="F292" s="236"/>
      <c r="G292" s="236"/>
      <c r="H292" s="236"/>
      <c r="I292" s="236"/>
      <c r="J292" s="236"/>
      <c r="K292" s="236"/>
      <c r="L292" s="236"/>
      <c r="M292" s="236"/>
      <c r="N292" s="236"/>
      <c r="O292" s="236"/>
    </row>
    <row r="293" spans="1:15">
      <c r="A293" s="236"/>
      <c r="B293" s="236"/>
      <c r="C293" s="236"/>
      <c r="D293" s="236"/>
      <c r="E293" s="236"/>
      <c r="F293" s="236"/>
      <c r="G293" s="236"/>
      <c r="H293" s="236"/>
      <c r="I293" s="236"/>
      <c r="J293" s="236"/>
      <c r="K293" s="236"/>
      <c r="L293" s="236"/>
      <c r="M293" s="236"/>
      <c r="N293" s="236"/>
      <c r="O293" s="236"/>
    </row>
    <row r="294" spans="1:15">
      <c r="A294" s="236"/>
      <c r="B294" s="236"/>
      <c r="C294" s="236"/>
      <c r="D294" s="236"/>
      <c r="E294" s="236"/>
      <c r="F294" s="236"/>
      <c r="G294" s="236"/>
      <c r="H294" s="236"/>
      <c r="I294" s="236"/>
      <c r="J294" s="236"/>
      <c r="K294" s="236"/>
      <c r="L294" s="236"/>
      <c r="M294" s="236"/>
      <c r="N294" s="236"/>
      <c r="O294" s="236"/>
    </row>
    <row r="295" spans="1:15">
      <c r="A295" s="236"/>
      <c r="B295" s="236"/>
      <c r="C295" s="236"/>
      <c r="D295" s="236"/>
      <c r="E295" s="236"/>
      <c r="F295" s="236"/>
      <c r="G295" s="236"/>
      <c r="H295" s="236"/>
      <c r="I295" s="236"/>
      <c r="J295" s="236"/>
      <c r="K295" s="236"/>
      <c r="L295" s="236"/>
      <c r="M295" s="236"/>
      <c r="N295" s="236"/>
      <c r="O295" s="236"/>
    </row>
    <row r="296" spans="1:15">
      <c r="A296" s="236"/>
      <c r="B296" s="236"/>
      <c r="C296" s="236"/>
      <c r="D296" s="236"/>
      <c r="E296" s="236"/>
      <c r="F296" s="236"/>
      <c r="G296" s="236"/>
      <c r="H296" s="236"/>
      <c r="I296" s="236"/>
      <c r="J296" s="236"/>
      <c r="K296" s="236"/>
      <c r="L296" s="236"/>
      <c r="M296" s="236"/>
      <c r="N296" s="236"/>
      <c r="O296" s="236"/>
    </row>
    <row r="297" spans="1:15">
      <c r="A297" s="236"/>
      <c r="B297" s="236"/>
      <c r="C297" s="236"/>
      <c r="D297" s="236"/>
      <c r="E297" s="236"/>
      <c r="F297" s="236"/>
      <c r="G297" s="236"/>
      <c r="H297" s="236"/>
      <c r="I297" s="236"/>
      <c r="J297" s="236"/>
      <c r="K297" s="236"/>
      <c r="L297" s="236"/>
      <c r="M297" s="236"/>
      <c r="N297" s="236"/>
      <c r="O297" s="236"/>
    </row>
    <row r="298" spans="1:15">
      <c r="A298" s="236"/>
      <c r="B298" s="236"/>
      <c r="C298" s="236"/>
      <c r="D298" s="236"/>
      <c r="E298" s="236"/>
      <c r="F298" s="236"/>
      <c r="G298" s="236"/>
      <c r="H298" s="236"/>
      <c r="I298" s="236"/>
      <c r="J298" s="236"/>
      <c r="K298" s="236"/>
      <c r="L298" s="236"/>
      <c r="M298" s="236"/>
      <c r="N298" s="236"/>
      <c r="O298" s="236"/>
    </row>
    <row r="299" spans="1:15">
      <c r="A299" s="236"/>
      <c r="B299" s="236"/>
      <c r="C299" s="236"/>
      <c r="D299" s="236"/>
      <c r="E299" s="236"/>
      <c r="F299" s="236"/>
      <c r="G299" s="236"/>
      <c r="H299" s="236"/>
      <c r="I299" s="236"/>
      <c r="J299" s="236"/>
      <c r="K299" s="236"/>
      <c r="L299" s="236"/>
      <c r="M299" s="236"/>
      <c r="N299" s="236"/>
      <c r="O299" s="236"/>
    </row>
    <row r="300" spans="1:15">
      <c r="A300" s="236"/>
      <c r="B300" s="236"/>
      <c r="C300" s="236"/>
      <c r="D300" s="236"/>
      <c r="E300" s="236"/>
      <c r="F300" s="236"/>
      <c r="G300" s="236"/>
      <c r="H300" s="236"/>
      <c r="I300" s="236"/>
      <c r="J300" s="236"/>
      <c r="K300" s="236"/>
      <c r="L300" s="236"/>
      <c r="M300" s="236"/>
      <c r="N300" s="236"/>
      <c r="O300" s="236"/>
    </row>
    <row r="301" spans="1:15">
      <c r="A301" s="236"/>
      <c r="B301" s="236"/>
      <c r="C301" s="236"/>
      <c r="D301" s="236"/>
      <c r="E301" s="236"/>
      <c r="F301" s="236"/>
      <c r="G301" s="236"/>
      <c r="H301" s="236"/>
      <c r="I301" s="236"/>
      <c r="J301" s="236"/>
      <c r="K301" s="236"/>
      <c r="L301" s="236"/>
      <c r="M301" s="236"/>
      <c r="N301" s="236"/>
      <c r="O301" s="236"/>
    </row>
    <row r="302" spans="1:15">
      <c r="A302" s="236"/>
      <c r="B302" s="236"/>
      <c r="C302" s="236"/>
      <c r="D302" s="236"/>
      <c r="E302" s="236"/>
      <c r="F302" s="236"/>
      <c r="G302" s="236"/>
      <c r="H302" s="236"/>
      <c r="I302" s="236"/>
      <c r="J302" s="236"/>
      <c r="K302" s="236"/>
      <c r="L302" s="236"/>
      <c r="M302" s="236"/>
      <c r="N302" s="236"/>
      <c r="O302" s="236"/>
    </row>
    <row r="303" spans="1:15">
      <c r="A303" s="236"/>
      <c r="B303" s="236"/>
      <c r="C303" s="236"/>
      <c r="D303" s="236"/>
      <c r="E303" s="236"/>
      <c r="F303" s="236"/>
      <c r="G303" s="236"/>
      <c r="H303" s="236"/>
      <c r="I303" s="236"/>
      <c r="J303" s="236"/>
      <c r="K303" s="236"/>
      <c r="L303" s="236"/>
      <c r="M303" s="236"/>
      <c r="N303" s="236"/>
      <c r="O303" s="236"/>
    </row>
    <row r="304" spans="1:15">
      <c r="A304" s="236"/>
      <c r="B304" s="236"/>
      <c r="C304" s="236"/>
      <c r="D304" s="236"/>
      <c r="E304" s="236"/>
      <c r="F304" s="236"/>
      <c r="G304" s="236"/>
      <c r="H304" s="236"/>
      <c r="I304" s="236"/>
      <c r="J304" s="236"/>
      <c r="K304" s="236"/>
      <c r="L304" s="236"/>
      <c r="M304" s="236"/>
      <c r="N304" s="236"/>
      <c r="O304" s="236"/>
    </row>
    <row r="305" spans="1:15">
      <c r="A305" s="236"/>
      <c r="B305" s="236"/>
      <c r="C305" s="236"/>
      <c r="D305" s="236"/>
      <c r="E305" s="236"/>
      <c r="F305" s="236"/>
      <c r="G305" s="236"/>
      <c r="H305" s="236"/>
      <c r="I305" s="236"/>
      <c r="J305" s="236"/>
      <c r="K305" s="236"/>
      <c r="L305" s="236"/>
      <c r="M305" s="236"/>
      <c r="N305" s="236"/>
      <c r="O305" s="236"/>
    </row>
    <row r="306" spans="1:15">
      <c r="A306" s="236"/>
      <c r="B306" s="236"/>
      <c r="C306" s="236"/>
      <c r="D306" s="236"/>
      <c r="E306" s="236"/>
      <c r="F306" s="236"/>
      <c r="G306" s="236"/>
      <c r="H306" s="236"/>
      <c r="I306" s="236"/>
      <c r="J306" s="236"/>
      <c r="K306" s="236"/>
      <c r="L306" s="236"/>
      <c r="M306" s="236"/>
      <c r="N306" s="236"/>
      <c r="O306" s="236"/>
    </row>
    <row r="307" spans="1:15">
      <c r="A307" s="236"/>
      <c r="B307" s="236"/>
      <c r="C307" s="236"/>
      <c r="D307" s="236"/>
      <c r="E307" s="236"/>
      <c r="F307" s="236"/>
      <c r="G307" s="236"/>
      <c r="H307" s="236"/>
      <c r="I307" s="236"/>
      <c r="J307" s="236"/>
      <c r="K307" s="236"/>
      <c r="L307" s="236"/>
      <c r="M307" s="236"/>
      <c r="N307" s="236"/>
      <c r="O307" s="236"/>
    </row>
    <row r="308" spans="1:15">
      <c r="A308" s="236"/>
      <c r="B308" s="236"/>
      <c r="C308" s="236"/>
      <c r="D308" s="236"/>
      <c r="E308" s="236"/>
      <c r="F308" s="236"/>
      <c r="G308" s="236"/>
      <c r="H308" s="236"/>
      <c r="I308" s="236"/>
      <c r="J308" s="236"/>
      <c r="K308" s="236"/>
      <c r="L308" s="236"/>
      <c r="M308" s="236"/>
      <c r="N308" s="236"/>
      <c r="O308" s="236"/>
    </row>
    <row r="309" spans="1:15">
      <c r="A309" s="236"/>
      <c r="B309" s="236"/>
      <c r="C309" s="236"/>
      <c r="D309" s="236"/>
      <c r="E309" s="236"/>
      <c r="F309" s="236"/>
      <c r="G309" s="236"/>
      <c r="H309" s="236"/>
      <c r="I309" s="236"/>
      <c r="J309" s="236"/>
      <c r="K309" s="236"/>
      <c r="L309" s="236"/>
      <c r="M309" s="236"/>
      <c r="N309" s="236"/>
      <c r="O309" s="236"/>
    </row>
    <row r="310" spans="1:15">
      <c r="A310" s="236"/>
      <c r="B310" s="236"/>
      <c r="C310" s="236"/>
      <c r="D310" s="236"/>
      <c r="E310" s="236"/>
      <c r="F310" s="236"/>
      <c r="G310" s="236"/>
      <c r="H310" s="236"/>
      <c r="I310" s="236"/>
      <c r="J310" s="236"/>
      <c r="K310" s="236"/>
      <c r="L310" s="236"/>
      <c r="M310" s="236"/>
      <c r="N310" s="236"/>
      <c r="O310" s="236"/>
    </row>
    <row r="311" spans="1:15">
      <c r="A311" s="236"/>
      <c r="B311" s="236"/>
      <c r="C311" s="236"/>
      <c r="D311" s="236"/>
      <c r="E311" s="236"/>
      <c r="F311" s="236"/>
      <c r="G311" s="236"/>
      <c r="H311" s="236"/>
      <c r="I311" s="236"/>
      <c r="J311" s="236"/>
      <c r="K311" s="236"/>
      <c r="L311" s="236"/>
      <c r="M311" s="236"/>
      <c r="N311" s="236"/>
      <c r="O311" s="236"/>
    </row>
    <row r="312" spans="1:15">
      <c r="A312" s="236"/>
      <c r="B312" s="236"/>
      <c r="C312" s="236"/>
      <c r="D312" s="236"/>
      <c r="E312" s="236"/>
      <c r="F312" s="236"/>
      <c r="G312" s="236"/>
      <c r="H312" s="236"/>
      <c r="I312" s="236"/>
      <c r="J312" s="236"/>
      <c r="K312" s="236"/>
      <c r="L312" s="236"/>
      <c r="M312" s="236"/>
      <c r="N312" s="236"/>
      <c r="O312" s="236"/>
    </row>
    <row r="313" spans="1:15">
      <c r="A313" s="236"/>
      <c r="B313" s="236"/>
      <c r="C313" s="236"/>
      <c r="D313" s="236"/>
      <c r="E313" s="236"/>
      <c r="F313" s="236"/>
      <c r="G313" s="236"/>
      <c r="H313" s="236"/>
      <c r="I313" s="236"/>
      <c r="J313" s="236"/>
      <c r="K313" s="236"/>
      <c r="L313" s="236"/>
      <c r="M313" s="236"/>
      <c r="N313" s="236"/>
      <c r="O313" s="236"/>
    </row>
    <row r="314" spans="1:15">
      <c r="A314" s="236"/>
      <c r="B314" s="236"/>
      <c r="C314" s="236"/>
      <c r="D314" s="236"/>
      <c r="E314" s="236"/>
      <c r="F314" s="236"/>
      <c r="G314" s="236"/>
      <c r="H314" s="236"/>
      <c r="I314" s="236"/>
      <c r="J314" s="236"/>
      <c r="K314" s="236"/>
      <c r="L314" s="236"/>
      <c r="M314" s="236"/>
      <c r="N314" s="236"/>
      <c r="O314" s="236"/>
    </row>
    <row r="315" spans="1:15">
      <c r="A315" s="236"/>
      <c r="B315" s="236"/>
      <c r="C315" s="236"/>
      <c r="D315" s="236"/>
      <c r="E315" s="236"/>
      <c r="F315" s="236"/>
      <c r="G315" s="236"/>
      <c r="H315" s="236"/>
      <c r="I315" s="236"/>
      <c r="J315" s="236"/>
      <c r="K315" s="236"/>
      <c r="L315" s="236"/>
      <c r="M315" s="236"/>
      <c r="N315" s="236"/>
      <c r="O315" s="236"/>
    </row>
    <row r="316" spans="1:15">
      <c r="A316" s="236"/>
      <c r="B316" s="236"/>
      <c r="C316" s="236"/>
      <c r="D316" s="236"/>
      <c r="E316" s="236"/>
      <c r="F316" s="236"/>
      <c r="G316" s="236"/>
      <c r="H316" s="236"/>
      <c r="I316" s="236"/>
      <c r="J316" s="236"/>
      <c r="K316" s="236"/>
      <c r="L316" s="236"/>
      <c r="M316" s="236"/>
      <c r="N316" s="236"/>
      <c r="O316" s="236"/>
    </row>
    <row r="317" spans="1:15">
      <c r="A317" s="236"/>
      <c r="B317" s="236"/>
      <c r="C317" s="236"/>
      <c r="D317" s="236"/>
      <c r="E317" s="236"/>
      <c r="F317" s="236"/>
      <c r="G317" s="236"/>
      <c r="H317" s="236"/>
      <c r="I317" s="236"/>
      <c r="J317" s="236"/>
      <c r="K317" s="236"/>
      <c r="L317" s="236"/>
      <c r="M317" s="236"/>
      <c r="N317" s="236"/>
      <c r="O317" s="236"/>
    </row>
    <row r="318" spans="1:15">
      <c r="A318" s="236"/>
      <c r="B318" s="236"/>
      <c r="C318" s="236"/>
      <c r="D318" s="236"/>
      <c r="E318" s="236"/>
      <c r="F318" s="236"/>
      <c r="G318" s="236"/>
      <c r="H318" s="236"/>
      <c r="I318" s="236"/>
      <c r="J318" s="236"/>
      <c r="K318" s="236"/>
      <c r="L318" s="236"/>
      <c r="M318" s="236"/>
      <c r="N318" s="236"/>
      <c r="O318" s="236"/>
    </row>
    <row r="319" spans="1:15">
      <c r="A319" s="236"/>
      <c r="B319" s="236"/>
      <c r="C319" s="236"/>
      <c r="D319" s="236"/>
      <c r="E319" s="236"/>
      <c r="F319" s="236"/>
      <c r="G319" s="236"/>
      <c r="H319" s="236"/>
      <c r="I319" s="236"/>
      <c r="J319" s="236"/>
      <c r="K319" s="236"/>
      <c r="L319" s="236"/>
      <c r="M319" s="236"/>
      <c r="N319" s="236"/>
      <c r="O319" s="236"/>
    </row>
    <row r="320" spans="1:15">
      <c r="A320" s="236"/>
      <c r="B320" s="236"/>
      <c r="C320" s="236"/>
      <c r="D320" s="236"/>
      <c r="E320" s="236"/>
      <c r="F320" s="236"/>
      <c r="G320" s="236"/>
      <c r="H320" s="236"/>
      <c r="I320" s="236"/>
      <c r="J320" s="236"/>
      <c r="K320" s="236"/>
      <c r="L320" s="236"/>
      <c r="M320" s="236"/>
      <c r="N320" s="236"/>
      <c r="O320" s="236"/>
    </row>
    <row r="321" spans="1:15">
      <c r="A321" s="236"/>
      <c r="B321" s="236"/>
      <c r="C321" s="236"/>
      <c r="D321" s="236"/>
      <c r="E321" s="236"/>
      <c r="F321" s="236"/>
      <c r="G321" s="236"/>
      <c r="H321" s="236"/>
      <c r="I321" s="236"/>
      <c r="J321" s="236"/>
      <c r="K321" s="236"/>
      <c r="L321" s="236"/>
      <c r="M321" s="236"/>
      <c r="N321" s="236"/>
      <c r="O321" s="236"/>
    </row>
    <row r="322" spans="1:15">
      <c r="A322" s="236"/>
      <c r="B322" s="236"/>
      <c r="C322" s="236"/>
      <c r="D322" s="236"/>
      <c r="E322" s="236"/>
      <c r="F322" s="236"/>
      <c r="G322" s="236"/>
      <c r="H322" s="236"/>
      <c r="I322" s="236"/>
      <c r="J322" s="236"/>
      <c r="K322" s="236"/>
      <c r="L322" s="236"/>
      <c r="M322" s="236"/>
      <c r="N322" s="236"/>
      <c r="O322" s="236"/>
    </row>
    <row r="323" spans="1:15">
      <c r="A323" s="236"/>
      <c r="B323" s="236"/>
      <c r="C323" s="236"/>
      <c r="D323" s="236"/>
      <c r="E323" s="236"/>
      <c r="F323" s="236"/>
      <c r="G323" s="236"/>
      <c r="H323" s="236"/>
      <c r="I323" s="236"/>
      <c r="J323" s="236"/>
      <c r="K323" s="236"/>
      <c r="L323" s="236"/>
      <c r="M323" s="236"/>
      <c r="N323" s="236"/>
      <c r="O323" s="236"/>
    </row>
    <row r="324" spans="1:15">
      <c r="A324" s="236"/>
      <c r="B324" s="236"/>
      <c r="C324" s="236"/>
      <c r="D324" s="236"/>
      <c r="E324" s="236"/>
      <c r="F324" s="236"/>
      <c r="G324" s="236"/>
      <c r="H324" s="236"/>
      <c r="I324" s="236"/>
      <c r="J324" s="236"/>
      <c r="K324" s="236"/>
      <c r="L324" s="236"/>
      <c r="M324" s="236"/>
      <c r="N324" s="236"/>
      <c r="O324" s="236"/>
    </row>
    <row r="325" spans="1:15">
      <c r="A325" s="236"/>
      <c r="B325" s="236"/>
      <c r="C325" s="236"/>
      <c r="D325" s="236"/>
      <c r="E325" s="236"/>
      <c r="F325" s="236"/>
      <c r="G325" s="236"/>
      <c r="H325" s="236"/>
      <c r="I325" s="236"/>
      <c r="J325" s="236"/>
      <c r="K325" s="236"/>
      <c r="L325" s="236"/>
      <c r="M325" s="236"/>
      <c r="N325" s="236"/>
      <c r="O325" s="236"/>
    </row>
    <row r="326" spans="1:15">
      <c r="A326" s="236"/>
      <c r="B326" s="236"/>
      <c r="C326" s="236"/>
      <c r="D326" s="236"/>
      <c r="E326" s="236"/>
      <c r="F326" s="236"/>
      <c r="G326" s="236"/>
      <c r="H326" s="236"/>
      <c r="I326" s="236"/>
      <c r="J326" s="236"/>
      <c r="K326" s="236"/>
      <c r="L326" s="236"/>
      <c r="M326" s="236"/>
      <c r="N326" s="236"/>
      <c r="O326" s="236"/>
    </row>
    <row r="327" spans="1:15">
      <c r="A327" s="236"/>
      <c r="B327" s="236"/>
      <c r="C327" s="236"/>
      <c r="D327" s="236"/>
      <c r="E327" s="236"/>
      <c r="F327" s="236"/>
      <c r="G327" s="236"/>
      <c r="H327" s="236"/>
      <c r="I327" s="236"/>
      <c r="J327" s="236"/>
      <c r="K327" s="236"/>
      <c r="L327" s="236"/>
      <c r="M327" s="236"/>
      <c r="N327" s="236"/>
      <c r="O327" s="236"/>
    </row>
    <row r="328" spans="1:15">
      <c r="A328" s="236"/>
      <c r="B328" s="236"/>
      <c r="C328" s="236"/>
      <c r="D328" s="236"/>
      <c r="E328" s="236"/>
      <c r="F328" s="236"/>
      <c r="G328" s="236"/>
      <c r="H328" s="236"/>
      <c r="I328" s="236"/>
      <c r="J328" s="236"/>
      <c r="K328" s="236"/>
      <c r="L328" s="236"/>
      <c r="M328" s="236"/>
      <c r="N328" s="236"/>
      <c r="O328" s="236"/>
    </row>
    <row r="329" spans="1:15">
      <c r="A329" s="236"/>
      <c r="B329" s="236"/>
      <c r="C329" s="236"/>
      <c r="D329" s="236"/>
      <c r="E329" s="236"/>
      <c r="F329" s="236"/>
      <c r="G329" s="236"/>
      <c r="H329" s="236"/>
      <c r="I329" s="236"/>
      <c r="J329" s="236"/>
      <c r="K329" s="236"/>
      <c r="L329" s="236"/>
      <c r="M329" s="236"/>
      <c r="N329" s="236"/>
      <c r="O329" s="236"/>
    </row>
    <row r="330" spans="1:15">
      <c r="A330" s="236"/>
      <c r="B330" s="236"/>
      <c r="C330" s="236"/>
      <c r="D330" s="236"/>
      <c r="E330" s="236"/>
      <c r="F330" s="236"/>
      <c r="G330" s="236"/>
      <c r="H330" s="236"/>
      <c r="I330" s="236"/>
      <c r="J330" s="236"/>
      <c r="K330" s="236"/>
      <c r="L330" s="236"/>
      <c r="M330" s="236"/>
      <c r="N330" s="236"/>
      <c r="O330" s="236"/>
    </row>
    <row r="331" spans="1:15">
      <c r="A331" s="236"/>
      <c r="B331" s="236"/>
      <c r="C331" s="236"/>
      <c r="D331" s="236"/>
      <c r="E331" s="236"/>
      <c r="F331" s="236"/>
      <c r="G331" s="236"/>
      <c r="H331" s="236"/>
      <c r="I331" s="236"/>
      <c r="J331" s="236"/>
      <c r="K331" s="236"/>
      <c r="L331" s="236"/>
      <c r="M331" s="236"/>
      <c r="N331" s="236"/>
      <c r="O331" s="236"/>
    </row>
    <row r="332" spans="1:15">
      <c r="A332" s="236"/>
      <c r="B332" s="236"/>
      <c r="C332" s="236"/>
      <c r="D332" s="236"/>
      <c r="E332" s="236"/>
      <c r="F332" s="236"/>
      <c r="G332" s="236"/>
      <c r="H332" s="236"/>
      <c r="I332" s="236"/>
      <c r="J332" s="236"/>
      <c r="K332" s="236"/>
      <c r="L332" s="236"/>
      <c r="M332" s="236"/>
      <c r="N332" s="236"/>
      <c r="O332" s="236"/>
    </row>
    <row r="333" spans="1:15">
      <c r="A333" s="236"/>
      <c r="B333" s="236"/>
      <c r="C333" s="236"/>
      <c r="D333" s="236"/>
      <c r="E333" s="236"/>
      <c r="F333" s="236"/>
      <c r="G333" s="236"/>
      <c r="H333" s="236"/>
      <c r="I333" s="236"/>
      <c r="J333" s="236"/>
      <c r="K333" s="236"/>
      <c r="L333" s="236"/>
      <c r="M333" s="236"/>
      <c r="N333" s="236"/>
      <c r="O333" s="236"/>
    </row>
    <row r="334" spans="1:15">
      <c r="A334" s="236"/>
      <c r="B334" s="236"/>
      <c r="C334" s="236"/>
      <c r="D334" s="236"/>
      <c r="E334" s="236"/>
      <c r="F334" s="236"/>
      <c r="G334" s="236"/>
      <c r="H334" s="236"/>
      <c r="I334" s="236"/>
      <c r="J334" s="236"/>
      <c r="K334" s="236"/>
      <c r="L334" s="236"/>
      <c r="M334" s="236"/>
      <c r="N334" s="236"/>
      <c r="O334" s="236"/>
    </row>
    <row r="335" spans="1:15">
      <c r="A335" s="236"/>
      <c r="B335" s="236"/>
      <c r="C335" s="236"/>
      <c r="D335" s="236"/>
      <c r="E335" s="236"/>
      <c r="F335" s="236"/>
      <c r="G335" s="236"/>
      <c r="H335" s="236"/>
      <c r="I335" s="236"/>
      <c r="J335" s="236"/>
      <c r="K335" s="236"/>
      <c r="L335" s="236"/>
      <c r="M335" s="236"/>
      <c r="N335" s="236"/>
      <c r="O335" s="236"/>
    </row>
    <row r="336" spans="1:15">
      <c r="A336" s="236"/>
      <c r="B336" s="236"/>
      <c r="C336" s="236"/>
      <c r="D336" s="236"/>
      <c r="E336" s="236"/>
      <c r="F336" s="236"/>
      <c r="G336" s="236"/>
      <c r="H336" s="236"/>
      <c r="I336" s="236"/>
      <c r="J336" s="236"/>
      <c r="K336" s="236"/>
      <c r="L336" s="236"/>
      <c r="M336" s="236"/>
      <c r="N336" s="236"/>
      <c r="O336" s="236"/>
    </row>
    <row r="337" spans="1:15">
      <c r="A337" s="236"/>
      <c r="B337" s="236"/>
      <c r="C337" s="236"/>
      <c r="D337" s="236"/>
      <c r="E337" s="236"/>
      <c r="F337" s="236"/>
      <c r="G337" s="236"/>
      <c r="H337" s="236"/>
      <c r="I337" s="236"/>
      <c r="J337" s="236"/>
      <c r="K337" s="236"/>
      <c r="L337" s="236"/>
      <c r="M337" s="236"/>
      <c r="N337" s="236"/>
      <c r="O337" s="236"/>
    </row>
    <row r="338" spans="1:15">
      <c r="A338" s="236"/>
      <c r="B338" s="236"/>
      <c r="C338" s="236"/>
      <c r="D338" s="236"/>
      <c r="E338" s="236"/>
      <c r="F338" s="236"/>
      <c r="G338" s="236"/>
      <c r="H338" s="236"/>
      <c r="I338" s="236"/>
      <c r="J338" s="236"/>
      <c r="K338" s="236"/>
      <c r="L338" s="236"/>
      <c r="M338" s="236"/>
      <c r="N338" s="236"/>
      <c r="O338" s="236"/>
    </row>
    <row r="339" spans="1:15">
      <c r="A339" s="236"/>
      <c r="B339" s="236"/>
      <c r="C339" s="236"/>
      <c r="D339" s="236"/>
      <c r="E339" s="236"/>
      <c r="F339" s="236"/>
      <c r="G339" s="236"/>
      <c r="H339" s="236"/>
      <c r="I339" s="236"/>
      <c r="J339" s="236"/>
      <c r="K339" s="236"/>
      <c r="L339" s="236"/>
      <c r="M339" s="236"/>
      <c r="N339" s="236"/>
      <c r="O339" s="236"/>
    </row>
    <row r="340" spans="1:15">
      <c r="A340" s="236"/>
      <c r="B340" s="236"/>
      <c r="C340" s="236"/>
      <c r="D340" s="236"/>
      <c r="E340" s="236"/>
      <c r="F340" s="236"/>
      <c r="G340" s="236"/>
      <c r="H340" s="236"/>
      <c r="I340" s="236"/>
      <c r="J340" s="236"/>
      <c r="K340" s="236"/>
      <c r="L340" s="236"/>
      <c r="M340" s="236"/>
      <c r="N340" s="236"/>
      <c r="O340" s="236"/>
    </row>
    <row r="341" spans="1:15">
      <c r="A341" s="236"/>
      <c r="B341" s="236"/>
      <c r="C341" s="236"/>
      <c r="D341" s="236"/>
      <c r="E341" s="236"/>
      <c r="F341" s="236"/>
      <c r="G341" s="236"/>
      <c r="H341" s="236"/>
      <c r="I341" s="236"/>
      <c r="J341" s="236"/>
      <c r="K341" s="236"/>
      <c r="L341" s="236"/>
      <c r="M341" s="236"/>
      <c r="N341" s="236"/>
      <c r="O341" s="236"/>
    </row>
    <row r="342" spans="1:15">
      <c r="A342" s="236"/>
      <c r="B342" s="236"/>
      <c r="C342" s="236"/>
      <c r="D342" s="236"/>
      <c r="E342" s="236"/>
      <c r="F342" s="236"/>
      <c r="G342" s="236"/>
      <c r="H342" s="236"/>
      <c r="I342" s="236"/>
      <c r="J342" s="236"/>
      <c r="K342" s="236"/>
      <c r="L342" s="236"/>
      <c r="M342" s="236"/>
      <c r="N342" s="236"/>
      <c r="O342" s="236"/>
    </row>
    <row r="343" spans="1:15">
      <c r="A343" s="236"/>
      <c r="B343" s="236"/>
      <c r="C343" s="236"/>
      <c r="D343" s="236"/>
      <c r="E343" s="236"/>
      <c r="F343" s="236"/>
      <c r="G343" s="236"/>
      <c r="H343" s="236"/>
      <c r="I343" s="236"/>
      <c r="J343" s="236"/>
      <c r="K343" s="236"/>
      <c r="L343" s="236"/>
      <c r="M343" s="236"/>
      <c r="N343" s="236"/>
      <c r="O343" s="236"/>
    </row>
    <row r="344" spans="1:15">
      <c r="A344" s="236"/>
      <c r="B344" s="236"/>
      <c r="C344" s="236"/>
      <c r="D344" s="236"/>
      <c r="E344" s="236"/>
      <c r="F344" s="236"/>
      <c r="G344" s="236"/>
      <c r="H344" s="236"/>
      <c r="I344" s="236"/>
      <c r="J344" s="236"/>
      <c r="K344" s="236"/>
      <c r="L344" s="236"/>
      <c r="M344" s="236"/>
      <c r="N344" s="236"/>
      <c r="O344" s="236"/>
    </row>
    <row r="345" spans="1:15">
      <c r="A345" s="236"/>
      <c r="B345" s="236"/>
      <c r="C345" s="236"/>
      <c r="D345" s="236"/>
      <c r="E345" s="236"/>
      <c r="F345" s="236"/>
      <c r="G345" s="236"/>
      <c r="H345" s="236"/>
      <c r="I345" s="236"/>
      <c r="J345" s="236"/>
      <c r="K345" s="236"/>
      <c r="L345" s="236"/>
      <c r="M345" s="236"/>
      <c r="N345" s="236"/>
      <c r="O345" s="236"/>
    </row>
    <row r="346" spans="1:15">
      <c r="A346" s="236"/>
      <c r="B346" s="236"/>
      <c r="C346" s="236"/>
      <c r="D346" s="236"/>
      <c r="E346" s="236"/>
      <c r="F346" s="236"/>
      <c r="G346" s="236"/>
      <c r="H346" s="236"/>
      <c r="I346" s="236"/>
      <c r="J346" s="236"/>
      <c r="K346" s="236"/>
      <c r="L346" s="236"/>
      <c r="M346" s="236"/>
      <c r="N346" s="236"/>
      <c r="O346" s="236"/>
    </row>
    <row r="347" spans="1:15">
      <c r="A347" s="236"/>
      <c r="B347" s="236"/>
      <c r="C347" s="236"/>
      <c r="D347" s="236"/>
      <c r="E347" s="236"/>
      <c r="F347" s="236"/>
      <c r="G347" s="236"/>
      <c r="H347" s="236"/>
      <c r="I347" s="236"/>
      <c r="J347" s="236"/>
      <c r="K347" s="236"/>
      <c r="L347" s="236"/>
      <c r="M347" s="236"/>
      <c r="N347" s="236"/>
      <c r="O347" s="236"/>
    </row>
    <row r="348" spans="1:15">
      <c r="A348" s="236"/>
      <c r="B348" s="236"/>
      <c r="C348" s="236"/>
      <c r="D348" s="236"/>
      <c r="E348" s="236"/>
      <c r="F348" s="236"/>
      <c r="G348" s="236"/>
      <c r="H348" s="236"/>
      <c r="I348" s="236"/>
      <c r="J348" s="236"/>
      <c r="K348" s="236"/>
      <c r="L348" s="236"/>
      <c r="M348" s="236"/>
      <c r="N348" s="236"/>
      <c r="O348" s="236"/>
    </row>
    <row r="349" spans="1:15">
      <c r="A349" s="236"/>
      <c r="B349" s="236"/>
      <c r="C349" s="236"/>
      <c r="D349" s="236"/>
      <c r="E349" s="236"/>
      <c r="F349" s="236"/>
      <c r="G349" s="236"/>
      <c r="H349" s="236"/>
      <c r="I349" s="236"/>
      <c r="J349" s="236"/>
      <c r="K349" s="236"/>
      <c r="L349" s="236"/>
      <c r="M349" s="236"/>
      <c r="N349" s="236"/>
      <c r="O349" s="236"/>
    </row>
    <row r="350" spans="1:15">
      <c r="A350" s="236"/>
      <c r="B350" s="236"/>
      <c r="C350" s="236"/>
      <c r="D350" s="236"/>
      <c r="E350" s="236"/>
      <c r="F350" s="236"/>
      <c r="G350" s="236"/>
      <c r="H350" s="236"/>
      <c r="I350" s="236"/>
      <c r="J350" s="236"/>
      <c r="K350" s="236"/>
      <c r="L350" s="236"/>
      <c r="M350" s="236"/>
      <c r="N350" s="236"/>
      <c r="O350" s="236"/>
    </row>
    <row r="351" spans="1:15">
      <c r="A351" s="236"/>
      <c r="B351" s="236"/>
      <c r="C351" s="236"/>
      <c r="D351" s="236"/>
      <c r="E351" s="236"/>
      <c r="F351" s="236"/>
      <c r="G351" s="236"/>
      <c r="H351" s="236"/>
      <c r="I351" s="236"/>
      <c r="J351" s="236"/>
      <c r="K351" s="236"/>
      <c r="L351" s="236"/>
      <c r="M351" s="236"/>
      <c r="N351" s="236"/>
      <c r="O351" s="236"/>
    </row>
    <row r="352" spans="1:15">
      <c r="A352" s="236"/>
      <c r="B352" s="236"/>
      <c r="C352" s="236"/>
      <c r="D352" s="236"/>
      <c r="E352" s="236"/>
      <c r="F352" s="236"/>
      <c r="G352" s="236"/>
      <c r="H352" s="236"/>
      <c r="I352" s="236"/>
      <c r="J352" s="236"/>
      <c r="K352" s="236"/>
      <c r="L352" s="236"/>
      <c r="M352" s="236"/>
      <c r="N352" s="236"/>
      <c r="O352" s="236"/>
    </row>
    <row r="353" spans="1:15">
      <c r="A353" s="236"/>
      <c r="B353" s="236"/>
      <c r="C353" s="236"/>
      <c r="D353" s="236"/>
      <c r="E353" s="236"/>
      <c r="F353" s="236"/>
      <c r="G353" s="236"/>
      <c r="H353" s="236"/>
      <c r="I353" s="236"/>
      <c r="J353" s="236"/>
      <c r="K353" s="236"/>
      <c r="L353" s="236"/>
      <c r="M353" s="236"/>
      <c r="N353" s="236"/>
      <c r="O353" s="236"/>
    </row>
    <row r="354" spans="1:15">
      <c r="A354" s="236"/>
      <c r="B354" s="236"/>
      <c r="C354" s="236"/>
      <c r="D354" s="236"/>
      <c r="E354" s="236"/>
      <c r="F354" s="236"/>
      <c r="G354" s="236"/>
      <c r="H354" s="236"/>
      <c r="I354" s="236"/>
      <c r="J354" s="236"/>
      <c r="K354" s="236"/>
      <c r="L354" s="236"/>
      <c r="M354" s="236"/>
      <c r="N354" s="236"/>
      <c r="O354" s="236"/>
    </row>
    <row r="355" spans="1:15">
      <c r="A355" s="236"/>
      <c r="B355" s="236"/>
      <c r="C355" s="236"/>
      <c r="D355" s="236"/>
      <c r="E355" s="236"/>
      <c r="F355" s="236"/>
      <c r="G355" s="236"/>
      <c r="H355" s="236"/>
      <c r="I355" s="236"/>
      <c r="J355" s="236"/>
      <c r="K355" s="236"/>
      <c r="L355" s="236"/>
      <c r="M355" s="236"/>
      <c r="N355" s="236"/>
      <c r="O355" s="236"/>
    </row>
    <row r="356" spans="1:15">
      <c r="A356" s="236"/>
      <c r="B356" s="236"/>
      <c r="C356" s="236"/>
      <c r="D356" s="236"/>
      <c r="E356" s="236"/>
      <c r="F356" s="236"/>
      <c r="G356" s="236"/>
      <c r="H356" s="236"/>
      <c r="I356" s="236"/>
      <c r="J356" s="236"/>
      <c r="K356" s="236"/>
      <c r="L356" s="236"/>
      <c r="M356" s="236"/>
      <c r="N356" s="236"/>
      <c r="O356" s="236"/>
    </row>
    <row r="357" spans="1:15">
      <c r="A357" s="236"/>
      <c r="B357" s="236"/>
      <c r="C357" s="236"/>
      <c r="D357" s="236"/>
      <c r="E357" s="236"/>
      <c r="F357" s="236"/>
      <c r="G357" s="236"/>
      <c r="H357" s="236"/>
      <c r="I357" s="236"/>
      <c r="J357" s="236"/>
      <c r="K357" s="236"/>
      <c r="L357" s="236"/>
      <c r="M357" s="236"/>
      <c r="N357" s="236"/>
      <c r="O357" s="236"/>
    </row>
    <row r="358" spans="1:15">
      <c r="A358" s="236"/>
      <c r="B358" s="236"/>
      <c r="C358" s="236"/>
      <c r="D358" s="236"/>
      <c r="E358" s="236"/>
      <c r="F358" s="236"/>
      <c r="G358" s="236"/>
      <c r="H358" s="236"/>
      <c r="I358" s="236"/>
      <c r="J358" s="236"/>
      <c r="K358" s="236"/>
      <c r="L358" s="236"/>
      <c r="M358" s="236"/>
      <c r="N358" s="236"/>
      <c r="O358" s="236"/>
    </row>
    <row r="359" spans="1:15">
      <c r="A359" s="236"/>
      <c r="B359" s="236"/>
      <c r="C359" s="236"/>
      <c r="D359" s="236"/>
      <c r="E359" s="236"/>
      <c r="F359" s="236"/>
      <c r="G359" s="236"/>
      <c r="H359" s="236"/>
      <c r="I359" s="236"/>
      <c r="J359" s="236"/>
      <c r="K359" s="236"/>
      <c r="L359" s="236"/>
      <c r="M359" s="236"/>
      <c r="N359" s="236"/>
      <c r="O359" s="236"/>
    </row>
    <row r="360" spans="1:15">
      <c r="A360" s="236"/>
      <c r="B360" s="236"/>
      <c r="C360" s="236"/>
      <c r="D360" s="236"/>
      <c r="E360" s="236"/>
      <c r="F360" s="236"/>
      <c r="G360" s="236"/>
      <c r="H360" s="236"/>
      <c r="I360" s="236"/>
      <c r="J360" s="236"/>
      <c r="K360" s="236"/>
      <c r="L360" s="236"/>
      <c r="M360" s="236"/>
      <c r="N360" s="236"/>
      <c r="O360" s="236"/>
    </row>
    <row r="361" spans="1:15">
      <c r="A361" s="236"/>
      <c r="B361" s="236"/>
      <c r="C361" s="236"/>
      <c r="D361" s="236"/>
      <c r="E361" s="236"/>
      <c r="F361" s="236"/>
      <c r="G361" s="236"/>
      <c r="H361" s="236"/>
      <c r="I361" s="236"/>
      <c r="J361" s="236"/>
      <c r="K361" s="236"/>
      <c r="L361" s="236"/>
      <c r="M361" s="236"/>
      <c r="N361" s="236"/>
      <c r="O361" s="236"/>
    </row>
    <row r="362" spans="1:15">
      <c r="A362" s="236"/>
      <c r="B362" s="236"/>
      <c r="C362" s="236"/>
      <c r="D362" s="236"/>
      <c r="E362" s="236"/>
      <c r="F362" s="236"/>
      <c r="G362" s="236"/>
      <c r="H362" s="236"/>
      <c r="I362" s="236"/>
      <c r="J362" s="236"/>
      <c r="K362" s="236"/>
      <c r="L362" s="236"/>
      <c r="M362" s="236"/>
      <c r="N362" s="236"/>
      <c r="O362" s="236"/>
    </row>
    <row r="363" spans="1:15">
      <c r="A363" s="236"/>
      <c r="B363" s="236"/>
      <c r="C363" s="236"/>
      <c r="D363" s="236"/>
      <c r="E363" s="236"/>
      <c r="F363" s="236"/>
      <c r="G363" s="236"/>
      <c r="H363" s="236"/>
      <c r="I363" s="236"/>
      <c r="J363" s="236"/>
      <c r="K363" s="236"/>
      <c r="L363" s="236"/>
      <c r="M363" s="236"/>
      <c r="N363" s="236"/>
      <c r="O363" s="236"/>
    </row>
    <row r="364" spans="1:15">
      <c r="A364" s="236"/>
      <c r="B364" s="236"/>
      <c r="C364" s="236"/>
      <c r="D364" s="236"/>
      <c r="E364" s="236"/>
      <c r="F364" s="236"/>
      <c r="G364" s="236"/>
      <c r="H364" s="236"/>
      <c r="I364" s="236"/>
      <c r="J364" s="236"/>
      <c r="K364" s="236"/>
      <c r="L364" s="236"/>
      <c r="M364" s="236"/>
      <c r="N364" s="236"/>
      <c r="O364" s="236"/>
    </row>
    <row r="365" spans="1:15">
      <c r="A365" s="236"/>
      <c r="B365" s="236"/>
      <c r="C365" s="236"/>
      <c r="D365" s="236"/>
      <c r="E365" s="236"/>
      <c r="F365" s="236"/>
      <c r="G365" s="236"/>
      <c r="H365" s="236"/>
      <c r="I365" s="236"/>
      <c r="J365" s="236"/>
      <c r="K365" s="236"/>
      <c r="L365" s="236"/>
      <c r="M365" s="236"/>
      <c r="N365" s="236"/>
      <c r="O365" s="236"/>
    </row>
    <row r="366" spans="1:15">
      <c r="A366" s="236"/>
      <c r="B366" s="236"/>
      <c r="C366" s="236"/>
      <c r="D366" s="236"/>
      <c r="E366" s="236"/>
      <c r="F366" s="236"/>
      <c r="G366" s="236"/>
      <c r="H366" s="236"/>
      <c r="I366" s="236"/>
      <c r="J366" s="236"/>
      <c r="K366" s="236"/>
      <c r="L366" s="236"/>
      <c r="M366" s="236"/>
      <c r="N366" s="236"/>
      <c r="O366" s="236"/>
    </row>
    <row r="367" spans="1:15">
      <c r="A367" s="236"/>
      <c r="B367" s="236"/>
      <c r="C367" s="236"/>
      <c r="D367" s="236"/>
      <c r="E367" s="236"/>
      <c r="F367" s="236"/>
      <c r="G367" s="236"/>
      <c r="H367" s="236"/>
      <c r="I367" s="236"/>
      <c r="J367" s="236"/>
      <c r="K367" s="236"/>
      <c r="L367" s="236"/>
      <c r="M367" s="236"/>
      <c r="N367" s="236"/>
      <c r="O367" s="236"/>
    </row>
    <row r="368" spans="1:15">
      <c r="A368" s="236"/>
      <c r="B368" s="236"/>
      <c r="C368" s="236"/>
      <c r="D368" s="236"/>
      <c r="E368" s="236"/>
      <c r="F368" s="236"/>
      <c r="G368" s="236"/>
      <c r="H368" s="236"/>
      <c r="I368" s="236"/>
      <c r="J368" s="236"/>
      <c r="K368" s="236"/>
      <c r="L368" s="236"/>
      <c r="M368" s="236"/>
      <c r="N368" s="236"/>
      <c r="O368" s="236"/>
    </row>
    <row r="369" spans="1:15">
      <c r="A369" s="236"/>
      <c r="B369" s="236"/>
      <c r="C369" s="236"/>
      <c r="D369" s="236"/>
      <c r="E369" s="236"/>
      <c r="F369" s="236"/>
      <c r="G369" s="236"/>
      <c r="H369" s="236"/>
      <c r="I369" s="236"/>
      <c r="J369" s="236"/>
      <c r="K369" s="236"/>
      <c r="L369" s="236"/>
      <c r="M369" s="236"/>
      <c r="N369" s="236"/>
      <c r="O369" s="236"/>
    </row>
    <row r="370" spans="1:15">
      <c r="A370" s="236"/>
      <c r="B370" s="236"/>
      <c r="C370" s="236"/>
      <c r="D370" s="236"/>
      <c r="E370" s="236"/>
      <c r="F370" s="236"/>
      <c r="G370" s="236"/>
      <c r="H370" s="236"/>
      <c r="I370" s="236"/>
      <c r="J370" s="236"/>
      <c r="K370" s="236"/>
      <c r="L370" s="236"/>
      <c r="M370" s="236"/>
      <c r="N370" s="236"/>
      <c r="O370" s="236"/>
    </row>
    <row r="371" spans="1:15">
      <c r="A371" s="236"/>
      <c r="B371" s="236"/>
      <c r="C371" s="236"/>
      <c r="D371" s="236"/>
      <c r="E371" s="236"/>
      <c r="F371" s="236"/>
      <c r="G371" s="236"/>
      <c r="H371" s="236"/>
      <c r="I371" s="236"/>
      <c r="J371" s="236"/>
      <c r="K371" s="236"/>
      <c r="L371" s="236"/>
      <c r="M371" s="236"/>
      <c r="N371" s="236"/>
      <c r="O371" s="236"/>
    </row>
    <row r="372" spans="1:15">
      <c r="A372" s="236"/>
      <c r="B372" s="236"/>
      <c r="C372" s="236"/>
      <c r="D372" s="236"/>
      <c r="E372" s="236"/>
      <c r="F372" s="236"/>
      <c r="G372" s="236"/>
      <c r="H372" s="236"/>
      <c r="I372" s="236"/>
      <c r="J372" s="236"/>
      <c r="K372" s="236"/>
      <c r="L372" s="236"/>
      <c r="M372" s="236"/>
      <c r="N372" s="236"/>
      <c r="O372" s="236"/>
    </row>
    <row r="373" spans="1:15">
      <c r="A373" s="236"/>
      <c r="B373" s="236"/>
      <c r="C373" s="236"/>
      <c r="D373" s="236"/>
      <c r="E373" s="236"/>
      <c r="F373" s="236"/>
      <c r="G373" s="236"/>
      <c r="H373" s="236"/>
      <c r="I373" s="236"/>
      <c r="J373" s="236"/>
      <c r="K373" s="236"/>
      <c r="L373" s="236"/>
      <c r="M373" s="236"/>
      <c r="N373" s="236"/>
      <c r="O373" s="236"/>
    </row>
    <row r="374" spans="1:15">
      <c r="A374" s="236"/>
      <c r="B374" s="236"/>
      <c r="C374" s="236"/>
      <c r="D374" s="236"/>
      <c r="E374" s="236"/>
      <c r="F374" s="236"/>
      <c r="G374" s="236"/>
      <c r="H374" s="236"/>
      <c r="I374" s="236"/>
      <c r="J374" s="236"/>
      <c r="K374" s="236"/>
      <c r="L374" s="236"/>
      <c r="M374" s="236"/>
      <c r="N374" s="236"/>
      <c r="O374" s="236"/>
    </row>
    <row r="375" spans="1:15">
      <c r="A375" s="236"/>
      <c r="B375" s="236"/>
      <c r="C375" s="236"/>
      <c r="D375" s="236"/>
      <c r="E375" s="236"/>
      <c r="F375" s="236"/>
      <c r="G375" s="236"/>
      <c r="H375" s="236"/>
      <c r="I375" s="236"/>
      <c r="J375" s="236"/>
      <c r="K375" s="236"/>
      <c r="L375" s="236"/>
      <c r="M375" s="236"/>
      <c r="N375" s="236"/>
      <c r="O375" s="236"/>
    </row>
    <row r="376" spans="1:15">
      <c r="A376" s="236"/>
      <c r="B376" s="236"/>
      <c r="C376" s="236"/>
      <c r="D376" s="236"/>
      <c r="E376" s="236"/>
      <c r="F376" s="236"/>
      <c r="G376" s="236"/>
      <c r="H376" s="236"/>
      <c r="I376" s="236"/>
      <c r="J376" s="236"/>
      <c r="K376" s="236"/>
      <c r="L376" s="236"/>
      <c r="M376" s="236"/>
      <c r="N376" s="236"/>
      <c r="O376" s="236"/>
    </row>
    <row r="377" spans="1:15">
      <c r="A377" s="236"/>
      <c r="B377" s="236"/>
      <c r="C377" s="236"/>
      <c r="D377" s="236"/>
      <c r="E377" s="236"/>
      <c r="F377" s="236"/>
      <c r="G377" s="236"/>
      <c r="H377" s="236"/>
      <c r="I377" s="236"/>
      <c r="J377" s="236"/>
      <c r="K377" s="236"/>
      <c r="L377" s="236"/>
      <c r="M377" s="236"/>
      <c r="N377" s="236"/>
      <c r="O377" s="236"/>
    </row>
    <row r="378" spans="1:15">
      <c r="A378" s="236"/>
      <c r="B378" s="236"/>
      <c r="C378" s="236"/>
      <c r="D378" s="236"/>
      <c r="E378" s="236"/>
      <c r="F378" s="236"/>
      <c r="G378" s="236"/>
      <c r="H378" s="236"/>
      <c r="I378" s="236"/>
      <c r="J378" s="236"/>
      <c r="K378" s="236"/>
      <c r="L378" s="236"/>
      <c r="M378" s="236"/>
      <c r="N378" s="236"/>
      <c r="O378" s="236"/>
    </row>
    <row r="379" spans="1:15">
      <c r="A379" s="236"/>
      <c r="B379" s="236"/>
      <c r="C379" s="236"/>
      <c r="D379" s="236"/>
      <c r="E379" s="236"/>
      <c r="F379" s="236"/>
      <c r="G379" s="236"/>
      <c r="H379" s="236"/>
      <c r="I379" s="236"/>
      <c r="J379" s="236"/>
      <c r="K379" s="236"/>
      <c r="L379" s="236"/>
      <c r="M379" s="236"/>
      <c r="N379" s="236"/>
      <c r="O379" s="236"/>
    </row>
    <row r="380" spans="1:15">
      <c r="A380" s="236"/>
      <c r="B380" s="236"/>
      <c r="C380" s="236"/>
      <c r="D380" s="236"/>
      <c r="E380" s="236"/>
      <c r="F380" s="236"/>
      <c r="G380" s="236"/>
      <c r="H380" s="236"/>
      <c r="I380" s="236"/>
      <c r="J380" s="236"/>
      <c r="K380" s="236"/>
      <c r="L380" s="236"/>
      <c r="M380" s="236"/>
      <c r="N380" s="236"/>
      <c r="O380" s="236"/>
    </row>
    <row r="381" spans="1:15">
      <c r="A381" s="236"/>
      <c r="B381" s="236"/>
      <c r="C381" s="236"/>
      <c r="D381" s="236"/>
      <c r="E381" s="236"/>
      <c r="F381" s="236"/>
      <c r="G381" s="236"/>
      <c r="H381" s="236"/>
      <c r="I381" s="236"/>
      <c r="J381" s="236"/>
      <c r="K381" s="236"/>
      <c r="L381" s="236"/>
      <c r="M381" s="236"/>
      <c r="N381" s="236"/>
      <c r="O381" s="236"/>
    </row>
    <row r="382" spans="1:15">
      <c r="A382" s="236"/>
      <c r="B382" s="236"/>
      <c r="C382" s="236"/>
      <c r="D382" s="236"/>
      <c r="E382" s="236"/>
      <c r="F382" s="236"/>
      <c r="G382" s="236"/>
      <c r="H382" s="236"/>
      <c r="I382" s="236"/>
      <c r="J382" s="236"/>
      <c r="K382" s="236"/>
      <c r="L382" s="236"/>
      <c r="M382" s="236"/>
      <c r="N382" s="236"/>
      <c r="O382" s="236"/>
    </row>
    <row r="383" spans="1:15">
      <c r="A383" s="236"/>
      <c r="B383" s="236"/>
      <c r="C383" s="236"/>
      <c r="D383" s="236"/>
      <c r="E383" s="236"/>
      <c r="F383" s="236"/>
      <c r="G383" s="236"/>
      <c r="H383" s="236"/>
      <c r="I383" s="236"/>
      <c r="J383" s="236"/>
      <c r="K383" s="236"/>
      <c r="L383" s="236"/>
      <c r="M383" s="236"/>
      <c r="N383" s="236"/>
      <c r="O383" s="236"/>
    </row>
    <row r="384" spans="1:15">
      <c r="A384" s="236"/>
      <c r="B384" s="236"/>
      <c r="C384" s="236"/>
      <c r="D384" s="236"/>
      <c r="E384" s="236"/>
      <c r="F384" s="236"/>
      <c r="G384" s="236"/>
      <c r="H384" s="236"/>
      <c r="I384" s="236"/>
      <c r="J384" s="236"/>
      <c r="K384" s="236"/>
      <c r="L384" s="236"/>
      <c r="M384" s="236"/>
      <c r="N384" s="236"/>
      <c r="O384" s="236"/>
    </row>
    <row r="385" spans="1:15">
      <c r="A385" s="236"/>
      <c r="B385" s="236"/>
      <c r="C385" s="236"/>
      <c r="D385" s="236"/>
      <c r="E385" s="236"/>
      <c r="F385" s="236"/>
      <c r="G385" s="236"/>
      <c r="H385" s="236"/>
      <c r="I385" s="236"/>
      <c r="J385" s="236"/>
      <c r="K385" s="236"/>
      <c r="L385" s="236"/>
      <c r="M385" s="236"/>
      <c r="N385" s="236"/>
      <c r="O385" s="236"/>
    </row>
    <row r="386" spans="1:15">
      <c r="A386" s="236"/>
      <c r="B386" s="236"/>
      <c r="C386" s="236"/>
      <c r="D386" s="236"/>
      <c r="E386" s="236"/>
      <c r="F386" s="236"/>
      <c r="G386" s="236"/>
      <c r="H386" s="236"/>
      <c r="I386" s="236"/>
      <c r="J386" s="236"/>
      <c r="K386" s="236"/>
      <c r="L386" s="236"/>
      <c r="M386" s="236"/>
      <c r="N386" s="236"/>
      <c r="O386" s="236"/>
    </row>
    <row r="387" spans="1:15">
      <c r="A387" s="236"/>
      <c r="B387" s="236"/>
      <c r="C387" s="236"/>
      <c r="D387" s="236"/>
      <c r="E387" s="236"/>
      <c r="F387" s="236"/>
      <c r="G387" s="236"/>
      <c r="H387" s="236"/>
      <c r="I387" s="236"/>
      <c r="J387" s="236"/>
      <c r="K387" s="236"/>
      <c r="L387" s="236"/>
      <c r="M387" s="236"/>
      <c r="N387" s="236"/>
      <c r="O387" s="236"/>
    </row>
    <row r="388" spans="1:15">
      <c r="A388" s="236"/>
      <c r="B388" s="236"/>
      <c r="C388" s="236"/>
      <c r="D388" s="236"/>
      <c r="E388" s="236"/>
      <c r="F388" s="236"/>
      <c r="G388" s="236"/>
      <c r="H388" s="236"/>
      <c r="I388" s="236"/>
      <c r="J388" s="236"/>
      <c r="K388" s="236"/>
      <c r="L388" s="236"/>
      <c r="M388" s="236"/>
      <c r="N388" s="236"/>
      <c r="O388" s="236"/>
    </row>
    <row r="389" spans="1:15">
      <c r="A389" s="236"/>
      <c r="B389" s="236"/>
      <c r="C389" s="236"/>
      <c r="D389" s="236"/>
      <c r="E389" s="236"/>
      <c r="F389" s="236"/>
      <c r="G389" s="236"/>
      <c r="H389" s="236"/>
      <c r="I389" s="236"/>
      <c r="J389" s="236"/>
      <c r="K389" s="236"/>
      <c r="L389" s="236"/>
      <c r="M389" s="236"/>
      <c r="N389" s="236"/>
      <c r="O389" s="236"/>
    </row>
    <row r="390" spans="1:15">
      <c r="A390" s="236"/>
      <c r="B390" s="236"/>
      <c r="C390" s="236"/>
      <c r="D390" s="236"/>
      <c r="E390" s="236"/>
      <c r="F390" s="236"/>
      <c r="G390" s="236"/>
      <c r="H390" s="236"/>
      <c r="I390" s="236"/>
      <c r="J390" s="236"/>
      <c r="K390" s="236"/>
      <c r="L390" s="236"/>
      <c r="M390" s="236"/>
      <c r="N390" s="236"/>
      <c r="O390" s="236"/>
    </row>
    <row r="391" spans="1:15">
      <c r="A391" s="236"/>
      <c r="B391" s="236"/>
      <c r="C391" s="236"/>
      <c r="D391" s="236"/>
      <c r="E391" s="236"/>
      <c r="F391" s="236"/>
      <c r="G391" s="236"/>
      <c r="H391" s="236"/>
      <c r="I391" s="236"/>
      <c r="J391" s="236"/>
      <c r="K391" s="236"/>
      <c r="L391" s="236"/>
      <c r="M391" s="236"/>
      <c r="N391" s="236"/>
      <c r="O391" s="236"/>
    </row>
    <row r="392" spans="1:15">
      <c r="A392" s="236"/>
      <c r="B392" s="236"/>
      <c r="C392" s="236"/>
      <c r="D392" s="236"/>
      <c r="E392" s="236"/>
      <c r="F392" s="236"/>
      <c r="G392" s="236"/>
      <c r="H392" s="236"/>
      <c r="I392" s="236"/>
      <c r="J392" s="236"/>
      <c r="K392" s="236"/>
      <c r="L392" s="236"/>
      <c r="M392" s="236"/>
      <c r="N392" s="236"/>
      <c r="O392" s="236"/>
    </row>
    <row r="393" spans="1:15">
      <c r="A393" s="236"/>
      <c r="B393" s="236"/>
      <c r="C393" s="236"/>
      <c r="D393" s="236"/>
      <c r="E393" s="236"/>
      <c r="F393" s="236"/>
      <c r="G393" s="236"/>
      <c r="H393" s="236"/>
      <c r="I393" s="236"/>
      <c r="J393" s="236"/>
      <c r="K393" s="236"/>
      <c r="L393" s="236"/>
      <c r="M393" s="236"/>
      <c r="N393" s="236"/>
      <c r="O393" s="236"/>
    </row>
    <row r="394" spans="1:15">
      <c r="A394" s="236"/>
      <c r="B394" s="236"/>
      <c r="C394" s="236"/>
      <c r="D394" s="236"/>
      <c r="E394" s="236"/>
      <c r="F394" s="236"/>
      <c r="G394" s="236"/>
      <c r="H394" s="236"/>
      <c r="I394" s="236"/>
      <c r="J394" s="236"/>
      <c r="K394" s="236"/>
      <c r="L394" s="236"/>
      <c r="M394" s="236"/>
      <c r="N394" s="236"/>
      <c r="O394" s="236"/>
    </row>
    <row r="395" spans="1:15">
      <c r="A395" s="236"/>
      <c r="B395" s="236"/>
      <c r="C395" s="236"/>
      <c r="D395" s="236"/>
      <c r="E395" s="236"/>
      <c r="F395" s="236"/>
      <c r="G395" s="236"/>
      <c r="H395" s="236"/>
      <c r="I395" s="236"/>
      <c r="J395" s="236"/>
      <c r="K395" s="236"/>
      <c r="L395" s="236"/>
      <c r="M395" s="236"/>
      <c r="N395" s="236"/>
      <c r="O395" s="236"/>
    </row>
    <row r="396" spans="1:15">
      <c r="A396" s="236"/>
      <c r="B396" s="236"/>
      <c r="C396" s="236"/>
      <c r="D396" s="236"/>
      <c r="E396" s="236"/>
      <c r="F396" s="236"/>
      <c r="G396" s="236"/>
      <c r="H396" s="236"/>
      <c r="I396" s="236"/>
      <c r="J396" s="236"/>
      <c r="K396" s="236"/>
      <c r="L396" s="236"/>
      <c r="M396" s="236"/>
      <c r="N396" s="236"/>
      <c r="O396" s="236"/>
    </row>
    <row r="397" spans="1:15">
      <c r="A397" s="236"/>
      <c r="B397" s="236"/>
      <c r="C397" s="236"/>
      <c r="D397" s="236"/>
      <c r="E397" s="236"/>
      <c r="F397" s="236"/>
      <c r="G397" s="236"/>
      <c r="H397" s="236"/>
      <c r="I397" s="236"/>
      <c r="J397" s="236"/>
      <c r="K397" s="236"/>
      <c r="L397" s="236"/>
      <c r="M397" s="236"/>
      <c r="N397" s="236"/>
      <c r="O397" s="236"/>
    </row>
    <row r="398" spans="1:15">
      <c r="A398" s="236"/>
      <c r="B398" s="236"/>
      <c r="C398" s="236"/>
      <c r="D398" s="236"/>
      <c r="E398" s="236"/>
      <c r="F398" s="236"/>
      <c r="G398" s="236"/>
      <c r="H398" s="236"/>
      <c r="I398" s="236"/>
      <c r="J398" s="236"/>
      <c r="K398" s="236"/>
      <c r="L398" s="236"/>
      <c r="M398" s="236"/>
      <c r="N398" s="236"/>
      <c r="O398" s="236"/>
    </row>
    <row r="399" spans="1:15">
      <c r="A399" s="236"/>
      <c r="B399" s="236"/>
      <c r="C399" s="236"/>
      <c r="D399" s="236"/>
      <c r="E399" s="236"/>
      <c r="F399" s="236"/>
      <c r="G399" s="236"/>
      <c r="H399" s="236"/>
      <c r="I399" s="236"/>
      <c r="J399" s="236"/>
      <c r="K399" s="236"/>
      <c r="L399" s="236"/>
      <c r="M399" s="236"/>
      <c r="N399" s="236"/>
      <c r="O399" s="236"/>
    </row>
    <row r="400" spans="1:15">
      <c r="A400" s="236"/>
      <c r="B400" s="236"/>
      <c r="C400" s="236"/>
      <c r="D400" s="236"/>
      <c r="E400" s="236"/>
      <c r="F400" s="236"/>
      <c r="G400" s="236"/>
      <c r="H400" s="236"/>
      <c r="I400" s="236"/>
      <c r="J400" s="236"/>
      <c r="K400" s="236"/>
      <c r="L400" s="236"/>
      <c r="M400" s="236"/>
      <c r="N400" s="236"/>
      <c r="O400" s="236"/>
    </row>
    <row r="401" spans="1:15">
      <c r="A401" s="236"/>
      <c r="B401" s="236"/>
      <c r="C401" s="236"/>
      <c r="D401" s="236"/>
      <c r="E401" s="236"/>
      <c r="F401" s="236"/>
      <c r="G401" s="236"/>
      <c r="H401" s="236"/>
      <c r="I401" s="236"/>
      <c r="J401" s="236"/>
      <c r="K401" s="236"/>
      <c r="L401" s="236"/>
      <c r="M401" s="236"/>
      <c r="N401" s="236"/>
      <c r="O401" s="236"/>
    </row>
    <row r="402" spans="1:15">
      <c r="A402" s="236"/>
      <c r="B402" s="236"/>
      <c r="C402" s="236"/>
      <c r="D402" s="236"/>
      <c r="E402" s="236"/>
      <c r="F402" s="236"/>
      <c r="G402" s="236"/>
      <c r="H402" s="236"/>
      <c r="I402" s="236"/>
      <c r="J402" s="236"/>
      <c r="K402" s="236"/>
      <c r="L402" s="236"/>
      <c r="M402" s="236"/>
      <c r="N402" s="236"/>
      <c r="O402" s="236"/>
    </row>
    <row r="403" spans="1:15">
      <c r="A403" s="236"/>
      <c r="B403" s="236"/>
      <c r="C403" s="236"/>
      <c r="D403" s="236"/>
      <c r="E403" s="236"/>
      <c r="F403" s="236"/>
      <c r="G403" s="236"/>
      <c r="H403" s="236"/>
      <c r="I403" s="236"/>
      <c r="J403" s="236"/>
      <c r="K403" s="236"/>
      <c r="L403" s="236"/>
      <c r="M403" s="236"/>
      <c r="N403" s="236"/>
      <c r="O403" s="236"/>
    </row>
    <row r="404" spans="1:15">
      <c r="A404" s="236"/>
      <c r="B404" s="236"/>
      <c r="C404" s="236"/>
      <c r="D404" s="236"/>
      <c r="E404" s="236"/>
      <c r="F404" s="236"/>
      <c r="G404" s="236"/>
      <c r="H404" s="236"/>
      <c r="I404" s="236"/>
      <c r="J404" s="236"/>
      <c r="K404" s="236"/>
      <c r="L404" s="236"/>
      <c r="M404" s="236"/>
      <c r="N404" s="236"/>
      <c r="O404" s="236"/>
    </row>
    <row r="405" spans="1:15">
      <c r="A405" s="236"/>
      <c r="B405" s="236"/>
      <c r="C405" s="236"/>
      <c r="D405" s="236"/>
      <c r="E405" s="236"/>
      <c r="F405" s="236"/>
      <c r="G405" s="236"/>
      <c r="H405" s="236"/>
      <c r="I405" s="236"/>
      <c r="J405" s="236"/>
      <c r="K405" s="236"/>
      <c r="L405" s="236"/>
      <c r="M405" s="236"/>
      <c r="N405" s="236"/>
      <c r="O405" s="236"/>
    </row>
    <row r="406" spans="1:15">
      <c r="A406" s="236"/>
      <c r="B406" s="236"/>
      <c r="C406" s="236"/>
      <c r="D406" s="236"/>
      <c r="E406" s="236"/>
      <c r="F406" s="236"/>
      <c r="G406" s="236"/>
      <c r="H406" s="236"/>
      <c r="I406" s="236"/>
      <c r="J406" s="236"/>
      <c r="K406" s="236"/>
      <c r="L406" s="236"/>
      <c r="M406" s="236"/>
      <c r="N406" s="236"/>
      <c r="O406" s="236"/>
    </row>
    <row r="407" spans="1:15">
      <c r="A407" s="236"/>
      <c r="B407" s="236"/>
      <c r="C407" s="236"/>
      <c r="D407" s="236"/>
      <c r="E407" s="236"/>
      <c r="F407" s="236"/>
      <c r="G407" s="236"/>
      <c r="H407" s="236"/>
      <c r="I407" s="236"/>
      <c r="J407" s="236"/>
      <c r="K407" s="236"/>
      <c r="L407" s="236"/>
      <c r="M407" s="236"/>
      <c r="N407" s="236"/>
      <c r="O407" s="236"/>
    </row>
    <row r="408" spans="1:15">
      <c r="A408" s="236"/>
      <c r="B408" s="236"/>
      <c r="C408" s="236"/>
      <c r="D408" s="236"/>
      <c r="E408" s="236"/>
      <c r="F408" s="236"/>
      <c r="G408" s="236"/>
      <c r="H408" s="236"/>
      <c r="I408" s="236"/>
      <c r="J408" s="236"/>
      <c r="K408" s="236"/>
      <c r="L408" s="236"/>
      <c r="M408" s="236"/>
      <c r="N408" s="236"/>
      <c r="O408" s="236"/>
    </row>
    <row r="409" spans="1:15">
      <c r="A409" s="236"/>
      <c r="B409" s="236"/>
      <c r="C409" s="236"/>
      <c r="D409" s="236"/>
      <c r="E409" s="236"/>
      <c r="F409" s="236"/>
      <c r="G409" s="236"/>
      <c r="H409" s="236"/>
      <c r="I409" s="236"/>
      <c r="J409" s="236"/>
      <c r="K409" s="236"/>
      <c r="L409" s="236"/>
      <c r="M409" s="236"/>
      <c r="N409" s="236"/>
      <c r="O409" s="236"/>
    </row>
    <row r="410" spans="1:15">
      <c r="A410" s="236"/>
      <c r="B410" s="236"/>
      <c r="C410" s="236"/>
      <c r="D410" s="236"/>
      <c r="E410" s="236"/>
      <c r="F410" s="236"/>
      <c r="G410" s="236"/>
      <c r="H410" s="236"/>
      <c r="I410" s="236"/>
      <c r="J410" s="236"/>
      <c r="K410" s="236"/>
      <c r="L410" s="236"/>
      <c r="M410" s="236"/>
      <c r="N410" s="236"/>
      <c r="O410" s="236"/>
    </row>
    <row r="411" spans="1:15">
      <c r="A411" s="236"/>
      <c r="B411" s="236"/>
      <c r="C411" s="236"/>
      <c r="D411" s="236"/>
      <c r="E411" s="236"/>
      <c r="F411" s="236"/>
      <c r="G411" s="236"/>
      <c r="H411" s="236"/>
      <c r="I411" s="236"/>
      <c r="J411" s="236"/>
      <c r="K411" s="236"/>
      <c r="L411" s="236"/>
      <c r="M411" s="236"/>
      <c r="N411" s="236"/>
      <c r="O411" s="236"/>
    </row>
    <row r="412" spans="1:15">
      <c r="A412" s="236"/>
      <c r="B412" s="236"/>
      <c r="C412" s="236"/>
      <c r="D412" s="236"/>
      <c r="E412" s="236"/>
      <c r="F412" s="236"/>
      <c r="G412" s="236"/>
      <c r="H412" s="236"/>
      <c r="I412" s="236"/>
      <c r="J412" s="236"/>
      <c r="K412" s="236"/>
      <c r="L412" s="236"/>
      <c r="M412" s="236"/>
      <c r="N412" s="236"/>
      <c r="O412" s="236"/>
    </row>
    <row r="413" spans="1:15">
      <c r="A413" s="236"/>
      <c r="B413" s="236"/>
      <c r="C413" s="236"/>
      <c r="D413" s="236"/>
      <c r="E413" s="236"/>
      <c r="F413" s="236"/>
      <c r="G413" s="236"/>
      <c r="H413" s="236"/>
      <c r="I413" s="236"/>
      <c r="J413" s="236"/>
      <c r="K413" s="236"/>
      <c r="L413" s="236"/>
      <c r="M413" s="236"/>
      <c r="N413" s="236"/>
      <c r="O413" s="236"/>
    </row>
    <row r="414" spans="1:15">
      <c r="A414" s="236"/>
      <c r="B414" s="236"/>
      <c r="C414" s="236"/>
      <c r="D414" s="236"/>
      <c r="E414" s="236"/>
      <c r="F414" s="236"/>
      <c r="G414" s="236"/>
      <c r="H414" s="236"/>
      <c r="I414" s="236"/>
      <c r="J414" s="236"/>
      <c r="K414" s="236"/>
      <c r="L414" s="236"/>
      <c r="M414" s="236"/>
      <c r="N414" s="236"/>
      <c r="O414" s="236"/>
    </row>
    <row r="415" spans="1:15">
      <c r="A415" s="236"/>
      <c r="B415" s="236"/>
      <c r="C415" s="236"/>
      <c r="D415" s="236"/>
      <c r="E415" s="236"/>
      <c r="F415" s="236"/>
      <c r="G415" s="236"/>
      <c r="H415" s="236"/>
      <c r="I415" s="236"/>
      <c r="J415" s="236"/>
      <c r="K415" s="236"/>
      <c r="L415" s="236"/>
      <c r="M415" s="236"/>
      <c r="N415" s="236"/>
      <c r="O415" s="236"/>
    </row>
    <row r="416" spans="1:15">
      <c r="A416" s="236"/>
      <c r="B416" s="236"/>
      <c r="C416" s="236"/>
      <c r="D416" s="236"/>
      <c r="E416" s="236"/>
      <c r="F416" s="236"/>
      <c r="G416" s="236"/>
      <c r="H416" s="236"/>
      <c r="I416" s="236"/>
      <c r="J416" s="236"/>
      <c r="K416" s="236"/>
      <c r="L416" s="236"/>
      <c r="M416" s="236"/>
      <c r="N416" s="236"/>
      <c r="O416" s="236"/>
    </row>
    <row r="417" spans="1:15">
      <c r="A417" s="236"/>
      <c r="B417" s="236"/>
      <c r="C417" s="236"/>
      <c r="D417" s="236"/>
      <c r="E417" s="236"/>
      <c r="F417" s="236"/>
      <c r="G417" s="236"/>
      <c r="H417" s="236"/>
      <c r="I417" s="236"/>
      <c r="J417" s="236"/>
      <c r="K417" s="236"/>
      <c r="L417" s="236"/>
      <c r="M417" s="236"/>
      <c r="N417" s="236"/>
      <c r="O417" s="236"/>
    </row>
    <row r="418" spans="1:15">
      <c r="A418" s="236"/>
      <c r="B418" s="236"/>
      <c r="C418" s="236"/>
      <c r="D418" s="236"/>
      <c r="E418" s="236"/>
      <c r="F418" s="236"/>
      <c r="G418" s="236"/>
      <c r="H418" s="236"/>
      <c r="I418" s="236"/>
      <c r="J418" s="236"/>
      <c r="K418" s="236"/>
      <c r="L418" s="236"/>
      <c r="M418" s="236"/>
      <c r="N418" s="236"/>
      <c r="O418" s="236"/>
    </row>
    <row r="419" spans="1:15">
      <c r="A419" s="236"/>
      <c r="B419" s="236"/>
      <c r="C419" s="236"/>
      <c r="D419" s="236"/>
      <c r="E419" s="236"/>
      <c r="F419" s="236"/>
      <c r="G419" s="236"/>
      <c r="H419" s="236"/>
      <c r="I419" s="236"/>
      <c r="J419" s="236"/>
      <c r="K419" s="236"/>
      <c r="L419" s="236"/>
      <c r="M419" s="236"/>
      <c r="N419" s="236"/>
      <c r="O419" s="236"/>
    </row>
    <row r="420" spans="1:15">
      <c r="A420" s="236"/>
      <c r="B420" s="236"/>
      <c r="C420" s="236"/>
      <c r="D420" s="236"/>
      <c r="E420" s="236"/>
      <c r="F420" s="236"/>
      <c r="G420" s="236"/>
      <c r="H420" s="236"/>
      <c r="I420" s="236"/>
      <c r="J420" s="236"/>
      <c r="K420" s="236"/>
      <c r="L420" s="236"/>
      <c r="M420" s="236"/>
      <c r="N420" s="236"/>
      <c r="O420" s="236"/>
    </row>
    <row r="421" spans="1:15">
      <c r="A421" s="236"/>
      <c r="B421" s="236"/>
      <c r="C421" s="236"/>
      <c r="D421" s="236"/>
      <c r="E421" s="236"/>
      <c r="F421" s="236"/>
      <c r="G421" s="236"/>
      <c r="H421" s="236"/>
      <c r="I421" s="236"/>
      <c r="J421" s="236"/>
      <c r="K421" s="236"/>
      <c r="L421" s="236"/>
      <c r="M421" s="236"/>
      <c r="N421" s="236"/>
      <c r="O421" s="236"/>
    </row>
    <row r="422" spans="1:15">
      <c r="A422" s="236"/>
      <c r="B422" s="236"/>
      <c r="C422" s="236"/>
      <c r="D422" s="236"/>
      <c r="E422" s="236"/>
      <c r="F422" s="236"/>
      <c r="G422" s="236"/>
      <c r="H422" s="236"/>
      <c r="I422" s="236"/>
      <c r="J422" s="236"/>
      <c r="K422" s="236"/>
      <c r="L422" s="236"/>
      <c r="M422" s="236"/>
      <c r="N422" s="236"/>
      <c r="O422" s="236"/>
    </row>
    <row r="423" spans="1:15">
      <c r="A423" s="236"/>
      <c r="B423" s="236"/>
      <c r="C423" s="236"/>
      <c r="D423" s="236"/>
      <c r="E423" s="236"/>
      <c r="F423" s="236"/>
      <c r="G423" s="236"/>
      <c r="H423" s="236"/>
      <c r="I423" s="236"/>
      <c r="J423" s="236"/>
      <c r="K423" s="236"/>
      <c r="L423" s="236"/>
      <c r="M423" s="236"/>
      <c r="N423" s="236"/>
      <c r="O423" s="236"/>
    </row>
    <row r="424" spans="1:15">
      <c r="A424" s="236"/>
      <c r="B424" s="236"/>
      <c r="C424" s="236"/>
      <c r="D424" s="236"/>
      <c r="E424" s="236"/>
      <c r="F424" s="236"/>
      <c r="G424" s="236"/>
      <c r="H424" s="236"/>
      <c r="I424" s="236"/>
      <c r="J424" s="236"/>
      <c r="K424" s="236"/>
      <c r="L424" s="236"/>
      <c r="M424" s="236"/>
      <c r="N424" s="236"/>
      <c r="O424" s="236"/>
    </row>
    <row r="425" spans="1:15">
      <c r="A425" s="236"/>
      <c r="B425" s="236"/>
      <c r="C425" s="236"/>
      <c r="D425" s="236"/>
      <c r="E425" s="236"/>
      <c r="F425" s="236"/>
      <c r="G425" s="236"/>
      <c r="H425" s="236"/>
      <c r="I425" s="236"/>
      <c r="J425" s="236"/>
      <c r="K425" s="236"/>
      <c r="L425" s="236"/>
      <c r="M425" s="236"/>
      <c r="N425" s="236"/>
      <c r="O425" s="236"/>
    </row>
    <row r="426" spans="1:15">
      <c r="A426" s="236"/>
      <c r="B426" s="236"/>
      <c r="C426" s="236"/>
      <c r="D426" s="236"/>
      <c r="E426" s="236"/>
      <c r="F426" s="236"/>
      <c r="G426" s="236"/>
      <c r="H426" s="236"/>
      <c r="I426" s="236"/>
      <c r="J426" s="236"/>
      <c r="K426" s="236"/>
      <c r="L426" s="236"/>
      <c r="M426" s="236"/>
      <c r="N426" s="236"/>
      <c r="O426" s="236"/>
    </row>
    <row r="427" spans="1:15">
      <c r="A427" s="236"/>
      <c r="B427" s="236"/>
      <c r="C427" s="236"/>
      <c r="D427" s="236"/>
      <c r="E427" s="236"/>
      <c r="F427" s="236"/>
      <c r="G427" s="236"/>
      <c r="H427" s="236"/>
      <c r="I427" s="236"/>
      <c r="J427" s="236"/>
      <c r="K427" s="236"/>
      <c r="L427" s="236"/>
      <c r="M427" s="236"/>
      <c r="N427" s="236"/>
      <c r="O427" s="236"/>
    </row>
    <row r="428" spans="1:15">
      <c r="A428" s="236"/>
      <c r="B428" s="236"/>
      <c r="C428" s="236"/>
      <c r="D428" s="236"/>
      <c r="E428" s="236"/>
      <c r="F428" s="236"/>
      <c r="G428" s="236"/>
      <c r="H428" s="236"/>
      <c r="I428" s="236"/>
      <c r="J428" s="236"/>
      <c r="K428" s="236"/>
      <c r="L428" s="236"/>
      <c r="M428" s="236"/>
      <c r="N428" s="236"/>
      <c r="O428" s="236"/>
    </row>
    <row r="429" spans="1:15">
      <c r="A429" s="236"/>
      <c r="B429" s="236"/>
      <c r="C429" s="236"/>
      <c r="D429" s="236"/>
      <c r="E429" s="236"/>
      <c r="F429" s="236"/>
      <c r="G429" s="236"/>
      <c r="H429" s="236"/>
      <c r="I429" s="236"/>
      <c r="J429" s="236"/>
      <c r="K429" s="236"/>
      <c r="L429" s="236"/>
      <c r="M429" s="236"/>
      <c r="N429" s="236"/>
      <c r="O429" s="236"/>
    </row>
    <row r="430" spans="1:15">
      <c r="A430" s="236"/>
      <c r="B430" s="236"/>
      <c r="C430" s="236"/>
      <c r="D430" s="236"/>
      <c r="E430" s="236"/>
      <c r="F430" s="236"/>
      <c r="G430" s="236"/>
      <c r="H430" s="236"/>
      <c r="I430" s="236"/>
      <c r="J430" s="236"/>
      <c r="K430" s="236"/>
      <c r="L430" s="236"/>
      <c r="M430" s="236"/>
      <c r="N430" s="236"/>
      <c r="O430" s="236"/>
    </row>
    <row r="431" spans="1:15">
      <c r="A431" s="236"/>
      <c r="B431" s="236"/>
      <c r="C431" s="236"/>
      <c r="D431" s="236"/>
      <c r="E431" s="236"/>
      <c r="F431" s="236"/>
      <c r="G431" s="236"/>
      <c r="H431" s="236"/>
      <c r="I431" s="236"/>
      <c r="J431" s="236"/>
      <c r="K431" s="236"/>
      <c r="L431" s="236"/>
      <c r="M431" s="236"/>
      <c r="N431" s="236"/>
      <c r="O431" s="236"/>
    </row>
    <row r="432" spans="1:15">
      <c r="A432" s="236"/>
      <c r="B432" s="236"/>
      <c r="C432" s="236"/>
      <c r="D432" s="236"/>
      <c r="E432" s="236"/>
      <c r="F432" s="236"/>
      <c r="G432" s="236"/>
      <c r="H432" s="236"/>
      <c r="I432" s="236"/>
      <c r="J432" s="236"/>
      <c r="K432" s="236"/>
      <c r="L432" s="236"/>
      <c r="M432" s="236"/>
      <c r="N432" s="236"/>
      <c r="O432" s="236"/>
    </row>
    <row r="433" spans="1:15">
      <c r="A433" s="236"/>
      <c r="B433" s="236"/>
      <c r="C433" s="236"/>
      <c r="D433" s="236"/>
      <c r="E433" s="236"/>
      <c r="F433" s="236"/>
      <c r="G433" s="236"/>
      <c r="H433" s="236"/>
      <c r="I433" s="236"/>
      <c r="J433" s="236"/>
      <c r="K433" s="236"/>
      <c r="L433" s="236"/>
      <c r="M433" s="236"/>
      <c r="N433" s="236"/>
      <c r="O433" s="236"/>
    </row>
    <row r="434" spans="1:15">
      <c r="A434" s="236"/>
      <c r="B434" s="236"/>
      <c r="C434" s="236"/>
      <c r="D434" s="236"/>
      <c r="E434" s="236"/>
      <c r="F434" s="236"/>
      <c r="G434" s="236"/>
      <c r="H434" s="236"/>
      <c r="I434" s="236"/>
      <c r="J434" s="236"/>
      <c r="K434" s="236"/>
      <c r="L434" s="236"/>
      <c r="M434" s="236"/>
      <c r="N434" s="236"/>
      <c r="O434" s="236"/>
    </row>
    <row r="435" spans="1:15">
      <c r="A435" s="236"/>
      <c r="B435" s="236"/>
      <c r="C435" s="236"/>
      <c r="D435" s="236"/>
      <c r="E435" s="236"/>
      <c r="F435" s="236"/>
      <c r="G435" s="236"/>
      <c r="H435" s="236"/>
      <c r="I435" s="236"/>
      <c r="J435" s="236"/>
      <c r="K435" s="236"/>
      <c r="L435" s="236"/>
      <c r="M435" s="236"/>
      <c r="N435" s="236"/>
      <c r="O435" s="236"/>
    </row>
    <row r="436" spans="1:15">
      <c r="A436" s="236"/>
      <c r="B436" s="236"/>
      <c r="C436" s="236"/>
      <c r="D436" s="236"/>
      <c r="E436" s="236"/>
      <c r="F436" s="236"/>
      <c r="G436" s="236"/>
      <c r="H436" s="236"/>
      <c r="I436" s="236"/>
      <c r="J436" s="236"/>
      <c r="K436" s="236"/>
      <c r="L436" s="236"/>
      <c r="M436" s="236"/>
      <c r="N436" s="236"/>
      <c r="O436" s="236"/>
    </row>
    <row r="437" spans="1:15">
      <c r="A437" s="236"/>
      <c r="B437" s="236"/>
      <c r="C437" s="236"/>
      <c r="D437" s="236"/>
      <c r="E437" s="236"/>
      <c r="F437" s="236"/>
      <c r="G437" s="236"/>
      <c r="H437" s="236"/>
      <c r="I437" s="236"/>
      <c r="J437" s="236"/>
      <c r="K437" s="236"/>
      <c r="L437" s="236"/>
      <c r="M437" s="236"/>
      <c r="N437" s="236"/>
      <c r="O437" s="236"/>
    </row>
    <row r="438" spans="1:15">
      <c r="A438" s="236"/>
      <c r="B438" s="236"/>
      <c r="C438" s="236"/>
      <c r="D438" s="236"/>
      <c r="E438" s="236"/>
      <c r="F438" s="236"/>
      <c r="G438" s="236"/>
      <c r="H438" s="236"/>
      <c r="I438" s="236"/>
      <c r="J438" s="236"/>
      <c r="K438" s="236"/>
      <c r="L438" s="236"/>
      <c r="M438" s="236"/>
      <c r="N438" s="236"/>
      <c r="O438" s="236"/>
    </row>
    <row r="439" spans="1:15">
      <c r="A439" s="236"/>
      <c r="B439" s="236"/>
      <c r="C439" s="236"/>
      <c r="D439" s="236"/>
      <c r="E439" s="236"/>
      <c r="F439" s="236"/>
      <c r="G439" s="236"/>
      <c r="H439" s="236"/>
      <c r="I439" s="236"/>
      <c r="J439" s="236"/>
      <c r="K439" s="236"/>
      <c r="L439" s="236"/>
      <c r="M439" s="236"/>
      <c r="N439" s="236"/>
      <c r="O439" s="236"/>
    </row>
    <row r="440" spans="1:15">
      <c r="A440" s="236"/>
      <c r="B440" s="236"/>
      <c r="C440" s="236"/>
      <c r="D440" s="236"/>
      <c r="E440" s="236"/>
      <c r="F440" s="236"/>
      <c r="G440" s="236"/>
      <c r="H440" s="236"/>
      <c r="I440" s="236"/>
      <c r="J440" s="236"/>
      <c r="K440" s="236"/>
      <c r="L440" s="236"/>
      <c r="M440" s="236"/>
      <c r="N440" s="236"/>
      <c r="O440" s="236"/>
    </row>
    <row r="441" spans="1:15">
      <c r="A441" s="236"/>
      <c r="B441" s="236"/>
      <c r="C441" s="236"/>
      <c r="D441" s="236"/>
      <c r="E441" s="236"/>
      <c r="F441" s="236"/>
      <c r="G441" s="236"/>
      <c r="H441" s="236"/>
      <c r="I441" s="236"/>
      <c r="J441" s="236"/>
      <c r="K441" s="236"/>
      <c r="L441" s="236"/>
      <c r="M441" s="236"/>
      <c r="N441" s="236"/>
      <c r="O441" s="236"/>
    </row>
    <row r="442" spans="1:15">
      <c r="A442" s="236"/>
      <c r="B442" s="236"/>
      <c r="C442" s="236"/>
      <c r="D442" s="236"/>
      <c r="E442" s="236"/>
      <c r="F442" s="236"/>
      <c r="G442" s="236"/>
      <c r="H442" s="236"/>
      <c r="I442" s="236"/>
      <c r="J442" s="236"/>
      <c r="K442" s="236"/>
      <c r="L442" s="236"/>
      <c r="M442" s="236"/>
      <c r="N442" s="236"/>
      <c r="O442" s="236"/>
    </row>
    <row r="443" spans="1:15">
      <c r="A443" s="236"/>
      <c r="B443" s="236"/>
      <c r="C443" s="236"/>
      <c r="D443" s="236"/>
      <c r="E443" s="236"/>
      <c r="F443" s="236"/>
      <c r="G443" s="236"/>
      <c r="H443" s="236"/>
      <c r="I443" s="236"/>
      <c r="J443" s="236"/>
      <c r="K443" s="236"/>
      <c r="L443" s="236"/>
      <c r="M443" s="236"/>
      <c r="N443" s="236"/>
      <c r="O443" s="236"/>
    </row>
    <row r="444" spans="1:15">
      <c r="A444" s="236"/>
      <c r="B444" s="236"/>
      <c r="C444" s="236"/>
      <c r="D444" s="236"/>
      <c r="E444" s="236"/>
      <c r="F444" s="236"/>
      <c r="G444" s="236"/>
      <c r="H444" s="236"/>
      <c r="I444" s="236"/>
      <c r="J444" s="236"/>
      <c r="K444" s="236"/>
      <c r="L444" s="236"/>
      <c r="M444" s="236"/>
      <c r="N444" s="236"/>
      <c r="O444" s="236"/>
    </row>
    <row r="445" spans="1:15">
      <c r="A445" s="236"/>
      <c r="B445" s="236"/>
      <c r="C445" s="236"/>
      <c r="D445" s="236"/>
      <c r="E445" s="236"/>
      <c r="F445" s="236"/>
      <c r="G445" s="236"/>
      <c r="H445" s="236"/>
      <c r="I445" s="236"/>
      <c r="J445" s="236"/>
      <c r="K445" s="236"/>
      <c r="L445" s="236"/>
      <c r="M445" s="236"/>
      <c r="N445" s="236"/>
      <c r="O445" s="236"/>
    </row>
    <row r="446" spans="1:15">
      <c r="A446" s="236"/>
      <c r="B446" s="236"/>
      <c r="C446" s="236"/>
      <c r="D446" s="236"/>
      <c r="E446" s="236"/>
      <c r="F446" s="236"/>
      <c r="G446" s="236"/>
      <c r="H446" s="236"/>
      <c r="I446" s="236"/>
      <c r="J446" s="236"/>
      <c r="K446" s="236"/>
      <c r="L446" s="236"/>
      <c r="M446" s="236"/>
      <c r="N446" s="236"/>
      <c r="O446" s="236"/>
    </row>
    <row r="447" spans="1:15">
      <c r="A447" s="236"/>
      <c r="B447" s="236"/>
      <c r="C447" s="236"/>
      <c r="D447" s="236"/>
      <c r="E447" s="236"/>
      <c r="F447" s="236"/>
      <c r="G447" s="236"/>
      <c r="H447" s="236"/>
      <c r="I447" s="236"/>
      <c r="J447" s="236"/>
      <c r="K447" s="236"/>
      <c r="L447" s="236"/>
      <c r="M447" s="236"/>
      <c r="N447" s="236"/>
      <c r="O447" s="236"/>
    </row>
    <row r="448" spans="1:15">
      <c r="A448" s="236"/>
      <c r="B448" s="236"/>
      <c r="C448" s="236"/>
      <c r="D448" s="236"/>
      <c r="E448" s="236"/>
      <c r="F448" s="236"/>
      <c r="G448" s="236"/>
      <c r="H448" s="236"/>
      <c r="I448" s="236"/>
      <c r="J448" s="236"/>
      <c r="K448" s="236"/>
      <c r="L448" s="236"/>
      <c r="M448" s="236"/>
      <c r="N448" s="236"/>
      <c r="O448" s="236"/>
    </row>
    <row r="449" spans="1:15">
      <c r="A449" s="236"/>
      <c r="B449" s="236"/>
      <c r="C449" s="236"/>
      <c r="D449" s="236"/>
      <c r="E449" s="236"/>
      <c r="F449" s="236"/>
      <c r="G449" s="236"/>
      <c r="H449" s="236"/>
      <c r="I449" s="236"/>
      <c r="J449" s="236"/>
      <c r="K449" s="236"/>
      <c r="L449" s="236"/>
      <c r="M449" s="236"/>
      <c r="N449" s="236"/>
      <c r="O449" s="236"/>
    </row>
    <row r="450" spans="1:15">
      <c r="A450" s="236"/>
      <c r="B450" s="236"/>
      <c r="C450" s="236"/>
      <c r="D450" s="236"/>
      <c r="E450" s="236"/>
      <c r="F450" s="236"/>
      <c r="G450" s="236"/>
      <c r="H450" s="236"/>
      <c r="I450" s="236"/>
      <c r="J450" s="236"/>
      <c r="K450" s="236"/>
      <c r="L450" s="236"/>
      <c r="M450" s="236"/>
      <c r="N450" s="236"/>
      <c r="O450" s="236"/>
    </row>
    <row r="451" spans="1:15">
      <c r="A451" s="236"/>
      <c r="B451" s="236"/>
      <c r="C451" s="236"/>
      <c r="D451" s="236"/>
      <c r="E451" s="236"/>
      <c r="F451" s="236"/>
      <c r="G451" s="236"/>
      <c r="H451" s="236"/>
      <c r="I451" s="236"/>
      <c r="J451" s="236"/>
      <c r="K451" s="236"/>
      <c r="L451" s="236"/>
      <c r="M451" s="236"/>
      <c r="N451" s="236"/>
      <c r="O451" s="236"/>
    </row>
    <row r="452" spans="1:15">
      <c r="A452" s="236"/>
      <c r="B452" s="236"/>
      <c r="C452" s="236"/>
      <c r="D452" s="236"/>
      <c r="E452" s="236"/>
      <c r="F452" s="236"/>
      <c r="G452" s="236"/>
      <c r="H452" s="236"/>
      <c r="I452" s="236"/>
      <c r="J452" s="236"/>
      <c r="K452" s="236"/>
      <c r="L452" s="236"/>
      <c r="M452" s="236"/>
      <c r="N452" s="236"/>
      <c r="O452" s="236"/>
    </row>
    <row r="453" spans="1:15">
      <c r="A453" s="236"/>
      <c r="B453" s="236"/>
      <c r="C453" s="236"/>
      <c r="D453" s="236"/>
      <c r="E453" s="236"/>
      <c r="F453" s="236"/>
      <c r="G453" s="236"/>
      <c r="H453" s="236"/>
      <c r="I453" s="236"/>
      <c r="J453" s="236"/>
      <c r="K453" s="236"/>
      <c r="L453" s="236"/>
      <c r="M453" s="236"/>
      <c r="N453" s="236"/>
      <c r="O453" s="236"/>
    </row>
    <row r="454" spans="1:15">
      <c r="A454" s="236"/>
      <c r="B454" s="236"/>
      <c r="C454" s="236"/>
      <c r="D454" s="236"/>
      <c r="E454" s="236"/>
      <c r="F454" s="236"/>
      <c r="G454" s="236"/>
      <c r="H454" s="236"/>
      <c r="I454" s="236"/>
      <c r="J454" s="236"/>
      <c r="K454" s="236"/>
      <c r="L454" s="236"/>
      <c r="M454" s="236"/>
      <c r="N454" s="236"/>
      <c r="O454" s="236"/>
    </row>
    <row r="455" spans="1:15">
      <c r="A455" s="236"/>
      <c r="B455" s="236"/>
      <c r="C455" s="236"/>
      <c r="D455" s="236"/>
      <c r="E455" s="236"/>
      <c r="F455" s="236"/>
      <c r="G455" s="236"/>
      <c r="H455" s="236"/>
      <c r="I455" s="236"/>
      <c r="J455" s="236"/>
      <c r="K455" s="236"/>
      <c r="L455" s="236"/>
      <c r="M455" s="236"/>
      <c r="N455" s="236"/>
      <c r="O455" s="236"/>
    </row>
    <row r="456" spans="1:15">
      <c r="A456" s="236"/>
      <c r="B456" s="236"/>
      <c r="C456" s="236"/>
      <c r="D456" s="236"/>
      <c r="E456" s="236"/>
      <c r="F456" s="236"/>
      <c r="G456" s="236"/>
      <c r="H456" s="236"/>
      <c r="I456" s="236"/>
      <c r="J456" s="236"/>
      <c r="K456" s="236"/>
      <c r="L456" s="236"/>
      <c r="M456" s="236"/>
      <c r="N456" s="236"/>
      <c r="O456" s="236"/>
    </row>
    <row r="457" spans="1:15">
      <c r="A457" s="236"/>
      <c r="B457" s="236"/>
      <c r="C457" s="236"/>
      <c r="D457" s="236"/>
      <c r="E457" s="236"/>
      <c r="F457" s="236"/>
      <c r="G457" s="236"/>
      <c r="H457" s="236"/>
      <c r="I457" s="236"/>
      <c r="J457" s="236"/>
      <c r="K457" s="236"/>
      <c r="L457" s="236"/>
      <c r="M457" s="236"/>
      <c r="N457" s="236"/>
      <c r="O457" s="236"/>
    </row>
    <row r="458" spans="1:15">
      <c r="A458" s="236"/>
      <c r="B458" s="236"/>
      <c r="C458" s="236"/>
      <c r="D458" s="236"/>
      <c r="E458" s="236"/>
      <c r="F458" s="236"/>
      <c r="G458" s="236"/>
      <c r="H458" s="236"/>
      <c r="I458" s="236"/>
      <c r="J458" s="236"/>
      <c r="K458" s="236"/>
      <c r="L458" s="236"/>
      <c r="M458" s="236"/>
      <c r="N458" s="236"/>
      <c r="O458" s="236"/>
    </row>
    <row r="459" spans="1:15">
      <c r="A459" s="236"/>
      <c r="B459" s="236"/>
      <c r="C459" s="236"/>
      <c r="D459" s="236"/>
      <c r="E459" s="236"/>
      <c r="F459" s="236"/>
      <c r="G459" s="236"/>
      <c r="H459" s="236"/>
      <c r="I459" s="236"/>
      <c r="J459" s="236"/>
      <c r="K459" s="236"/>
      <c r="L459" s="236"/>
      <c r="M459" s="236"/>
      <c r="N459" s="236"/>
      <c r="O459" s="236"/>
    </row>
    <row r="460" spans="1:15">
      <c r="A460" s="236"/>
      <c r="B460" s="236"/>
      <c r="C460" s="236"/>
      <c r="D460" s="236"/>
      <c r="E460" s="236"/>
      <c r="F460" s="236"/>
      <c r="G460" s="236"/>
      <c r="H460" s="236"/>
      <c r="I460" s="236"/>
      <c r="J460" s="236"/>
      <c r="K460" s="236"/>
      <c r="L460" s="236"/>
      <c r="M460" s="236"/>
      <c r="N460" s="236"/>
      <c r="O460" s="236"/>
    </row>
    <row r="461" spans="1:15">
      <c r="A461" s="236"/>
      <c r="B461" s="236"/>
      <c r="C461" s="236"/>
      <c r="D461" s="236"/>
      <c r="E461" s="236"/>
      <c r="F461" s="236"/>
      <c r="G461" s="236"/>
      <c r="H461" s="236"/>
      <c r="I461" s="236"/>
      <c r="J461" s="236"/>
      <c r="K461" s="236"/>
      <c r="L461" s="236"/>
      <c r="M461" s="236"/>
      <c r="N461" s="236"/>
      <c r="O461" s="236"/>
    </row>
    <row r="462" spans="1:15">
      <c r="A462" s="236"/>
      <c r="B462" s="236"/>
      <c r="C462" s="236"/>
      <c r="D462" s="236"/>
      <c r="E462" s="236"/>
      <c r="F462" s="236"/>
      <c r="G462" s="236"/>
      <c r="H462" s="236"/>
      <c r="I462" s="236"/>
      <c r="J462" s="236"/>
      <c r="K462" s="236"/>
      <c r="L462" s="236"/>
      <c r="M462" s="236"/>
      <c r="N462" s="236"/>
      <c r="O462" s="236"/>
    </row>
    <row r="463" spans="1:15">
      <c r="A463" s="236"/>
      <c r="B463" s="236"/>
      <c r="C463" s="236"/>
      <c r="D463" s="236"/>
      <c r="E463" s="236"/>
      <c r="F463" s="236"/>
      <c r="G463" s="236"/>
      <c r="H463" s="236"/>
      <c r="I463" s="236"/>
      <c r="J463" s="236"/>
      <c r="K463" s="236"/>
      <c r="L463" s="236"/>
      <c r="M463" s="236"/>
      <c r="N463" s="236"/>
      <c r="O463" s="236"/>
    </row>
    <row r="464" spans="1:15">
      <c r="A464" s="236"/>
      <c r="B464" s="236"/>
      <c r="C464" s="236"/>
      <c r="D464" s="236"/>
      <c r="E464" s="236"/>
      <c r="F464" s="236"/>
      <c r="G464" s="236"/>
      <c r="H464" s="236"/>
      <c r="I464" s="236"/>
      <c r="J464" s="236"/>
      <c r="K464" s="236"/>
      <c r="L464" s="236"/>
      <c r="M464" s="236"/>
      <c r="N464" s="236"/>
      <c r="O464" s="236"/>
    </row>
    <row r="465" spans="1:15">
      <c r="A465" s="236"/>
      <c r="B465" s="236"/>
      <c r="C465" s="236"/>
      <c r="D465" s="236"/>
      <c r="E465" s="236"/>
      <c r="F465" s="236"/>
      <c r="G465" s="236"/>
      <c r="H465" s="236"/>
      <c r="I465" s="236"/>
      <c r="J465" s="236"/>
      <c r="K465" s="236"/>
      <c r="L465" s="236"/>
      <c r="M465" s="236"/>
      <c r="N465" s="236"/>
      <c r="O465" s="236"/>
    </row>
    <row r="466" spans="1:15">
      <c r="A466" s="236"/>
      <c r="B466" s="236"/>
      <c r="C466" s="236"/>
      <c r="D466" s="236"/>
      <c r="E466" s="236"/>
      <c r="F466" s="236"/>
      <c r="G466" s="236"/>
      <c r="H466" s="236"/>
      <c r="I466" s="236"/>
      <c r="J466" s="236"/>
      <c r="K466" s="236"/>
      <c r="L466" s="236"/>
      <c r="M466" s="236"/>
      <c r="N466" s="236"/>
      <c r="O466" s="236"/>
    </row>
    <row r="467" spans="1:15">
      <c r="A467" s="236"/>
      <c r="B467" s="236"/>
      <c r="C467" s="236"/>
      <c r="D467" s="236"/>
      <c r="E467" s="236"/>
      <c r="F467" s="236"/>
      <c r="G467" s="236"/>
      <c r="H467" s="236"/>
      <c r="I467" s="236"/>
      <c r="J467" s="236"/>
      <c r="K467" s="236"/>
      <c r="L467" s="236"/>
      <c r="M467" s="236"/>
      <c r="N467" s="236"/>
      <c r="O467" s="236"/>
    </row>
    <row r="468" spans="1:15">
      <c r="A468" s="236"/>
      <c r="B468" s="236"/>
      <c r="C468" s="236"/>
      <c r="D468" s="236"/>
      <c r="E468" s="236"/>
      <c r="F468" s="236"/>
      <c r="G468" s="236"/>
      <c r="H468" s="236"/>
      <c r="I468" s="236"/>
      <c r="J468" s="236"/>
      <c r="K468" s="236"/>
      <c r="L468" s="236"/>
      <c r="M468" s="236"/>
      <c r="N468" s="236"/>
      <c r="O468" s="236"/>
    </row>
    <row r="469" spans="1:15">
      <c r="A469" s="236"/>
      <c r="B469" s="236"/>
      <c r="C469" s="236"/>
      <c r="D469" s="236"/>
      <c r="E469" s="236"/>
      <c r="F469" s="236"/>
      <c r="G469" s="236"/>
      <c r="H469" s="236"/>
      <c r="I469" s="236"/>
      <c r="J469" s="236"/>
      <c r="K469" s="236"/>
      <c r="L469" s="236"/>
      <c r="M469" s="236"/>
      <c r="N469" s="236"/>
      <c r="O469" s="236"/>
    </row>
    <row r="470" spans="1:15">
      <c r="A470" s="236"/>
      <c r="B470" s="236"/>
      <c r="C470" s="236"/>
      <c r="D470" s="236"/>
      <c r="E470" s="236"/>
      <c r="F470" s="236"/>
      <c r="G470" s="236"/>
      <c r="H470" s="236"/>
      <c r="I470" s="236"/>
      <c r="J470" s="236"/>
      <c r="K470" s="236"/>
      <c r="L470" s="236"/>
      <c r="M470" s="236"/>
      <c r="N470" s="236"/>
      <c r="O470" s="236"/>
    </row>
    <row r="471" spans="1:15">
      <c r="A471" s="236"/>
      <c r="B471" s="236"/>
      <c r="C471" s="236"/>
      <c r="D471" s="236"/>
      <c r="E471" s="236"/>
      <c r="F471" s="236"/>
      <c r="G471" s="236"/>
      <c r="H471" s="236"/>
      <c r="I471" s="236"/>
      <c r="J471" s="236"/>
      <c r="K471" s="236"/>
      <c r="L471" s="236"/>
      <c r="M471" s="236"/>
      <c r="N471" s="236"/>
      <c r="O471" s="236"/>
    </row>
    <row r="472" spans="1:15">
      <c r="A472" s="236"/>
      <c r="B472" s="236"/>
      <c r="C472" s="236"/>
      <c r="D472" s="236"/>
      <c r="E472" s="236"/>
      <c r="F472" s="236"/>
      <c r="G472" s="236"/>
      <c r="H472" s="236"/>
      <c r="I472" s="236"/>
      <c r="J472" s="236"/>
      <c r="K472" s="236"/>
      <c r="L472" s="236"/>
      <c r="M472" s="236"/>
      <c r="N472" s="236"/>
      <c r="O472" s="236"/>
    </row>
    <row r="473" spans="1:15">
      <c r="A473" s="236"/>
      <c r="B473" s="236"/>
      <c r="C473" s="236"/>
      <c r="D473" s="236"/>
      <c r="E473" s="236"/>
      <c r="F473" s="236"/>
      <c r="G473" s="236"/>
      <c r="H473" s="236"/>
      <c r="I473" s="236"/>
      <c r="J473" s="236"/>
      <c r="K473" s="236"/>
      <c r="L473" s="236"/>
      <c r="M473" s="236"/>
      <c r="N473" s="236"/>
      <c r="O473" s="236"/>
    </row>
    <row r="474" spans="1:15">
      <c r="A474" s="236"/>
      <c r="B474" s="236"/>
      <c r="C474" s="236"/>
      <c r="D474" s="236"/>
      <c r="E474" s="236"/>
      <c r="F474" s="236"/>
      <c r="G474" s="236"/>
      <c r="H474" s="236"/>
      <c r="I474" s="236"/>
      <c r="J474" s="236"/>
      <c r="K474" s="236"/>
      <c r="L474" s="236"/>
      <c r="M474" s="236"/>
      <c r="N474" s="236"/>
      <c r="O474" s="236"/>
    </row>
    <row r="475" spans="1:15">
      <c r="A475" s="236"/>
      <c r="B475" s="236"/>
      <c r="C475" s="236"/>
      <c r="D475" s="236"/>
      <c r="E475" s="236"/>
      <c r="F475" s="236"/>
      <c r="G475" s="236"/>
      <c r="H475" s="236"/>
      <c r="I475" s="236"/>
      <c r="J475" s="236"/>
      <c r="K475" s="236"/>
      <c r="L475" s="236"/>
      <c r="M475" s="236"/>
      <c r="N475" s="236"/>
      <c r="O475" s="236"/>
    </row>
    <row r="476" spans="1:15">
      <c r="A476" s="236"/>
      <c r="B476" s="236"/>
      <c r="C476" s="236"/>
      <c r="D476" s="236"/>
      <c r="E476" s="236"/>
      <c r="F476" s="236"/>
      <c r="G476" s="236"/>
      <c r="H476" s="236"/>
      <c r="I476" s="236"/>
      <c r="J476" s="236"/>
      <c r="K476" s="236"/>
      <c r="L476" s="236"/>
      <c r="M476" s="236"/>
      <c r="N476" s="236"/>
      <c r="O476" s="236"/>
    </row>
    <row r="477" spans="1:15">
      <c r="A477" s="236"/>
      <c r="B477" s="236"/>
      <c r="C477" s="236"/>
      <c r="D477" s="236"/>
      <c r="E477" s="236"/>
      <c r="F477" s="236"/>
      <c r="G477" s="236"/>
      <c r="H477" s="236"/>
      <c r="I477" s="236"/>
      <c r="J477" s="236"/>
      <c r="K477" s="236"/>
      <c r="L477" s="236"/>
      <c r="M477" s="236"/>
      <c r="N477" s="236"/>
      <c r="O477" s="236"/>
    </row>
    <row r="478" spans="1:15">
      <c r="A478" s="236"/>
      <c r="B478" s="236"/>
      <c r="C478" s="236"/>
      <c r="D478" s="236"/>
      <c r="E478" s="236"/>
      <c r="F478" s="236"/>
      <c r="G478" s="236"/>
      <c r="H478" s="236"/>
      <c r="I478" s="236"/>
      <c r="J478" s="236"/>
      <c r="K478" s="236"/>
      <c r="L478" s="236"/>
      <c r="M478" s="236"/>
      <c r="N478" s="236"/>
      <c r="O478" s="236"/>
    </row>
    <row r="479" spans="1:15">
      <c r="A479" s="236"/>
      <c r="B479" s="236"/>
      <c r="C479" s="236"/>
      <c r="D479" s="236"/>
      <c r="E479" s="236"/>
      <c r="F479" s="236"/>
      <c r="G479" s="236"/>
      <c r="H479" s="236"/>
      <c r="I479" s="236"/>
      <c r="J479" s="236"/>
      <c r="K479" s="236"/>
      <c r="L479" s="236"/>
      <c r="M479" s="236"/>
      <c r="N479" s="236"/>
      <c r="O479" s="236"/>
    </row>
    <row r="480" spans="1:15">
      <c r="A480" s="236"/>
      <c r="B480" s="236"/>
      <c r="C480" s="236"/>
      <c r="D480" s="236"/>
      <c r="E480" s="236"/>
      <c r="F480" s="236"/>
      <c r="G480" s="236"/>
      <c r="H480" s="236"/>
      <c r="I480" s="236"/>
      <c r="J480" s="236"/>
      <c r="K480" s="236"/>
      <c r="L480" s="236"/>
      <c r="M480" s="236"/>
      <c r="N480" s="236"/>
      <c r="O480" s="236"/>
    </row>
    <row r="481" spans="1:15">
      <c r="A481" s="236"/>
      <c r="B481" s="236"/>
      <c r="C481" s="236"/>
      <c r="D481" s="236"/>
      <c r="E481" s="236"/>
      <c r="F481" s="236"/>
      <c r="G481" s="236"/>
      <c r="H481" s="236"/>
      <c r="I481" s="236"/>
      <c r="J481" s="236"/>
      <c r="K481" s="236"/>
      <c r="L481" s="236"/>
      <c r="M481" s="236"/>
      <c r="N481" s="236"/>
      <c r="O481" s="236"/>
    </row>
    <row r="482" spans="1:15">
      <c r="A482" s="236"/>
      <c r="B482" s="236"/>
      <c r="C482" s="236"/>
      <c r="D482" s="236"/>
      <c r="E482" s="236"/>
      <c r="F482" s="236"/>
      <c r="G482" s="236"/>
      <c r="H482" s="236"/>
      <c r="I482" s="236"/>
      <c r="J482" s="236"/>
      <c r="K482" s="236"/>
      <c r="L482" s="236"/>
      <c r="M482" s="236"/>
      <c r="N482" s="236"/>
      <c r="O482" s="236"/>
    </row>
    <row r="483" spans="1:15">
      <c r="A483" s="236"/>
      <c r="B483" s="236"/>
      <c r="C483" s="236"/>
      <c r="D483" s="236"/>
      <c r="E483" s="236"/>
      <c r="F483" s="236"/>
      <c r="G483" s="236"/>
      <c r="H483" s="236"/>
      <c r="I483" s="236"/>
      <c r="J483" s="236"/>
      <c r="K483" s="236"/>
      <c r="L483" s="236"/>
      <c r="M483" s="236"/>
      <c r="N483" s="236"/>
      <c r="O483" s="236"/>
    </row>
    <row r="484" spans="1:15">
      <c r="A484" s="236"/>
      <c r="B484" s="236"/>
      <c r="C484" s="236"/>
      <c r="D484" s="236"/>
      <c r="E484" s="236"/>
      <c r="F484" s="236"/>
      <c r="G484" s="236"/>
      <c r="H484" s="236"/>
      <c r="I484" s="236"/>
      <c r="J484" s="236"/>
      <c r="K484" s="236"/>
      <c r="L484" s="236"/>
      <c r="M484" s="236"/>
      <c r="N484" s="236"/>
      <c r="O484" s="236"/>
    </row>
    <row r="485" spans="1:15">
      <c r="A485" s="236"/>
      <c r="B485" s="236"/>
      <c r="C485" s="236"/>
      <c r="D485" s="236"/>
      <c r="E485" s="236"/>
      <c r="F485" s="236"/>
      <c r="G485" s="236"/>
      <c r="H485" s="236"/>
      <c r="I485" s="236"/>
      <c r="J485" s="236"/>
      <c r="K485" s="236"/>
      <c r="L485" s="236"/>
      <c r="M485" s="236"/>
      <c r="N485" s="236"/>
      <c r="O485" s="236"/>
    </row>
    <row r="486" spans="1:15">
      <c r="A486" s="236"/>
      <c r="B486" s="236"/>
      <c r="C486" s="236"/>
      <c r="D486" s="236"/>
      <c r="E486" s="236"/>
      <c r="F486" s="236"/>
      <c r="G486" s="236"/>
      <c r="H486" s="236"/>
      <c r="I486" s="236"/>
      <c r="J486" s="236"/>
      <c r="K486" s="236"/>
      <c r="L486" s="236"/>
      <c r="M486" s="236"/>
      <c r="N486" s="236"/>
      <c r="O486" s="236"/>
    </row>
    <row r="487" spans="1:15">
      <c r="A487" s="236"/>
      <c r="B487" s="236"/>
      <c r="C487" s="236"/>
      <c r="D487" s="236"/>
      <c r="E487" s="236"/>
      <c r="F487" s="236"/>
      <c r="G487" s="236"/>
      <c r="H487" s="236"/>
      <c r="I487" s="236"/>
      <c r="J487" s="236"/>
      <c r="K487" s="236"/>
      <c r="L487" s="236"/>
      <c r="M487" s="236"/>
      <c r="N487" s="236"/>
      <c r="O487" s="236"/>
    </row>
    <row r="488" spans="1:15">
      <c r="A488" s="236"/>
      <c r="B488" s="236"/>
      <c r="C488" s="236"/>
      <c r="D488" s="236"/>
      <c r="E488" s="236"/>
      <c r="F488" s="236"/>
      <c r="G488" s="236"/>
      <c r="H488" s="236"/>
      <c r="I488" s="236"/>
      <c r="J488" s="236"/>
      <c r="K488" s="236"/>
      <c r="L488" s="236"/>
      <c r="M488" s="236"/>
      <c r="N488" s="236"/>
      <c r="O488" s="236"/>
    </row>
    <row r="489" spans="1:15">
      <c r="A489" s="236"/>
      <c r="B489" s="236"/>
      <c r="C489" s="236"/>
      <c r="D489" s="236"/>
      <c r="E489" s="236"/>
      <c r="F489" s="236"/>
      <c r="G489" s="236"/>
      <c r="H489" s="236"/>
      <c r="I489" s="236"/>
      <c r="J489" s="236"/>
      <c r="K489" s="236"/>
      <c r="L489" s="236"/>
      <c r="M489" s="236"/>
      <c r="N489" s="236"/>
      <c r="O489" s="236"/>
    </row>
    <row r="490" spans="1:15">
      <c r="A490" s="236"/>
      <c r="B490" s="236"/>
      <c r="C490" s="236"/>
      <c r="D490" s="236"/>
      <c r="E490" s="236"/>
      <c r="F490" s="236"/>
      <c r="G490" s="236"/>
      <c r="H490" s="236"/>
      <c r="I490" s="236"/>
      <c r="J490" s="236"/>
      <c r="K490" s="236"/>
      <c r="L490" s="236"/>
      <c r="M490" s="236"/>
      <c r="N490" s="236"/>
      <c r="O490" s="236"/>
    </row>
    <row r="491" spans="1:15">
      <c r="A491" s="236"/>
      <c r="B491" s="236"/>
      <c r="C491" s="236"/>
      <c r="D491" s="236"/>
      <c r="E491" s="236"/>
      <c r="F491" s="236"/>
      <c r="G491" s="236"/>
      <c r="H491" s="236"/>
      <c r="I491" s="236"/>
      <c r="J491" s="236"/>
      <c r="K491" s="236"/>
      <c r="L491" s="236"/>
      <c r="M491" s="236"/>
      <c r="N491" s="236"/>
      <c r="O491" s="236"/>
    </row>
    <row r="492" spans="1:15">
      <c r="A492" s="236"/>
      <c r="B492" s="236"/>
      <c r="C492" s="236"/>
      <c r="D492" s="236"/>
      <c r="E492" s="236"/>
      <c r="F492" s="236"/>
      <c r="G492" s="236"/>
      <c r="H492" s="236"/>
      <c r="I492" s="236"/>
      <c r="J492" s="236"/>
      <c r="K492" s="236"/>
      <c r="L492" s="236"/>
      <c r="M492" s="236"/>
      <c r="N492" s="236"/>
      <c r="O492" s="236"/>
    </row>
    <row r="493" spans="1:15">
      <c r="A493" s="236"/>
      <c r="B493" s="236"/>
      <c r="C493" s="236"/>
      <c r="D493" s="236"/>
      <c r="E493" s="236"/>
      <c r="F493" s="236"/>
      <c r="G493" s="236"/>
      <c r="H493" s="236"/>
      <c r="I493" s="236"/>
      <c r="J493" s="236"/>
      <c r="K493" s="236"/>
      <c r="L493" s="236"/>
      <c r="M493" s="236"/>
      <c r="N493" s="236"/>
      <c r="O493" s="236"/>
    </row>
    <row r="494" spans="1:15">
      <c r="A494" s="236"/>
      <c r="B494" s="236"/>
      <c r="C494" s="236"/>
      <c r="D494" s="236"/>
      <c r="E494" s="236"/>
      <c r="F494" s="236"/>
      <c r="G494" s="236"/>
      <c r="H494" s="236"/>
      <c r="I494" s="236"/>
      <c r="J494" s="236"/>
      <c r="K494" s="236"/>
      <c r="L494" s="236"/>
      <c r="M494" s="236"/>
      <c r="N494" s="236"/>
      <c r="O494" s="236"/>
    </row>
    <row r="495" spans="1:15">
      <c r="A495" s="236"/>
      <c r="B495" s="236"/>
      <c r="C495" s="236"/>
      <c r="D495" s="236"/>
      <c r="E495" s="236"/>
      <c r="F495" s="236"/>
      <c r="G495" s="236"/>
      <c r="H495" s="236"/>
      <c r="I495" s="236"/>
      <c r="J495" s="236"/>
      <c r="K495" s="236"/>
      <c r="L495" s="236"/>
      <c r="M495" s="236"/>
      <c r="N495" s="236"/>
      <c r="O495" s="236"/>
    </row>
    <row r="496" spans="1:15">
      <c r="A496" s="236"/>
      <c r="B496" s="236"/>
      <c r="C496" s="236"/>
      <c r="D496" s="236"/>
      <c r="E496" s="236"/>
      <c r="F496" s="236"/>
      <c r="G496" s="236"/>
      <c r="H496" s="236"/>
      <c r="I496" s="236"/>
      <c r="J496" s="236"/>
      <c r="K496" s="236"/>
      <c r="L496" s="236"/>
      <c r="M496" s="236"/>
      <c r="N496" s="236"/>
      <c r="O496" s="236"/>
    </row>
    <row r="497" spans="1:15">
      <c r="A497" s="236"/>
      <c r="B497" s="236"/>
      <c r="C497" s="236"/>
      <c r="D497" s="236"/>
      <c r="E497" s="236"/>
      <c r="F497" s="236"/>
      <c r="G497" s="236"/>
      <c r="H497" s="236"/>
      <c r="I497" s="236"/>
      <c r="J497" s="236"/>
      <c r="K497" s="236"/>
      <c r="L497" s="236"/>
      <c r="M497" s="236"/>
      <c r="N497" s="236"/>
      <c r="O497" s="236"/>
    </row>
    <row r="498" spans="1:15">
      <c r="A498" s="236"/>
      <c r="B498" s="236"/>
      <c r="C498" s="236"/>
      <c r="D498" s="236"/>
      <c r="E498" s="236"/>
      <c r="F498" s="236"/>
      <c r="G498" s="236"/>
      <c r="H498" s="236"/>
      <c r="I498" s="236"/>
      <c r="J498" s="236"/>
      <c r="K498" s="236"/>
      <c r="L498" s="236"/>
      <c r="M498" s="236"/>
      <c r="N498" s="236"/>
      <c r="O498" s="236"/>
    </row>
    <row r="499" spans="1:15">
      <c r="A499" s="236"/>
      <c r="B499" s="236"/>
      <c r="C499" s="236"/>
      <c r="D499" s="236"/>
      <c r="E499" s="236"/>
      <c r="F499" s="236"/>
      <c r="G499" s="236"/>
      <c r="H499" s="236"/>
      <c r="I499" s="236"/>
      <c r="J499" s="236"/>
      <c r="K499" s="236"/>
      <c r="L499" s="236"/>
      <c r="M499" s="236"/>
      <c r="N499" s="236"/>
      <c r="O499" s="236"/>
    </row>
    <row r="500" spans="1:15">
      <c r="A500" s="236"/>
      <c r="B500" s="236"/>
      <c r="C500" s="236"/>
      <c r="D500" s="236"/>
      <c r="E500" s="236"/>
      <c r="F500" s="236"/>
      <c r="G500" s="236"/>
      <c r="H500" s="236"/>
      <c r="I500" s="236"/>
      <c r="J500" s="236"/>
      <c r="K500" s="236"/>
      <c r="L500" s="236"/>
      <c r="M500" s="236"/>
      <c r="N500" s="236"/>
      <c r="O500" s="236"/>
    </row>
    <row r="501" spans="1:15">
      <c r="A501" s="236"/>
      <c r="B501" s="236"/>
      <c r="C501" s="236"/>
      <c r="D501" s="236"/>
      <c r="E501" s="236"/>
      <c r="F501" s="236"/>
      <c r="G501" s="236"/>
      <c r="H501" s="236"/>
      <c r="I501" s="236"/>
      <c r="J501" s="236"/>
      <c r="K501" s="236"/>
      <c r="L501" s="236"/>
      <c r="M501" s="236"/>
      <c r="N501" s="236"/>
      <c r="O501" s="236"/>
    </row>
    <row r="502" spans="1:15">
      <c r="A502" s="236"/>
      <c r="B502" s="236"/>
      <c r="C502" s="236"/>
      <c r="D502" s="236"/>
      <c r="E502" s="236"/>
      <c r="F502" s="236"/>
      <c r="G502" s="236"/>
      <c r="H502" s="236"/>
      <c r="I502" s="236"/>
      <c r="J502" s="236"/>
      <c r="K502" s="236"/>
      <c r="L502" s="236"/>
      <c r="M502" s="236"/>
      <c r="N502" s="236"/>
      <c r="O502" s="236"/>
    </row>
    <row r="503" spans="1:15">
      <c r="A503" s="236"/>
      <c r="B503" s="236"/>
      <c r="C503" s="236"/>
      <c r="D503" s="236"/>
      <c r="E503" s="236"/>
      <c r="F503" s="236"/>
      <c r="G503" s="236"/>
      <c r="H503" s="236"/>
      <c r="I503" s="236"/>
      <c r="J503" s="236"/>
      <c r="K503" s="236"/>
      <c r="L503" s="236"/>
      <c r="M503" s="236"/>
      <c r="N503" s="236"/>
      <c r="O503" s="236"/>
    </row>
    <row r="504" spans="1:15">
      <c r="A504" s="236"/>
      <c r="B504" s="236"/>
      <c r="C504" s="236"/>
      <c r="D504" s="236"/>
      <c r="E504" s="236"/>
      <c r="F504" s="236"/>
      <c r="G504" s="236"/>
      <c r="H504" s="236"/>
      <c r="I504" s="236"/>
      <c r="J504" s="236"/>
      <c r="K504" s="236"/>
      <c r="L504" s="236"/>
      <c r="M504" s="236"/>
      <c r="N504" s="236"/>
      <c r="O504" s="236"/>
    </row>
    <row r="505" spans="1:15">
      <c r="A505" s="236"/>
      <c r="B505" s="236"/>
      <c r="C505" s="236"/>
      <c r="D505" s="236"/>
      <c r="E505" s="236"/>
      <c r="F505" s="236"/>
      <c r="G505" s="236"/>
      <c r="H505" s="236"/>
      <c r="I505" s="236"/>
      <c r="J505" s="236"/>
      <c r="K505" s="236"/>
      <c r="L505" s="236"/>
      <c r="M505" s="236"/>
      <c r="N505" s="236"/>
      <c r="O505" s="236"/>
    </row>
    <row r="506" spans="1:15">
      <c r="A506" s="236"/>
      <c r="B506" s="236"/>
      <c r="C506" s="236"/>
      <c r="D506" s="236"/>
      <c r="E506" s="236"/>
      <c r="F506" s="236"/>
      <c r="G506" s="236"/>
      <c r="H506" s="236"/>
      <c r="I506" s="236"/>
      <c r="J506" s="236"/>
      <c r="K506" s="236"/>
      <c r="L506" s="236"/>
      <c r="M506" s="236"/>
      <c r="N506" s="236"/>
      <c r="O506" s="236"/>
    </row>
    <row r="507" spans="1:15">
      <c r="A507" s="236"/>
      <c r="B507" s="236"/>
      <c r="C507" s="236"/>
      <c r="D507" s="236"/>
      <c r="E507" s="236"/>
      <c r="F507" s="236"/>
      <c r="G507" s="236"/>
      <c r="H507" s="236"/>
      <c r="I507" s="236"/>
      <c r="J507" s="236"/>
      <c r="K507" s="236"/>
      <c r="L507" s="236"/>
      <c r="M507" s="236"/>
      <c r="N507" s="236"/>
      <c r="O507" s="236"/>
    </row>
    <row r="508" spans="1:15">
      <c r="A508" s="236"/>
      <c r="B508" s="236"/>
      <c r="C508" s="236"/>
      <c r="D508" s="236"/>
      <c r="E508" s="236"/>
      <c r="F508" s="236"/>
      <c r="G508" s="236"/>
      <c r="H508" s="236"/>
      <c r="I508" s="236"/>
      <c r="J508" s="236"/>
      <c r="K508" s="236"/>
      <c r="L508" s="236"/>
      <c r="M508" s="236"/>
      <c r="N508" s="236"/>
      <c r="O508" s="236"/>
    </row>
    <row r="509" spans="1:15">
      <c r="A509" s="236"/>
      <c r="B509" s="236"/>
      <c r="C509" s="236"/>
      <c r="D509" s="236"/>
      <c r="E509" s="236"/>
      <c r="F509" s="236"/>
      <c r="G509" s="236"/>
      <c r="H509" s="236"/>
      <c r="I509" s="236"/>
      <c r="J509" s="236"/>
      <c r="K509" s="236"/>
      <c r="L509" s="236"/>
      <c r="M509" s="236"/>
      <c r="N509" s="236"/>
      <c r="O509" s="236"/>
    </row>
    <row r="510" spans="1:15">
      <c r="A510" s="236"/>
      <c r="B510" s="236"/>
      <c r="C510" s="236"/>
      <c r="D510" s="236"/>
      <c r="E510" s="236"/>
      <c r="F510" s="236"/>
      <c r="G510" s="236"/>
      <c r="H510" s="236"/>
      <c r="I510" s="236"/>
      <c r="J510" s="236"/>
      <c r="K510" s="236"/>
      <c r="L510" s="236"/>
      <c r="M510" s="236"/>
      <c r="N510" s="236"/>
      <c r="O510" s="236"/>
    </row>
    <row r="511" spans="1:15">
      <c r="A511" s="236"/>
      <c r="B511" s="236"/>
      <c r="C511" s="236"/>
      <c r="D511" s="236"/>
      <c r="E511" s="236"/>
      <c r="F511" s="236"/>
      <c r="G511" s="236"/>
      <c r="H511" s="236"/>
      <c r="I511" s="236"/>
      <c r="J511" s="236"/>
      <c r="K511" s="236"/>
      <c r="L511" s="236"/>
      <c r="M511" s="236"/>
      <c r="N511" s="236"/>
      <c r="O511" s="236"/>
    </row>
    <row r="512" spans="1:15">
      <c r="A512" s="236"/>
      <c r="B512" s="236"/>
      <c r="C512" s="236"/>
      <c r="D512" s="236"/>
      <c r="E512" s="236"/>
      <c r="F512" s="236"/>
      <c r="G512" s="236"/>
      <c r="H512" s="236"/>
      <c r="I512" s="236"/>
      <c r="J512" s="236"/>
      <c r="K512" s="236"/>
      <c r="L512" s="236"/>
      <c r="M512" s="236"/>
      <c r="N512" s="236"/>
      <c r="O512" s="236"/>
    </row>
    <row r="513" spans="1:15">
      <c r="A513" s="236"/>
      <c r="B513" s="236"/>
      <c r="C513" s="236"/>
      <c r="D513" s="236"/>
      <c r="E513" s="236"/>
      <c r="F513" s="236"/>
      <c r="G513" s="236"/>
      <c r="H513" s="236"/>
      <c r="I513" s="236"/>
      <c r="J513" s="236"/>
      <c r="K513" s="236"/>
      <c r="L513" s="236"/>
      <c r="M513" s="236"/>
      <c r="N513" s="236"/>
      <c r="O513" s="236"/>
    </row>
    <row r="514" spans="1:15">
      <c r="A514" s="236"/>
      <c r="B514" s="236"/>
      <c r="C514" s="236"/>
      <c r="D514" s="236"/>
      <c r="E514" s="236"/>
      <c r="F514" s="236"/>
      <c r="G514" s="236"/>
      <c r="H514" s="236"/>
      <c r="I514" s="236"/>
      <c r="J514" s="236"/>
      <c r="K514" s="236"/>
      <c r="L514" s="236"/>
      <c r="M514" s="236"/>
      <c r="N514" s="236"/>
      <c r="O514" s="236"/>
    </row>
    <row r="515" spans="1:15">
      <c r="A515" s="236"/>
      <c r="B515" s="236"/>
      <c r="C515" s="236"/>
      <c r="D515" s="236"/>
      <c r="E515" s="236"/>
      <c r="F515" s="236"/>
      <c r="G515" s="236"/>
      <c r="H515" s="236"/>
      <c r="I515" s="236"/>
      <c r="J515" s="236"/>
      <c r="K515" s="236"/>
      <c r="L515" s="236"/>
      <c r="M515" s="236"/>
      <c r="N515" s="236"/>
      <c r="O515" s="236"/>
    </row>
    <row r="516" spans="1:15">
      <c r="A516" s="236"/>
      <c r="B516" s="236"/>
      <c r="C516" s="236"/>
      <c r="D516" s="236"/>
      <c r="E516" s="236"/>
      <c r="F516" s="236"/>
      <c r="G516" s="236"/>
      <c r="H516" s="236"/>
      <c r="I516" s="236"/>
      <c r="J516" s="236"/>
      <c r="K516" s="236"/>
      <c r="L516" s="236"/>
      <c r="M516" s="236"/>
      <c r="N516" s="236"/>
      <c r="O516" s="236"/>
    </row>
    <row r="517" spans="1:15">
      <c r="A517" s="236"/>
      <c r="B517" s="236"/>
      <c r="C517" s="236"/>
      <c r="D517" s="236"/>
      <c r="E517" s="236"/>
      <c r="F517" s="236"/>
      <c r="G517" s="236"/>
      <c r="H517" s="236"/>
      <c r="I517" s="236"/>
      <c r="J517" s="236"/>
      <c r="K517" s="236"/>
      <c r="L517" s="236"/>
      <c r="M517" s="236"/>
      <c r="N517" s="236"/>
      <c r="O517" s="236"/>
    </row>
    <row r="518" spans="1:15">
      <c r="A518" s="236"/>
      <c r="B518" s="236"/>
      <c r="C518" s="236"/>
      <c r="D518" s="236"/>
      <c r="E518" s="236"/>
      <c r="F518" s="236"/>
      <c r="G518" s="236"/>
      <c r="H518" s="236"/>
      <c r="I518" s="236"/>
      <c r="J518" s="236"/>
      <c r="K518" s="236"/>
      <c r="L518" s="236"/>
      <c r="M518" s="236"/>
      <c r="N518" s="236"/>
      <c r="O518" s="236"/>
    </row>
    <row r="519" spans="1:15">
      <c r="A519" s="236"/>
      <c r="B519" s="236"/>
      <c r="C519" s="236"/>
      <c r="D519" s="236"/>
      <c r="E519" s="236"/>
      <c r="F519" s="236"/>
      <c r="G519" s="236"/>
      <c r="H519" s="236"/>
      <c r="I519" s="236"/>
      <c r="J519" s="236"/>
      <c r="K519" s="236"/>
      <c r="L519" s="236"/>
      <c r="M519" s="236"/>
      <c r="N519" s="236"/>
      <c r="O519" s="236"/>
    </row>
    <row r="520" spans="1:15">
      <c r="A520" s="236"/>
      <c r="B520" s="236"/>
      <c r="C520" s="236"/>
      <c r="D520" s="236"/>
      <c r="E520" s="236"/>
      <c r="F520" s="236"/>
      <c r="G520" s="236"/>
      <c r="H520" s="236"/>
      <c r="I520" s="236"/>
      <c r="J520" s="236"/>
      <c r="K520" s="236"/>
      <c r="L520" s="236"/>
      <c r="M520" s="236"/>
      <c r="N520" s="236"/>
      <c r="O520" s="236"/>
    </row>
    <row r="521" spans="1:15">
      <c r="A521" s="236"/>
      <c r="B521" s="236"/>
      <c r="C521" s="236"/>
      <c r="D521" s="236"/>
      <c r="E521" s="236"/>
      <c r="F521" s="236"/>
      <c r="G521" s="236"/>
      <c r="H521" s="236"/>
      <c r="I521" s="236"/>
      <c r="J521" s="236"/>
      <c r="K521" s="236"/>
      <c r="L521" s="236"/>
      <c r="M521" s="236"/>
      <c r="N521" s="236"/>
      <c r="O521" s="236"/>
    </row>
    <row r="522" spans="1:15">
      <c r="A522" s="236"/>
      <c r="B522" s="236"/>
      <c r="C522" s="236"/>
      <c r="D522" s="236"/>
      <c r="E522" s="236"/>
      <c r="F522" s="236"/>
      <c r="G522" s="236"/>
      <c r="H522" s="236"/>
      <c r="I522" s="236"/>
      <c r="J522" s="236"/>
      <c r="K522" s="236"/>
      <c r="L522" s="236"/>
      <c r="M522" s="236"/>
      <c r="N522" s="236"/>
      <c r="O522" s="236"/>
    </row>
    <row r="523" spans="1:15">
      <c r="A523" s="236"/>
      <c r="B523" s="236"/>
      <c r="C523" s="236"/>
      <c r="D523" s="236"/>
      <c r="E523" s="236"/>
      <c r="F523" s="236"/>
      <c r="G523" s="236"/>
      <c r="H523" s="236"/>
      <c r="I523" s="236"/>
      <c r="J523" s="236"/>
      <c r="K523" s="236"/>
      <c r="L523" s="236"/>
      <c r="M523" s="236"/>
      <c r="N523" s="236"/>
      <c r="O523" s="236"/>
    </row>
    <row r="524" spans="1:15">
      <c r="A524" s="236"/>
      <c r="B524" s="236"/>
      <c r="C524" s="236"/>
      <c r="D524" s="236"/>
      <c r="E524" s="236"/>
      <c r="F524" s="236"/>
      <c r="G524" s="236"/>
      <c r="H524" s="236"/>
      <c r="I524" s="236"/>
      <c r="J524" s="236"/>
      <c r="K524" s="236"/>
      <c r="L524" s="236"/>
      <c r="M524" s="236"/>
      <c r="N524" s="236"/>
      <c r="O524" s="236"/>
    </row>
    <row r="525" spans="1:15">
      <c r="A525" s="236"/>
      <c r="B525" s="236"/>
      <c r="C525" s="236"/>
      <c r="D525" s="236"/>
      <c r="E525" s="236"/>
      <c r="F525" s="236"/>
      <c r="G525" s="236"/>
      <c r="H525" s="236"/>
      <c r="I525" s="236"/>
      <c r="J525" s="236"/>
      <c r="K525" s="236"/>
      <c r="L525" s="236"/>
      <c r="M525" s="236"/>
      <c r="N525" s="236"/>
      <c r="O525" s="236"/>
    </row>
    <row r="526" spans="1:15">
      <c r="A526" s="236"/>
      <c r="B526" s="236"/>
      <c r="C526" s="236"/>
      <c r="D526" s="236"/>
      <c r="E526" s="236"/>
      <c r="F526" s="236"/>
      <c r="G526" s="236"/>
      <c r="H526" s="236"/>
      <c r="I526" s="236"/>
      <c r="J526" s="236"/>
      <c r="K526" s="236"/>
      <c r="L526" s="236"/>
      <c r="M526" s="236"/>
      <c r="N526" s="236"/>
      <c r="O526" s="236"/>
    </row>
    <row r="527" spans="1:15">
      <c r="A527" s="236"/>
      <c r="B527" s="236"/>
      <c r="C527" s="236"/>
      <c r="D527" s="236"/>
      <c r="E527" s="236"/>
      <c r="F527" s="236"/>
      <c r="G527" s="236"/>
      <c r="H527" s="236"/>
      <c r="I527" s="236"/>
      <c r="J527" s="236"/>
      <c r="K527" s="236"/>
      <c r="L527" s="236"/>
      <c r="M527" s="236"/>
      <c r="N527" s="236"/>
      <c r="O527" s="236"/>
    </row>
    <row r="528" spans="1:15">
      <c r="A528" s="236"/>
      <c r="B528" s="236"/>
      <c r="C528" s="236"/>
      <c r="D528" s="236"/>
      <c r="E528" s="236"/>
      <c r="F528" s="236"/>
      <c r="G528" s="236"/>
      <c r="H528" s="236"/>
      <c r="I528" s="236"/>
      <c r="J528" s="236"/>
      <c r="K528" s="236"/>
      <c r="L528" s="236"/>
      <c r="M528" s="236"/>
      <c r="N528" s="236"/>
      <c r="O528" s="236"/>
    </row>
    <row r="529" spans="1:15">
      <c r="A529" s="236"/>
      <c r="B529" s="236"/>
      <c r="C529" s="236"/>
      <c r="D529" s="236"/>
      <c r="E529" s="236"/>
      <c r="F529" s="236"/>
      <c r="G529" s="236"/>
      <c r="H529" s="236"/>
      <c r="I529" s="236"/>
      <c r="J529" s="236"/>
      <c r="K529" s="236"/>
      <c r="L529" s="236"/>
      <c r="M529" s="236"/>
      <c r="N529" s="236"/>
      <c r="O529" s="236"/>
    </row>
    <row r="530" spans="1:15">
      <c r="A530" s="236"/>
      <c r="B530" s="236"/>
      <c r="C530" s="236"/>
      <c r="D530" s="236"/>
      <c r="E530" s="236"/>
      <c r="F530" s="236"/>
      <c r="G530" s="236"/>
      <c r="H530" s="236"/>
      <c r="I530" s="236"/>
      <c r="J530" s="236"/>
      <c r="K530" s="236"/>
      <c r="L530" s="236"/>
      <c r="M530" s="236"/>
      <c r="N530" s="236"/>
      <c r="O530" s="236"/>
    </row>
    <row r="531" spans="1:15">
      <c r="A531" s="236"/>
      <c r="B531" s="236"/>
      <c r="C531" s="236"/>
      <c r="D531" s="236"/>
      <c r="E531" s="236"/>
      <c r="F531" s="236"/>
      <c r="G531" s="236"/>
      <c r="H531" s="236"/>
      <c r="I531" s="236"/>
      <c r="J531" s="236"/>
      <c r="K531" s="236"/>
      <c r="L531" s="236"/>
      <c r="M531" s="236"/>
      <c r="N531" s="236"/>
      <c r="O531" s="236"/>
    </row>
    <row r="532" spans="1:15">
      <c r="A532" s="236"/>
      <c r="B532" s="236"/>
      <c r="C532" s="236"/>
      <c r="D532" s="236"/>
      <c r="E532" s="236"/>
      <c r="F532" s="236"/>
      <c r="G532" s="236"/>
      <c r="H532" s="236"/>
      <c r="I532" s="236"/>
      <c r="J532" s="236"/>
      <c r="K532" s="236"/>
      <c r="L532" s="236"/>
      <c r="M532" s="236"/>
      <c r="N532" s="236"/>
      <c r="O532" s="236"/>
    </row>
    <row r="533" spans="1:15">
      <c r="A533" s="236"/>
      <c r="B533" s="236"/>
      <c r="C533" s="236"/>
      <c r="D533" s="236"/>
      <c r="E533" s="236"/>
      <c r="F533" s="236"/>
      <c r="G533" s="236"/>
      <c r="H533" s="236"/>
      <c r="I533" s="236"/>
      <c r="J533" s="236"/>
      <c r="K533" s="236"/>
      <c r="L533" s="236"/>
      <c r="M533" s="236"/>
      <c r="N533" s="236"/>
      <c r="O533" s="236"/>
    </row>
    <row r="534" spans="1:15">
      <c r="A534" s="236"/>
      <c r="B534" s="236"/>
      <c r="C534" s="236"/>
      <c r="D534" s="236"/>
      <c r="E534" s="236"/>
      <c r="F534" s="236"/>
      <c r="G534" s="236"/>
      <c r="H534" s="236"/>
      <c r="I534" s="236"/>
      <c r="J534" s="236"/>
      <c r="K534" s="236"/>
      <c r="L534" s="236"/>
      <c r="M534" s="236"/>
      <c r="N534" s="236"/>
      <c r="O534" s="236"/>
    </row>
    <row r="535" spans="1:15">
      <c r="A535" s="236"/>
      <c r="B535" s="236"/>
      <c r="C535" s="236"/>
      <c r="D535" s="236"/>
      <c r="E535" s="236"/>
      <c r="F535" s="236"/>
      <c r="G535" s="236"/>
      <c r="H535" s="236"/>
      <c r="I535" s="236"/>
      <c r="J535" s="236"/>
      <c r="K535" s="236"/>
      <c r="L535" s="236"/>
      <c r="M535" s="236"/>
      <c r="N535" s="236"/>
      <c r="O535" s="236"/>
    </row>
    <row r="536" spans="1:15">
      <c r="A536" s="236"/>
      <c r="B536" s="236"/>
      <c r="C536" s="236"/>
      <c r="D536" s="236"/>
      <c r="E536" s="236"/>
      <c r="F536" s="236"/>
      <c r="G536" s="236"/>
      <c r="H536" s="236"/>
      <c r="I536" s="236"/>
      <c r="J536" s="236"/>
      <c r="K536" s="236"/>
      <c r="L536" s="236"/>
      <c r="M536" s="236"/>
      <c r="N536" s="236"/>
      <c r="O536" s="236"/>
    </row>
    <row r="537" spans="1:15">
      <c r="A537" s="236"/>
      <c r="B537" s="236"/>
      <c r="C537" s="236"/>
      <c r="D537" s="236"/>
      <c r="E537" s="236"/>
      <c r="F537" s="236"/>
      <c r="G537" s="236"/>
      <c r="H537" s="236"/>
      <c r="I537" s="236"/>
      <c r="J537" s="236"/>
      <c r="K537" s="236"/>
      <c r="L537" s="236"/>
      <c r="M537" s="236"/>
      <c r="N537" s="236"/>
      <c r="O537" s="236"/>
    </row>
    <row r="538" spans="1:15">
      <c r="A538" s="236"/>
      <c r="B538" s="236"/>
      <c r="C538" s="236"/>
      <c r="D538" s="236"/>
      <c r="E538" s="236"/>
      <c r="F538" s="236"/>
      <c r="G538" s="236"/>
      <c r="H538" s="236"/>
      <c r="I538" s="236"/>
      <c r="J538" s="236"/>
      <c r="K538" s="236"/>
      <c r="L538" s="236"/>
      <c r="M538" s="236"/>
      <c r="N538" s="236"/>
      <c r="O538" s="236"/>
    </row>
    <row r="539" spans="1:15">
      <c r="A539" s="236"/>
      <c r="B539" s="236"/>
      <c r="C539" s="236"/>
      <c r="D539" s="236"/>
      <c r="E539" s="236"/>
      <c r="F539" s="236"/>
      <c r="G539" s="236"/>
      <c r="H539" s="236"/>
      <c r="I539" s="236"/>
      <c r="J539" s="236"/>
      <c r="K539" s="236"/>
      <c r="L539" s="236"/>
      <c r="M539" s="236"/>
      <c r="N539" s="236"/>
      <c r="O539" s="236"/>
    </row>
    <row r="540" spans="1:15">
      <c r="A540" s="236"/>
      <c r="B540" s="236"/>
      <c r="C540" s="236"/>
      <c r="D540" s="236"/>
      <c r="E540" s="236"/>
      <c r="F540" s="236"/>
      <c r="G540" s="236"/>
      <c r="H540" s="236"/>
      <c r="I540" s="236"/>
      <c r="J540" s="236"/>
      <c r="K540" s="236"/>
      <c r="L540" s="236"/>
      <c r="M540" s="236"/>
      <c r="N540" s="236"/>
      <c r="O540" s="236"/>
    </row>
    <row r="541" spans="1:15">
      <c r="A541" s="236"/>
      <c r="B541" s="236"/>
      <c r="C541" s="236"/>
      <c r="D541" s="236"/>
      <c r="E541" s="236"/>
      <c r="F541" s="236"/>
      <c r="G541" s="236"/>
      <c r="H541" s="236"/>
      <c r="I541" s="236"/>
      <c r="J541" s="236"/>
      <c r="K541" s="236"/>
      <c r="L541" s="236"/>
      <c r="M541" s="236"/>
      <c r="N541" s="236"/>
      <c r="O541" s="236"/>
    </row>
    <row r="542" spans="1:15">
      <c r="A542" s="236"/>
      <c r="B542" s="236"/>
      <c r="C542" s="236"/>
      <c r="D542" s="236"/>
      <c r="E542" s="236"/>
      <c r="F542" s="236"/>
      <c r="G542" s="236"/>
      <c r="H542" s="236"/>
      <c r="I542" s="236"/>
      <c r="J542" s="236"/>
      <c r="K542" s="236"/>
      <c r="L542" s="236"/>
      <c r="M542" s="236"/>
      <c r="N542" s="236"/>
      <c r="O542" s="236"/>
    </row>
    <row r="543" spans="1:15">
      <c r="A543" s="236"/>
      <c r="B543" s="236"/>
      <c r="C543" s="236"/>
      <c r="D543" s="236"/>
      <c r="E543" s="236"/>
      <c r="F543" s="236"/>
      <c r="G543" s="236"/>
      <c r="H543" s="236"/>
      <c r="I543" s="236"/>
      <c r="J543" s="236"/>
      <c r="K543" s="236"/>
      <c r="L543" s="236"/>
      <c r="M543" s="236"/>
      <c r="N543" s="236"/>
      <c r="O543" s="236"/>
    </row>
    <row r="544" spans="1:15">
      <c r="A544" s="236"/>
      <c r="B544" s="236"/>
      <c r="C544" s="236"/>
      <c r="D544" s="236"/>
      <c r="E544" s="236"/>
      <c r="F544" s="236"/>
      <c r="G544" s="236"/>
      <c r="H544" s="236"/>
      <c r="I544" s="236"/>
      <c r="J544" s="236"/>
      <c r="K544" s="236"/>
      <c r="L544" s="236"/>
      <c r="M544" s="236"/>
      <c r="N544" s="236"/>
      <c r="O544" s="236"/>
    </row>
    <row r="545" spans="1:15">
      <c r="A545" s="236"/>
      <c r="B545" s="236"/>
      <c r="C545" s="236"/>
      <c r="D545" s="236"/>
      <c r="E545" s="236"/>
      <c r="F545" s="236"/>
      <c r="G545" s="236"/>
      <c r="H545" s="236"/>
      <c r="I545" s="236"/>
      <c r="J545" s="236"/>
      <c r="K545" s="236"/>
      <c r="L545" s="236"/>
      <c r="M545" s="236"/>
      <c r="N545" s="236"/>
      <c r="O545" s="236"/>
    </row>
    <row r="546" spans="1:15">
      <c r="A546" s="236"/>
      <c r="B546" s="236"/>
      <c r="C546" s="236"/>
      <c r="D546" s="236"/>
      <c r="E546" s="236"/>
      <c r="F546" s="236"/>
      <c r="G546" s="236"/>
      <c r="H546" s="236"/>
      <c r="I546" s="236"/>
      <c r="J546" s="236"/>
      <c r="K546" s="236"/>
      <c r="L546" s="236"/>
      <c r="M546" s="236"/>
      <c r="N546" s="236"/>
      <c r="O546" s="236"/>
    </row>
    <row r="547" spans="1:15">
      <c r="A547" s="236"/>
      <c r="B547" s="236"/>
      <c r="C547" s="236"/>
      <c r="D547" s="236"/>
      <c r="E547" s="236"/>
      <c r="F547" s="236"/>
      <c r="G547" s="236"/>
      <c r="H547" s="236"/>
      <c r="I547" s="236"/>
      <c r="J547" s="236"/>
      <c r="K547" s="236"/>
      <c r="L547" s="236"/>
      <c r="M547" s="236"/>
      <c r="N547" s="236"/>
      <c r="O547" s="236"/>
    </row>
    <row r="548" spans="1:15">
      <c r="A548" s="236"/>
      <c r="B548" s="236"/>
      <c r="C548" s="236"/>
      <c r="D548" s="236"/>
      <c r="E548" s="236"/>
      <c r="F548" s="236"/>
      <c r="G548" s="236"/>
      <c r="H548" s="236"/>
      <c r="I548" s="236"/>
      <c r="J548" s="236"/>
      <c r="K548" s="236"/>
      <c r="L548" s="236"/>
      <c r="M548" s="236"/>
      <c r="N548" s="236"/>
      <c r="O548" s="236"/>
    </row>
    <row r="549" spans="1:15">
      <c r="A549" s="236"/>
      <c r="B549" s="236"/>
      <c r="C549" s="236"/>
      <c r="D549" s="236"/>
      <c r="E549" s="236"/>
      <c r="F549" s="236"/>
      <c r="G549" s="236"/>
      <c r="H549" s="236"/>
      <c r="I549" s="236"/>
      <c r="J549" s="236"/>
      <c r="K549" s="236"/>
      <c r="L549" s="236"/>
      <c r="M549" s="236"/>
      <c r="N549" s="236"/>
      <c r="O549" s="236"/>
    </row>
    <row r="550" spans="1:15">
      <c r="A550" s="236"/>
      <c r="B550" s="236"/>
      <c r="C550" s="236"/>
      <c r="D550" s="236"/>
      <c r="E550" s="236"/>
      <c r="F550" s="236"/>
      <c r="G550" s="236"/>
      <c r="H550" s="236"/>
      <c r="I550" s="236"/>
      <c r="J550" s="236"/>
      <c r="K550" s="236"/>
      <c r="L550" s="236"/>
      <c r="M550" s="236"/>
      <c r="N550" s="236"/>
      <c r="O550" s="236"/>
    </row>
    <row r="551" spans="1:15">
      <c r="A551" s="236"/>
      <c r="B551" s="236"/>
      <c r="C551" s="236"/>
      <c r="D551" s="236"/>
      <c r="E551" s="236"/>
      <c r="F551" s="236"/>
      <c r="G551" s="236"/>
      <c r="H551" s="236"/>
      <c r="I551" s="236"/>
      <c r="J551" s="236"/>
      <c r="K551" s="236"/>
      <c r="L551" s="236"/>
      <c r="M551" s="236"/>
      <c r="N551" s="236"/>
      <c r="O551" s="236"/>
    </row>
    <row r="552" spans="1:15">
      <c r="A552" s="236"/>
      <c r="B552" s="236"/>
      <c r="C552" s="236"/>
      <c r="D552" s="236"/>
      <c r="E552" s="236"/>
      <c r="F552" s="236"/>
      <c r="G552" s="236"/>
      <c r="H552" s="236"/>
      <c r="I552" s="236"/>
      <c r="J552" s="236"/>
      <c r="K552" s="236"/>
      <c r="L552" s="236"/>
      <c r="M552" s="236"/>
      <c r="N552" s="236"/>
      <c r="O552" s="236"/>
    </row>
    <row r="553" spans="1:15">
      <c r="A553" s="236"/>
      <c r="B553" s="236"/>
      <c r="C553" s="236"/>
      <c r="D553" s="236"/>
      <c r="E553" s="236"/>
      <c r="F553" s="236"/>
      <c r="G553" s="236"/>
      <c r="H553" s="236"/>
      <c r="I553" s="236"/>
      <c r="J553" s="236"/>
      <c r="K553" s="236"/>
      <c r="L553" s="236"/>
      <c r="M553" s="236"/>
      <c r="N553" s="236"/>
      <c r="O553" s="236"/>
    </row>
    <row r="554" spans="1:15">
      <c r="A554" s="236"/>
      <c r="B554" s="236"/>
      <c r="C554" s="236"/>
      <c r="D554" s="236"/>
      <c r="E554" s="236"/>
      <c r="F554" s="236"/>
      <c r="G554" s="236"/>
      <c r="H554" s="236"/>
      <c r="I554" s="236"/>
      <c r="J554" s="236"/>
      <c r="K554" s="236"/>
      <c r="L554" s="236"/>
      <c r="M554" s="236"/>
      <c r="N554" s="236"/>
      <c r="O554" s="236"/>
    </row>
    <row r="555" spans="1:15">
      <c r="A555" s="236"/>
      <c r="B555" s="236"/>
      <c r="C555" s="236"/>
      <c r="D555" s="236"/>
      <c r="E555" s="236"/>
      <c r="F555" s="236"/>
      <c r="G555" s="236"/>
      <c r="H555" s="236"/>
      <c r="I555" s="236"/>
      <c r="J555" s="236"/>
      <c r="K555" s="236"/>
      <c r="L555" s="236"/>
      <c r="M555" s="236"/>
      <c r="N555" s="236"/>
      <c r="O555" s="236"/>
    </row>
    <row r="556" spans="1:15">
      <c r="A556" s="236"/>
      <c r="B556" s="236"/>
      <c r="C556" s="236"/>
      <c r="D556" s="236"/>
      <c r="E556" s="236"/>
      <c r="F556" s="236"/>
      <c r="G556" s="236"/>
      <c r="H556" s="236"/>
      <c r="I556" s="236"/>
      <c r="J556" s="236"/>
      <c r="K556" s="236"/>
      <c r="L556" s="236"/>
      <c r="M556" s="236"/>
      <c r="N556" s="236"/>
      <c r="O556" s="236"/>
    </row>
    <row r="557" spans="1:15">
      <c r="A557" s="236"/>
      <c r="B557" s="236"/>
      <c r="C557" s="236"/>
      <c r="D557" s="236"/>
      <c r="E557" s="236"/>
      <c r="F557" s="236"/>
      <c r="G557" s="236"/>
      <c r="H557" s="236"/>
      <c r="I557" s="236"/>
      <c r="J557" s="236"/>
      <c r="K557" s="236"/>
      <c r="L557" s="236"/>
      <c r="M557" s="236"/>
      <c r="N557" s="236"/>
      <c r="O557" s="236"/>
    </row>
    <row r="558" spans="1:15">
      <c r="A558" s="236"/>
      <c r="B558" s="236"/>
      <c r="C558" s="236"/>
      <c r="D558" s="236"/>
      <c r="E558" s="236"/>
      <c r="F558" s="236"/>
      <c r="G558" s="236"/>
      <c r="H558" s="236"/>
      <c r="I558" s="236"/>
      <c r="J558" s="236"/>
      <c r="K558" s="236"/>
      <c r="L558" s="236"/>
      <c r="M558" s="236"/>
      <c r="N558" s="236"/>
      <c r="O558" s="236"/>
    </row>
    <row r="559" spans="1:15">
      <c r="A559" s="236"/>
      <c r="B559" s="236"/>
      <c r="C559" s="236"/>
      <c r="D559" s="236"/>
      <c r="E559" s="236"/>
      <c r="F559" s="236"/>
      <c r="G559" s="236"/>
      <c r="H559" s="236"/>
      <c r="I559" s="236"/>
      <c r="J559" s="236"/>
      <c r="K559" s="236"/>
      <c r="L559" s="236"/>
      <c r="M559" s="236"/>
      <c r="N559" s="236"/>
      <c r="O559" s="236"/>
    </row>
    <row r="560" spans="1:15">
      <c r="A560" s="236"/>
      <c r="B560" s="236"/>
      <c r="C560" s="236"/>
      <c r="D560" s="236"/>
      <c r="E560" s="236"/>
      <c r="F560" s="236"/>
      <c r="G560" s="236"/>
      <c r="H560" s="236"/>
      <c r="I560" s="236"/>
      <c r="J560" s="236"/>
      <c r="K560" s="236"/>
      <c r="L560" s="236"/>
      <c r="M560" s="236"/>
      <c r="N560" s="236"/>
      <c r="O560" s="236"/>
    </row>
    <row r="561" spans="1:15">
      <c r="A561" s="236"/>
      <c r="B561" s="236"/>
      <c r="C561" s="236"/>
      <c r="D561" s="236"/>
      <c r="E561" s="236"/>
      <c r="F561" s="236"/>
      <c r="G561" s="236"/>
      <c r="H561" s="236"/>
      <c r="I561" s="236"/>
      <c r="J561" s="236"/>
      <c r="K561" s="236"/>
      <c r="L561" s="236"/>
      <c r="M561" s="236"/>
      <c r="N561" s="236"/>
      <c r="O561" s="236"/>
    </row>
    <row r="562" spans="1:15">
      <c r="A562" s="236"/>
      <c r="B562" s="236"/>
      <c r="C562" s="236"/>
      <c r="D562" s="236"/>
      <c r="E562" s="236"/>
      <c r="F562" s="236"/>
      <c r="G562" s="236"/>
      <c r="H562" s="236"/>
      <c r="I562" s="236"/>
      <c r="J562" s="236"/>
      <c r="K562" s="236"/>
      <c r="L562" s="236"/>
      <c r="M562" s="236"/>
      <c r="N562" s="236"/>
      <c r="O562" s="236"/>
    </row>
    <row r="563" spans="1:15">
      <c r="A563" s="236"/>
      <c r="B563" s="236"/>
      <c r="C563" s="236"/>
      <c r="D563" s="236"/>
      <c r="E563" s="236"/>
      <c r="F563" s="236"/>
      <c r="G563" s="236"/>
      <c r="H563" s="236"/>
      <c r="I563" s="236"/>
      <c r="J563" s="236"/>
      <c r="K563" s="236"/>
      <c r="L563" s="236"/>
      <c r="M563" s="236"/>
      <c r="N563" s="236"/>
      <c r="O563" s="236"/>
    </row>
    <row r="564" spans="1:15">
      <c r="A564" s="236"/>
      <c r="B564" s="236"/>
      <c r="C564" s="236"/>
      <c r="D564" s="236"/>
      <c r="E564" s="236"/>
      <c r="F564" s="236"/>
      <c r="G564" s="236"/>
      <c r="H564" s="236"/>
      <c r="I564" s="236"/>
      <c r="J564" s="236"/>
      <c r="K564" s="236"/>
      <c r="L564" s="236"/>
      <c r="M564" s="236"/>
      <c r="N564" s="236"/>
      <c r="O564" s="236"/>
    </row>
    <row r="565" spans="1:15">
      <c r="A565" s="236"/>
      <c r="B565" s="236"/>
      <c r="C565" s="236"/>
      <c r="D565" s="236"/>
      <c r="E565" s="236"/>
      <c r="F565" s="236"/>
      <c r="G565" s="236"/>
      <c r="H565" s="236"/>
      <c r="I565" s="236"/>
      <c r="J565" s="236"/>
      <c r="K565" s="236"/>
      <c r="L565" s="236"/>
      <c r="M565" s="236"/>
      <c r="N565" s="236"/>
      <c r="O565" s="236"/>
    </row>
    <row r="566" spans="1:15">
      <c r="A566" s="236"/>
      <c r="B566" s="236"/>
      <c r="C566" s="236"/>
      <c r="D566" s="236"/>
      <c r="E566" s="236"/>
      <c r="F566" s="236"/>
      <c r="G566" s="236"/>
      <c r="H566" s="236"/>
      <c r="I566" s="236"/>
      <c r="J566" s="236"/>
      <c r="K566" s="236"/>
      <c r="L566" s="236"/>
      <c r="M566" s="236"/>
      <c r="N566" s="236"/>
      <c r="O566" s="236"/>
    </row>
    <row r="567" spans="1:15">
      <c r="A567" s="236"/>
      <c r="B567" s="236"/>
      <c r="C567" s="236"/>
      <c r="D567" s="236"/>
      <c r="E567" s="236"/>
      <c r="F567" s="236"/>
      <c r="G567" s="236"/>
      <c r="H567" s="236"/>
      <c r="I567" s="236"/>
      <c r="J567" s="236"/>
      <c r="K567" s="236"/>
      <c r="L567" s="236"/>
      <c r="M567" s="236"/>
      <c r="N567" s="236"/>
      <c r="O567" s="236"/>
    </row>
    <row r="568" spans="1:15">
      <c r="A568" s="236"/>
      <c r="B568" s="236"/>
      <c r="C568" s="236"/>
      <c r="D568" s="236"/>
      <c r="E568" s="236"/>
      <c r="F568" s="236"/>
      <c r="G568" s="236"/>
      <c r="H568" s="236"/>
      <c r="I568" s="236"/>
      <c r="J568" s="236"/>
      <c r="K568" s="236"/>
      <c r="L568" s="236"/>
      <c r="M568" s="236"/>
      <c r="N568" s="236"/>
      <c r="O568" s="236"/>
    </row>
    <row r="569" spans="1:15">
      <c r="A569" s="236"/>
      <c r="B569" s="236"/>
      <c r="C569" s="236"/>
      <c r="D569" s="236"/>
      <c r="E569" s="236"/>
      <c r="F569" s="236"/>
      <c r="G569" s="236"/>
      <c r="H569" s="236"/>
      <c r="I569" s="236"/>
      <c r="J569" s="236"/>
      <c r="K569" s="236"/>
      <c r="L569" s="236"/>
      <c r="M569" s="236"/>
      <c r="N569" s="236"/>
      <c r="O569" s="236"/>
    </row>
    <row r="570" spans="1:15">
      <c r="A570" s="236"/>
      <c r="B570" s="236"/>
      <c r="C570" s="236"/>
      <c r="D570" s="236"/>
      <c r="E570" s="236"/>
      <c r="F570" s="236"/>
      <c r="G570" s="236"/>
      <c r="H570" s="236"/>
      <c r="I570" s="236"/>
      <c r="J570" s="236"/>
      <c r="K570" s="236"/>
      <c r="L570" s="236"/>
      <c r="M570" s="236"/>
      <c r="N570" s="236"/>
      <c r="O570" s="236"/>
    </row>
    <row r="571" spans="1:15">
      <c r="A571" s="236"/>
      <c r="B571" s="236"/>
      <c r="C571" s="236"/>
      <c r="D571" s="236"/>
      <c r="E571" s="236"/>
      <c r="F571" s="236"/>
      <c r="G571" s="236"/>
      <c r="H571" s="236"/>
      <c r="I571" s="236"/>
      <c r="J571" s="236"/>
      <c r="K571" s="236"/>
      <c r="L571" s="236"/>
      <c r="M571" s="236"/>
      <c r="N571" s="236"/>
      <c r="O571" s="236"/>
    </row>
    <row r="572" spans="1:15">
      <c r="A572" s="236"/>
      <c r="B572" s="236"/>
      <c r="C572" s="236"/>
      <c r="D572" s="236"/>
      <c r="E572" s="236"/>
      <c r="F572" s="236"/>
      <c r="G572" s="236"/>
      <c r="H572" s="236"/>
      <c r="I572" s="236"/>
      <c r="J572" s="236"/>
      <c r="K572" s="236"/>
      <c r="L572" s="236"/>
      <c r="M572" s="236"/>
      <c r="N572" s="236"/>
      <c r="O572" s="236"/>
    </row>
    <row r="573" spans="1:15">
      <c r="A573" s="236"/>
      <c r="B573" s="236"/>
      <c r="C573" s="236"/>
      <c r="D573" s="236"/>
      <c r="E573" s="236"/>
      <c r="F573" s="236"/>
      <c r="G573" s="236"/>
      <c r="H573" s="236"/>
      <c r="I573" s="236"/>
      <c r="J573" s="236"/>
      <c r="K573" s="236"/>
      <c r="L573" s="236"/>
      <c r="M573" s="236"/>
      <c r="N573" s="236"/>
      <c r="O573" s="236"/>
    </row>
    <row r="574" spans="1:15">
      <c r="A574" s="236"/>
      <c r="B574" s="236"/>
      <c r="C574" s="236"/>
      <c r="D574" s="236"/>
      <c r="E574" s="236"/>
      <c r="F574" s="236"/>
      <c r="G574" s="236"/>
      <c r="H574" s="236"/>
      <c r="I574" s="236"/>
      <c r="J574" s="236"/>
      <c r="K574" s="236"/>
      <c r="L574" s="236"/>
      <c r="M574" s="236"/>
      <c r="N574" s="236"/>
      <c r="O574" s="236"/>
    </row>
    <row r="575" spans="1:15">
      <c r="A575" s="236"/>
      <c r="B575" s="236"/>
      <c r="C575" s="236"/>
      <c r="D575" s="236"/>
      <c r="E575" s="236"/>
      <c r="F575" s="236"/>
      <c r="G575" s="236"/>
      <c r="H575" s="236"/>
      <c r="I575" s="236"/>
      <c r="J575" s="236"/>
      <c r="K575" s="236"/>
      <c r="L575" s="236"/>
      <c r="M575" s="236"/>
      <c r="N575" s="236"/>
      <c r="O575" s="236"/>
    </row>
    <row r="576" spans="1:15">
      <c r="A576" s="236"/>
      <c r="B576" s="236"/>
      <c r="C576" s="236"/>
      <c r="D576" s="236"/>
      <c r="E576" s="236"/>
      <c r="F576" s="236"/>
      <c r="G576" s="236"/>
      <c r="H576" s="236"/>
      <c r="I576" s="236"/>
      <c r="J576" s="236"/>
      <c r="K576" s="236"/>
      <c r="L576" s="236"/>
      <c r="M576" s="236"/>
      <c r="N576" s="236"/>
      <c r="O576" s="236"/>
    </row>
    <row r="577" spans="1:15">
      <c r="A577" s="236"/>
      <c r="B577" s="236"/>
      <c r="C577" s="236"/>
      <c r="D577" s="236"/>
      <c r="E577" s="236"/>
      <c r="F577" s="236"/>
      <c r="G577" s="236"/>
      <c r="H577" s="236"/>
      <c r="I577" s="236"/>
      <c r="J577" s="236"/>
      <c r="K577" s="236"/>
      <c r="L577" s="236"/>
      <c r="M577" s="236"/>
      <c r="N577" s="236"/>
      <c r="O577" s="236"/>
    </row>
    <row r="578" spans="1:15">
      <c r="A578" s="236"/>
      <c r="B578" s="236"/>
      <c r="C578" s="236"/>
      <c r="D578" s="236"/>
      <c r="E578" s="236"/>
      <c r="F578" s="236"/>
      <c r="G578" s="236"/>
      <c r="H578" s="236"/>
      <c r="I578" s="236"/>
      <c r="J578" s="236"/>
      <c r="K578" s="236"/>
      <c r="L578" s="236"/>
      <c r="M578" s="236"/>
      <c r="N578" s="236"/>
      <c r="O578" s="236"/>
    </row>
    <row r="579" spans="1:15">
      <c r="A579" s="236"/>
      <c r="B579" s="236"/>
      <c r="C579" s="236"/>
      <c r="D579" s="236"/>
      <c r="E579" s="236"/>
      <c r="F579" s="236"/>
      <c r="G579" s="236"/>
      <c r="H579" s="236"/>
      <c r="I579" s="236"/>
      <c r="J579" s="236"/>
      <c r="K579" s="236"/>
      <c r="L579" s="236"/>
      <c r="M579" s="236"/>
      <c r="N579" s="236"/>
      <c r="O579" s="236"/>
    </row>
    <row r="580" spans="1:15">
      <c r="A580" s="236"/>
      <c r="B580" s="236"/>
      <c r="C580" s="236"/>
      <c r="D580" s="236"/>
      <c r="E580" s="236"/>
      <c r="F580" s="236"/>
      <c r="G580" s="236"/>
      <c r="H580" s="236"/>
      <c r="I580" s="236"/>
      <c r="J580" s="236"/>
      <c r="K580" s="236"/>
      <c r="L580" s="236"/>
      <c r="M580" s="236"/>
      <c r="N580" s="236"/>
      <c r="O580" s="236"/>
    </row>
    <row r="581" spans="1:15">
      <c r="A581" s="236"/>
      <c r="B581" s="236"/>
      <c r="C581" s="236"/>
      <c r="D581" s="236"/>
      <c r="E581" s="236"/>
      <c r="F581" s="236"/>
      <c r="G581" s="236"/>
      <c r="H581" s="236"/>
      <c r="I581" s="236"/>
      <c r="J581" s="236"/>
      <c r="K581" s="236"/>
      <c r="L581" s="236"/>
      <c r="M581" s="236"/>
      <c r="N581" s="236"/>
      <c r="O581" s="236"/>
    </row>
    <row r="582" spans="1:15">
      <c r="A582" s="236"/>
      <c r="B582" s="236"/>
      <c r="C582" s="236"/>
      <c r="D582" s="236"/>
      <c r="E582" s="236"/>
      <c r="F582" s="236"/>
      <c r="G582" s="236"/>
      <c r="H582" s="236"/>
      <c r="I582" s="236"/>
      <c r="J582" s="236"/>
      <c r="K582" s="236"/>
      <c r="L582" s="236"/>
      <c r="M582" s="236"/>
      <c r="N582" s="236"/>
      <c r="O582" s="236"/>
    </row>
    <row r="583" spans="1:15">
      <c r="A583" s="236"/>
      <c r="B583" s="236"/>
      <c r="C583" s="236"/>
      <c r="D583" s="236"/>
      <c r="E583" s="236"/>
      <c r="F583" s="236"/>
      <c r="G583" s="236"/>
      <c r="H583" s="236"/>
      <c r="I583" s="236"/>
      <c r="J583" s="236"/>
      <c r="K583" s="236"/>
      <c r="L583" s="236"/>
      <c r="M583" s="236"/>
      <c r="N583" s="236"/>
      <c r="O583" s="236"/>
    </row>
    <row r="584" spans="1:15">
      <c r="A584" s="236"/>
      <c r="B584" s="236"/>
      <c r="C584" s="236"/>
      <c r="D584" s="236"/>
      <c r="E584" s="236"/>
      <c r="F584" s="236"/>
      <c r="G584" s="236"/>
      <c r="H584" s="236"/>
      <c r="I584" s="236"/>
      <c r="J584" s="236"/>
      <c r="K584" s="236"/>
      <c r="L584" s="236"/>
      <c r="M584" s="236"/>
      <c r="N584" s="236"/>
      <c r="O584" s="236"/>
    </row>
    <row r="585" spans="1:15">
      <c r="A585" s="236"/>
      <c r="B585" s="236"/>
      <c r="C585" s="236"/>
      <c r="D585" s="236"/>
      <c r="E585" s="236"/>
      <c r="F585" s="236"/>
      <c r="G585" s="236"/>
      <c r="H585" s="236"/>
      <c r="I585" s="236"/>
      <c r="J585" s="236"/>
      <c r="K585" s="236"/>
      <c r="L585" s="236"/>
      <c r="M585" s="236"/>
      <c r="N585" s="236"/>
      <c r="O585" s="236"/>
    </row>
    <row r="586" spans="1:15">
      <c r="A586" s="236"/>
      <c r="B586" s="236"/>
      <c r="C586" s="236"/>
      <c r="D586" s="236"/>
      <c r="E586" s="236"/>
      <c r="F586" s="236"/>
      <c r="G586" s="236"/>
      <c r="H586" s="236"/>
      <c r="I586" s="236"/>
      <c r="J586" s="236"/>
      <c r="K586" s="236"/>
      <c r="L586" s="236"/>
      <c r="M586" s="236"/>
      <c r="N586" s="236"/>
      <c r="O586" s="236"/>
    </row>
    <row r="587" spans="1:15">
      <c r="A587" s="236"/>
      <c r="B587" s="236"/>
      <c r="C587" s="236"/>
      <c r="D587" s="236"/>
      <c r="E587" s="236"/>
      <c r="F587" s="236"/>
      <c r="G587" s="236"/>
      <c r="H587" s="236"/>
      <c r="I587" s="236"/>
      <c r="J587" s="236"/>
      <c r="K587" s="236"/>
      <c r="L587" s="236"/>
      <c r="M587" s="236"/>
      <c r="N587" s="236"/>
      <c r="O587" s="236"/>
    </row>
    <row r="588" spans="1:15">
      <c r="A588" s="236"/>
      <c r="B588" s="236"/>
      <c r="C588" s="236"/>
      <c r="D588" s="236"/>
      <c r="E588" s="236"/>
      <c r="F588" s="236"/>
      <c r="G588" s="236"/>
      <c r="H588" s="236"/>
      <c r="I588" s="236"/>
      <c r="J588" s="236"/>
      <c r="K588" s="236"/>
      <c r="L588" s="236"/>
      <c r="M588" s="236"/>
      <c r="N588" s="236"/>
      <c r="O588" s="236"/>
    </row>
    <row r="589" spans="1:15">
      <c r="A589" s="236"/>
      <c r="B589" s="236"/>
      <c r="C589" s="236"/>
      <c r="D589" s="236"/>
      <c r="E589" s="236"/>
      <c r="F589" s="236"/>
      <c r="G589" s="236"/>
      <c r="H589" s="236"/>
      <c r="I589" s="236"/>
      <c r="J589" s="236"/>
      <c r="K589" s="236"/>
      <c r="L589" s="236"/>
      <c r="M589" s="236"/>
      <c r="N589" s="236"/>
      <c r="O589" s="236"/>
    </row>
    <row r="590" spans="1:15">
      <c r="A590" s="236"/>
      <c r="B590" s="236"/>
      <c r="C590" s="236"/>
      <c r="D590" s="236"/>
      <c r="E590" s="236"/>
      <c r="F590" s="236"/>
      <c r="G590" s="236"/>
      <c r="H590" s="236"/>
      <c r="I590" s="236"/>
      <c r="J590" s="236"/>
      <c r="K590" s="236"/>
      <c r="L590" s="236"/>
      <c r="M590" s="236"/>
      <c r="N590" s="236"/>
      <c r="O590" s="236"/>
    </row>
    <row r="591" spans="1:15">
      <c r="A591" s="236"/>
      <c r="B591" s="236"/>
      <c r="C591" s="236"/>
      <c r="D591" s="236"/>
      <c r="E591" s="236"/>
      <c r="F591" s="236"/>
      <c r="G591" s="236"/>
      <c r="H591" s="236"/>
      <c r="I591" s="236"/>
      <c r="J591" s="236"/>
      <c r="K591" s="236"/>
      <c r="L591" s="236"/>
      <c r="M591" s="236"/>
      <c r="N591" s="236"/>
      <c r="O591" s="236"/>
    </row>
    <row r="592" spans="1:15">
      <c r="A592" s="236"/>
      <c r="B592" s="236"/>
      <c r="C592" s="236"/>
      <c r="D592" s="236"/>
      <c r="E592" s="236"/>
      <c r="F592" s="236"/>
      <c r="G592" s="236"/>
      <c r="H592" s="236"/>
      <c r="I592" s="236"/>
      <c r="J592" s="236"/>
      <c r="K592" s="236"/>
      <c r="L592" s="236"/>
      <c r="M592" s="236"/>
      <c r="N592" s="236"/>
      <c r="O592" s="236"/>
    </row>
    <row r="593" spans="1:15">
      <c r="A593" s="236"/>
      <c r="B593" s="236"/>
      <c r="C593" s="236"/>
      <c r="D593" s="236"/>
      <c r="E593" s="236"/>
      <c r="F593" s="236"/>
      <c r="G593" s="236"/>
      <c r="H593" s="236"/>
      <c r="I593" s="236"/>
      <c r="J593" s="236"/>
      <c r="K593" s="236"/>
      <c r="L593" s="236"/>
      <c r="M593" s="236"/>
      <c r="N593" s="236"/>
      <c r="O593" s="236"/>
    </row>
    <row r="594" spans="1:15">
      <c r="A594" s="236"/>
      <c r="B594" s="236"/>
      <c r="C594" s="236"/>
      <c r="D594" s="236"/>
      <c r="E594" s="236"/>
      <c r="F594" s="236"/>
      <c r="G594" s="236"/>
      <c r="H594" s="236"/>
      <c r="I594" s="236"/>
      <c r="J594" s="236"/>
      <c r="K594" s="236"/>
      <c r="L594" s="236"/>
      <c r="M594" s="236"/>
      <c r="N594" s="236"/>
      <c r="O594" s="236"/>
    </row>
    <row r="595" spans="1:15">
      <c r="A595" s="236"/>
      <c r="B595" s="236"/>
      <c r="C595" s="236"/>
      <c r="D595" s="236"/>
      <c r="E595" s="236"/>
      <c r="F595" s="236"/>
      <c r="G595" s="236"/>
      <c r="H595" s="236"/>
      <c r="I595" s="236"/>
      <c r="J595" s="236"/>
      <c r="K595" s="236"/>
      <c r="L595" s="236"/>
      <c r="M595" s="236"/>
      <c r="N595" s="236"/>
      <c r="O595" s="236"/>
    </row>
    <row r="596" spans="1:15">
      <c r="A596" s="236"/>
      <c r="B596" s="236"/>
      <c r="C596" s="236"/>
      <c r="D596" s="236"/>
      <c r="E596" s="236"/>
      <c r="F596" s="236"/>
      <c r="G596" s="236"/>
      <c r="H596" s="236"/>
      <c r="I596" s="236"/>
      <c r="J596" s="236"/>
      <c r="K596" s="236"/>
      <c r="L596" s="236"/>
      <c r="M596" s="236"/>
      <c r="N596" s="236"/>
      <c r="O596" s="236"/>
    </row>
    <row r="597" spans="1:15">
      <c r="A597" s="236"/>
      <c r="B597" s="236"/>
      <c r="C597" s="236"/>
      <c r="D597" s="236"/>
      <c r="E597" s="236"/>
      <c r="F597" s="236"/>
      <c r="G597" s="236"/>
      <c r="H597" s="236"/>
      <c r="I597" s="236"/>
      <c r="J597" s="236"/>
      <c r="K597" s="236"/>
      <c r="L597" s="236"/>
      <c r="M597" s="236"/>
      <c r="N597" s="236"/>
      <c r="O597" s="236"/>
    </row>
    <row r="598" spans="1:15">
      <c r="A598" s="236"/>
      <c r="B598" s="236"/>
      <c r="C598" s="236"/>
      <c r="D598" s="236"/>
      <c r="E598" s="236"/>
      <c r="F598" s="236"/>
      <c r="G598" s="236"/>
      <c r="H598" s="236"/>
      <c r="I598" s="236"/>
      <c r="J598" s="236"/>
      <c r="K598" s="236"/>
      <c r="L598" s="236"/>
      <c r="M598" s="236"/>
      <c r="N598" s="236"/>
      <c r="O598" s="236"/>
    </row>
    <row r="599" spans="1:15">
      <c r="A599" s="236"/>
      <c r="B599" s="236"/>
      <c r="C599" s="236"/>
      <c r="D599" s="236"/>
      <c r="E599" s="236"/>
      <c r="F599" s="236"/>
      <c r="G599" s="236"/>
      <c r="H599" s="236"/>
      <c r="I599" s="236"/>
      <c r="J599" s="236"/>
      <c r="K599" s="236"/>
      <c r="L599" s="236"/>
      <c r="M599" s="236"/>
      <c r="N599" s="236"/>
      <c r="O599" s="236"/>
    </row>
    <row r="600" spans="1:15">
      <c r="A600" s="236"/>
      <c r="B600" s="236"/>
      <c r="C600" s="236"/>
      <c r="D600" s="236"/>
      <c r="E600" s="236"/>
      <c r="F600" s="236"/>
      <c r="G600" s="236"/>
      <c r="H600" s="236"/>
      <c r="I600" s="236"/>
      <c r="J600" s="236"/>
      <c r="K600" s="236"/>
      <c r="L600" s="236"/>
      <c r="M600" s="236"/>
      <c r="N600" s="236"/>
      <c r="O600" s="236"/>
    </row>
    <row r="601" spans="1:15">
      <c r="A601" s="236"/>
      <c r="B601" s="236"/>
      <c r="C601" s="236"/>
      <c r="D601" s="236"/>
      <c r="E601" s="236"/>
      <c r="F601" s="236"/>
      <c r="G601" s="236"/>
      <c r="H601" s="236"/>
      <c r="I601" s="236"/>
      <c r="J601" s="236"/>
      <c r="K601" s="236"/>
      <c r="L601" s="236"/>
      <c r="M601" s="236"/>
      <c r="N601" s="236"/>
      <c r="O601" s="236"/>
    </row>
    <row r="602" spans="1:15">
      <c r="A602" s="236"/>
      <c r="B602" s="236"/>
      <c r="C602" s="236"/>
      <c r="D602" s="236"/>
      <c r="E602" s="236"/>
      <c r="F602" s="236"/>
      <c r="G602" s="236"/>
      <c r="H602" s="236"/>
      <c r="I602" s="236"/>
      <c r="J602" s="236"/>
      <c r="K602" s="236"/>
      <c r="L602" s="236"/>
      <c r="M602" s="236"/>
      <c r="N602" s="236"/>
      <c r="O602" s="236"/>
    </row>
    <row r="603" spans="1:15">
      <c r="A603" s="236"/>
      <c r="B603" s="236"/>
      <c r="C603" s="236"/>
      <c r="D603" s="236"/>
      <c r="E603" s="236"/>
      <c r="F603" s="236"/>
      <c r="G603" s="236"/>
      <c r="H603" s="236"/>
      <c r="I603" s="236"/>
      <c r="J603" s="236"/>
      <c r="K603" s="236"/>
      <c r="L603" s="236"/>
      <c r="M603" s="236"/>
      <c r="N603" s="236"/>
      <c r="O603" s="236"/>
    </row>
    <row r="604" spans="1:15">
      <c r="A604" s="236"/>
      <c r="B604" s="236"/>
      <c r="C604" s="236"/>
      <c r="D604" s="236"/>
      <c r="E604" s="236"/>
      <c r="F604" s="236"/>
      <c r="G604" s="236"/>
      <c r="H604" s="236"/>
      <c r="I604" s="236"/>
      <c r="J604" s="236"/>
      <c r="K604" s="236"/>
      <c r="L604" s="236"/>
      <c r="M604" s="236"/>
      <c r="N604" s="236"/>
      <c r="O604" s="236"/>
    </row>
    <row r="605" spans="1:15">
      <c r="A605" s="236"/>
      <c r="B605" s="236"/>
      <c r="C605" s="236"/>
      <c r="D605" s="236"/>
      <c r="E605" s="236"/>
      <c r="F605" s="236"/>
      <c r="G605" s="236"/>
      <c r="H605" s="236"/>
      <c r="I605" s="236"/>
      <c r="J605" s="236"/>
      <c r="K605" s="236"/>
      <c r="L605" s="236"/>
      <c r="M605" s="236"/>
      <c r="N605" s="236"/>
      <c r="O605" s="236"/>
    </row>
    <row r="606" spans="1:15">
      <c r="A606" s="236"/>
      <c r="B606" s="236"/>
      <c r="C606" s="236"/>
      <c r="D606" s="236"/>
      <c r="E606" s="236"/>
      <c r="F606" s="236"/>
      <c r="G606" s="236"/>
      <c r="H606" s="236"/>
      <c r="I606" s="236"/>
      <c r="J606" s="236"/>
      <c r="K606" s="236"/>
      <c r="L606" s="236"/>
      <c r="M606" s="236"/>
      <c r="N606" s="236"/>
      <c r="O606" s="236"/>
    </row>
    <row r="607" spans="1:15">
      <c r="A607" s="236"/>
      <c r="B607" s="236"/>
      <c r="C607" s="236"/>
      <c r="D607" s="236"/>
      <c r="E607" s="236"/>
      <c r="F607" s="236"/>
      <c r="G607" s="236"/>
      <c r="H607" s="236"/>
      <c r="I607" s="236"/>
      <c r="J607" s="236"/>
      <c r="K607" s="236"/>
      <c r="L607" s="236"/>
      <c r="M607" s="236"/>
      <c r="N607" s="236"/>
      <c r="O607" s="236"/>
    </row>
    <row r="608" spans="1:15">
      <c r="A608" s="236"/>
      <c r="B608" s="236"/>
      <c r="C608" s="236"/>
      <c r="D608" s="236"/>
      <c r="E608" s="236"/>
      <c r="F608" s="236"/>
      <c r="G608" s="236"/>
      <c r="H608" s="236"/>
      <c r="I608" s="236"/>
      <c r="J608" s="236"/>
      <c r="K608" s="236"/>
      <c r="L608" s="236"/>
      <c r="M608" s="236"/>
      <c r="N608" s="236"/>
      <c r="O608" s="236"/>
    </row>
    <row r="609" spans="1:15">
      <c r="A609" s="236"/>
      <c r="B609" s="236"/>
      <c r="C609" s="236"/>
      <c r="D609" s="236"/>
      <c r="E609" s="236"/>
      <c r="F609" s="236"/>
      <c r="G609" s="236"/>
      <c r="H609" s="236"/>
      <c r="I609" s="236"/>
      <c r="J609" s="236"/>
      <c r="K609" s="236"/>
      <c r="L609" s="236"/>
      <c r="M609" s="236"/>
      <c r="N609" s="236"/>
      <c r="O609" s="236"/>
    </row>
    <row r="610" spans="1:15">
      <c r="A610" s="236"/>
      <c r="B610" s="236"/>
      <c r="C610" s="236"/>
      <c r="D610" s="236"/>
      <c r="E610" s="236"/>
      <c r="F610" s="236"/>
      <c r="G610" s="236"/>
      <c r="H610" s="236"/>
      <c r="I610" s="236"/>
      <c r="J610" s="236"/>
      <c r="K610" s="236"/>
      <c r="L610" s="236"/>
      <c r="M610" s="236"/>
      <c r="N610" s="236"/>
      <c r="O610" s="236"/>
    </row>
    <row r="611" spans="1:15">
      <c r="A611" s="236"/>
      <c r="B611" s="236"/>
      <c r="C611" s="236"/>
      <c r="D611" s="236"/>
      <c r="E611" s="236"/>
      <c r="F611" s="236"/>
      <c r="G611" s="236"/>
      <c r="H611" s="236"/>
      <c r="I611" s="236"/>
      <c r="J611" s="236"/>
      <c r="K611" s="236"/>
      <c r="L611" s="236"/>
      <c r="M611" s="236"/>
      <c r="N611" s="236"/>
      <c r="O611" s="236"/>
    </row>
    <row r="612" spans="1:15">
      <c r="A612" s="236"/>
      <c r="B612" s="236"/>
      <c r="C612" s="236"/>
      <c r="D612" s="236"/>
      <c r="E612" s="236"/>
      <c r="F612" s="236"/>
      <c r="G612" s="236"/>
      <c r="H612" s="236"/>
      <c r="I612" s="236"/>
      <c r="J612" s="236"/>
      <c r="K612" s="236"/>
      <c r="L612" s="236"/>
      <c r="M612" s="236"/>
      <c r="N612" s="236"/>
      <c r="O612" s="236"/>
    </row>
    <row r="613" spans="1:15">
      <c r="A613" s="236"/>
      <c r="B613" s="236"/>
      <c r="C613" s="236"/>
      <c r="D613" s="236"/>
      <c r="E613" s="236"/>
      <c r="F613" s="236"/>
      <c r="G613" s="236"/>
      <c r="H613" s="236"/>
      <c r="I613" s="236"/>
      <c r="J613" s="236"/>
      <c r="K613" s="236"/>
      <c r="L613" s="236"/>
      <c r="M613" s="236"/>
      <c r="N613" s="236"/>
      <c r="O613" s="236"/>
    </row>
    <row r="614" spans="1:15">
      <c r="A614" s="236"/>
      <c r="B614" s="236"/>
      <c r="C614" s="236"/>
      <c r="D614" s="236"/>
      <c r="E614" s="236"/>
      <c r="F614" s="236"/>
      <c r="G614" s="236"/>
      <c r="H614" s="236"/>
      <c r="I614" s="236"/>
      <c r="J614" s="236"/>
      <c r="K614" s="236"/>
      <c r="L614" s="236"/>
      <c r="M614" s="236"/>
      <c r="N614" s="236"/>
      <c r="O614" s="236"/>
    </row>
    <row r="615" spans="1:15">
      <c r="A615" s="236"/>
      <c r="B615" s="236"/>
      <c r="C615" s="236"/>
      <c r="D615" s="236"/>
      <c r="E615" s="236"/>
      <c r="F615" s="236"/>
      <c r="G615" s="236"/>
      <c r="H615" s="236"/>
      <c r="I615" s="236"/>
      <c r="J615" s="236"/>
      <c r="K615" s="236"/>
      <c r="L615" s="236"/>
      <c r="M615" s="236"/>
      <c r="N615" s="236"/>
      <c r="O615" s="236"/>
    </row>
    <row r="616" spans="1:15">
      <c r="A616" s="236"/>
      <c r="B616" s="236"/>
      <c r="C616" s="236"/>
      <c r="D616" s="236"/>
      <c r="E616" s="236"/>
      <c r="F616" s="236"/>
      <c r="G616" s="236"/>
      <c r="H616" s="236"/>
      <c r="I616" s="236"/>
      <c r="J616" s="236"/>
      <c r="K616" s="236"/>
      <c r="L616" s="236"/>
      <c r="M616" s="236"/>
      <c r="N616" s="236"/>
      <c r="O616" s="236"/>
    </row>
    <row r="617" spans="1:15">
      <c r="A617" s="236"/>
      <c r="B617" s="236"/>
      <c r="C617" s="236"/>
      <c r="D617" s="236"/>
      <c r="E617" s="236"/>
      <c r="F617" s="236"/>
      <c r="G617" s="236"/>
      <c r="H617" s="236"/>
      <c r="I617" s="236"/>
      <c r="J617" s="236"/>
      <c r="K617" s="236"/>
      <c r="L617" s="236"/>
      <c r="M617" s="236"/>
      <c r="N617" s="236"/>
      <c r="O617" s="236"/>
    </row>
    <row r="618" spans="1:15">
      <c r="A618" s="236"/>
      <c r="B618" s="236"/>
      <c r="C618" s="236"/>
      <c r="D618" s="236"/>
      <c r="E618" s="236"/>
      <c r="F618" s="236"/>
      <c r="G618" s="236"/>
      <c r="H618" s="236"/>
      <c r="I618" s="236"/>
      <c r="J618" s="236"/>
      <c r="K618" s="236"/>
      <c r="L618" s="236"/>
      <c r="M618" s="236"/>
      <c r="N618" s="236"/>
      <c r="O618" s="236"/>
    </row>
    <row r="619" spans="1:15">
      <c r="A619" s="236"/>
      <c r="B619" s="236"/>
      <c r="C619" s="236"/>
      <c r="D619" s="236"/>
      <c r="E619" s="236"/>
      <c r="F619" s="236"/>
      <c r="G619" s="236"/>
      <c r="H619" s="236"/>
      <c r="I619" s="236"/>
      <c r="J619" s="236"/>
      <c r="K619" s="236"/>
      <c r="L619" s="236"/>
      <c r="M619" s="236"/>
      <c r="N619" s="236"/>
      <c r="O619" s="236"/>
    </row>
    <row r="620" spans="1:15">
      <c r="A620" s="236"/>
      <c r="B620" s="236"/>
      <c r="C620" s="236"/>
      <c r="D620" s="236"/>
      <c r="E620" s="236"/>
      <c r="F620" s="236"/>
      <c r="G620" s="236"/>
      <c r="H620" s="236"/>
      <c r="I620" s="236"/>
      <c r="J620" s="236"/>
      <c r="K620" s="236"/>
      <c r="L620" s="236"/>
      <c r="M620" s="236"/>
      <c r="N620" s="236"/>
      <c r="O620" s="236"/>
    </row>
    <row r="621" spans="1:15">
      <c r="A621" s="236"/>
      <c r="B621" s="236"/>
      <c r="C621" s="236"/>
      <c r="D621" s="236"/>
      <c r="E621" s="236"/>
      <c r="F621" s="236"/>
      <c r="G621" s="236"/>
      <c r="H621" s="236"/>
      <c r="I621" s="236"/>
      <c r="J621" s="236"/>
      <c r="K621" s="236"/>
      <c r="L621" s="236"/>
      <c r="M621" s="236"/>
      <c r="N621" s="236"/>
      <c r="O621" s="236"/>
    </row>
    <row r="622" spans="1:15">
      <c r="A622" s="236"/>
      <c r="B622" s="236"/>
      <c r="C622" s="236"/>
      <c r="D622" s="236"/>
      <c r="E622" s="236"/>
      <c r="F622" s="236"/>
      <c r="G622" s="236"/>
      <c r="H622" s="236"/>
      <c r="I622" s="236"/>
      <c r="J622" s="236"/>
      <c r="K622" s="236"/>
      <c r="L622" s="236"/>
      <c r="M622" s="236"/>
      <c r="N622" s="236"/>
      <c r="O622" s="236"/>
    </row>
    <row r="623" spans="1:15">
      <c r="A623" s="236"/>
      <c r="B623" s="236"/>
      <c r="C623" s="236"/>
      <c r="D623" s="236"/>
      <c r="E623" s="236"/>
      <c r="F623" s="236"/>
      <c r="G623" s="236"/>
      <c r="H623" s="236"/>
      <c r="I623" s="236"/>
      <c r="J623" s="236"/>
      <c r="K623" s="236"/>
      <c r="L623" s="236"/>
      <c r="M623" s="236"/>
      <c r="N623" s="236"/>
      <c r="O623" s="236"/>
    </row>
    <row r="624" spans="1:15">
      <c r="A624" s="236"/>
      <c r="B624" s="236"/>
      <c r="C624" s="236"/>
      <c r="D624" s="236"/>
      <c r="E624" s="236"/>
      <c r="F624" s="236"/>
      <c r="G624" s="236"/>
      <c r="H624" s="236"/>
      <c r="I624" s="236"/>
      <c r="J624" s="236"/>
      <c r="K624" s="236"/>
      <c r="L624" s="236"/>
      <c r="M624" s="236"/>
      <c r="N624" s="236"/>
      <c r="O624" s="236"/>
    </row>
    <row r="625" spans="1:15">
      <c r="A625" s="236"/>
      <c r="B625" s="236"/>
      <c r="C625" s="236"/>
      <c r="D625" s="236"/>
      <c r="E625" s="236"/>
      <c r="F625" s="236"/>
      <c r="G625" s="236"/>
      <c r="H625" s="236"/>
      <c r="I625" s="236"/>
      <c r="J625" s="236"/>
      <c r="K625" s="236"/>
      <c r="L625" s="236"/>
      <c r="M625" s="236"/>
      <c r="N625" s="236"/>
      <c r="O625" s="236"/>
    </row>
    <row r="626" spans="1:15">
      <c r="A626" s="236"/>
      <c r="B626" s="236"/>
      <c r="C626" s="236"/>
      <c r="D626" s="236"/>
      <c r="E626" s="236"/>
      <c r="F626" s="236"/>
      <c r="G626" s="236"/>
      <c r="H626" s="236"/>
      <c r="I626" s="236"/>
      <c r="J626" s="236"/>
      <c r="K626" s="236"/>
      <c r="L626" s="236"/>
      <c r="M626" s="236"/>
      <c r="N626" s="236"/>
      <c r="O626" s="236"/>
    </row>
    <row r="627" spans="1:15">
      <c r="A627" s="236"/>
      <c r="B627" s="236"/>
      <c r="C627" s="236"/>
      <c r="D627" s="236"/>
      <c r="E627" s="236"/>
      <c r="F627" s="236"/>
      <c r="G627" s="236"/>
      <c r="H627" s="236"/>
      <c r="I627" s="236"/>
      <c r="J627" s="236"/>
      <c r="K627" s="236"/>
      <c r="L627" s="236"/>
      <c r="M627" s="236"/>
      <c r="N627" s="236"/>
      <c r="O627" s="236"/>
    </row>
    <row r="628" spans="1:15">
      <c r="A628" s="236"/>
      <c r="B628" s="236"/>
      <c r="C628" s="236"/>
      <c r="D628" s="236"/>
      <c r="E628" s="236"/>
      <c r="F628" s="236"/>
      <c r="G628" s="236"/>
      <c r="H628" s="236"/>
      <c r="I628" s="236"/>
      <c r="J628" s="236"/>
      <c r="K628" s="236"/>
      <c r="L628" s="236"/>
      <c r="M628" s="236"/>
      <c r="N628" s="236"/>
      <c r="O628" s="236"/>
    </row>
    <row r="629" spans="1:15">
      <c r="A629" s="236"/>
      <c r="B629" s="236"/>
      <c r="C629" s="236"/>
      <c r="D629" s="236"/>
      <c r="E629" s="236"/>
      <c r="F629" s="236"/>
      <c r="G629" s="236"/>
      <c r="H629" s="236"/>
      <c r="I629" s="236"/>
      <c r="J629" s="236"/>
      <c r="K629" s="236"/>
      <c r="L629" s="236"/>
      <c r="M629" s="236"/>
      <c r="N629" s="236"/>
      <c r="O629" s="236"/>
    </row>
    <row r="630" spans="1:15">
      <c r="A630" s="236"/>
      <c r="B630" s="236"/>
      <c r="C630" s="236"/>
      <c r="D630" s="236"/>
      <c r="E630" s="236"/>
      <c r="F630" s="236"/>
      <c r="G630" s="236"/>
      <c r="H630" s="236"/>
      <c r="I630" s="236"/>
      <c r="J630" s="236"/>
      <c r="K630" s="236"/>
      <c r="L630" s="236"/>
      <c r="M630" s="236"/>
      <c r="N630" s="236"/>
      <c r="O630" s="236"/>
    </row>
    <row r="631" spans="1:15">
      <c r="A631" s="236"/>
      <c r="B631" s="236"/>
      <c r="C631" s="236"/>
      <c r="D631" s="236"/>
      <c r="E631" s="236"/>
      <c r="F631" s="236"/>
      <c r="G631" s="236"/>
      <c r="H631" s="236"/>
      <c r="I631" s="236"/>
      <c r="J631" s="236"/>
      <c r="K631" s="236"/>
      <c r="L631" s="236"/>
      <c r="M631" s="236"/>
      <c r="N631" s="236"/>
      <c r="O631" s="236"/>
    </row>
    <row r="632" spans="1:15">
      <c r="A632" s="236"/>
      <c r="B632" s="236"/>
      <c r="C632" s="236"/>
      <c r="D632" s="236"/>
      <c r="E632" s="236"/>
      <c r="F632" s="236"/>
      <c r="G632" s="236"/>
      <c r="H632" s="236"/>
      <c r="I632" s="236"/>
      <c r="J632" s="236"/>
      <c r="K632" s="236"/>
      <c r="L632" s="236"/>
      <c r="M632" s="236"/>
      <c r="N632" s="236"/>
      <c r="O632" s="236"/>
    </row>
    <row r="633" spans="1:15">
      <c r="A633" s="236"/>
      <c r="B633" s="236"/>
      <c r="C633" s="236"/>
      <c r="D633" s="236"/>
      <c r="E633" s="236"/>
      <c r="F633" s="236"/>
      <c r="G633" s="236"/>
      <c r="H633" s="236"/>
      <c r="I633" s="236"/>
      <c r="J633" s="236"/>
      <c r="K633" s="236"/>
      <c r="L633" s="236"/>
      <c r="M633" s="236"/>
      <c r="N633" s="236"/>
      <c r="O633" s="236"/>
    </row>
    <row r="634" spans="1:15">
      <c r="A634" s="236"/>
      <c r="B634" s="236"/>
      <c r="C634" s="236"/>
      <c r="D634" s="236"/>
      <c r="E634" s="236"/>
      <c r="F634" s="236"/>
      <c r="G634" s="236"/>
      <c r="H634" s="236"/>
      <c r="I634" s="236"/>
      <c r="J634" s="236"/>
      <c r="K634" s="236"/>
      <c r="L634" s="236"/>
      <c r="M634" s="236"/>
      <c r="N634" s="236"/>
      <c r="O634" s="236"/>
    </row>
    <row r="635" spans="1:15">
      <c r="A635" s="236"/>
      <c r="B635" s="236"/>
      <c r="C635" s="236"/>
      <c r="D635" s="236"/>
      <c r="E635" s="236"/>
      <c r="F635" s="236"/>
      <c r="G635" s="236"/>
      <c r="H635" s="236"/>
      <c r="I635" s="236"/>
      <c r="J635" s="236"/>
      <c r="K635" s="236"/>
      <c r="L635" s="236"/>
      <c r="M635" s="236"/>
      <c r="N635" s="236"/>
      <c r="O635" s="236"/>
    </row>
    <row r="636" spans="1:15">
      <c r="A636" s="236"/>
      <c r="B636" s="236"/>
      <c r="C636" s="236"/>
      <c r="D636" s="236"/>
      <c r="E636" s="236"/>
      <c r="F636" s="236"/>
      <c r="G636" s="236"/>
      <c r="H636" s="236"/>
      <c r="I636" s="236"/>
      <c r="J636" s="236"/>
      <c r="K636" s="236"/>
      <c r="L636" s="236"/>
      <c r="M636" s="236"/>
      <c r="N636" s="236"/>
      <c r="O636" s="236"/>
    </row>
    <row r="637" spans="1:15">
      <c r="A637" s="236"/>
      <c r="B637" s="236"/>
      <c r="C637" s="236"/>
      <c r="D637" s="236"/>
      <c r="E637" s="236"/>
      <c r="F637" s="236"/>
      <c r="G637" s="236"/>
      <c r="H637" s="236"/>
      <c r="I637" s="236"/>
      <c r="J637" s="236"/>
      <c r="K637" s="236"/>
      <c r="L637" s="236"/>
      <c r="M637" s="236"/>
      <c r="N637" s="236"/>
      <c r="O637" s="236"/>
    </row>
    <row r="638" spans="1:15">
      <c r="A638" s="236"/>
      <c r="B638" s="236"/>
      <c r="C638" s="236"/>
      <c r="D638" s="236"/>
      <c r="E638" s="236"/>
      <c r="F638" s="236"/>
      <c r="G638" s="236"/>
      <c r="H638" s="236"/>
      <c r="I638" s="236"/>
      <c r="J638" s="236"/>
      <c r="K638" s="236"/>
      <c r="L638" s="236"/>
      <c r="M638" s="236"/>
      <c r="N638" s="236"/>
      <c r="O638" s="236"/>
    </row>
    <row r="639" spans="1:15">
      <c r="A639" s="236"/>
      <c r="B639" s="236"/>
      <c r="C639" s="236"/>
      <c r="D639" s="236"/>
      <c r="E639" s="236"/>
      <c r="F639" s="236"/>
      <c r="G639" s="236"/>
      <c r="H639" s="236"/>
      <c r="I639" s="236"/>
      <c r="J639" s="236"/>
      <c r="K639" s="236"/>
      <c r="L639" s="236"/>
      <c r="M639" s="236"/>
      <c r="N639" s="236"/>
      <c r="O639" s="236"/>
    </row>
    <row r="640" spans="1:15">
      <c r="A640" s="236"/>
      <c r="B640" s="236"/>
      <c r="C640" s="236"/>
      <c r="D640" s="236"/>
      <c r="E640" s="236"/>
      <c r="F640" s="236"/>
      <c r="G640" s="236"/>
      <c r="H640" s="236"/>
      <c r="I640" s="236"/>
      <c r="J640" s="236"/>
      <c r="K640" s="236"/>
      <c r="L640" s="236"/>
      <c r="M640" s="236"/>
      <c r="N640" s="236"/>
      <c r="O640" s="236"/>
    </row>
    <row r="641" spans="1:15">
      <c r="A641" s="236"/>
      <c r="B641" s="236"/>
      <c r="C641" s="236"/>
      <c r="D641" s="236"/>
      <c r="E641" s="236"/>
      <c r="F641" s="236"/>
      <c r="G641" s="236"/>
      <c r="H641" s="236"/>
      <c r="I641" s="236"/>
      <c r="J641" s="236"/>
      <c r="K641" s="236"/>
      <c r="L641" s="236"/>
      <c r="M641" s="236"/>
      <c r="N641" s="236"/>
      <c r="O641" s="236"/>
    </row>
    <row r="642" spans="1:15">
      <c r="A642" s="236"/>
      <c r="B642" s="236"/>
      <c r="C642" s="236"/>
      <c r="D642" s="236"/>
      <c r="E642" s="236"/>
      <c r="F642" s="236"/>
      <c r="G642" s="236"/>
      <c r="H642" s="236"/>
      <c r="I642" s="236"/>
      <c r="J642" s="236"/>
      <c r="K642" s="236"/>
      <c r="L642" s="236"/>
      <c r="M642" s="236"/>
      <c r="N642" s="236"/>
      <c r="O642" s="236"/>
    </row>
    <row r="643" spans="1:15">
      <c r="A643" s="236"/>
      <c r="B643" s="236"/>
      <c r="C643" s="236"/>
      <c r="D643" s="236"/>
      <c r="E643" s="236"/>
      <c r="F643" s="236"/>
      <c r="G643" s="236"/>
      <c r="H643" s="236"/>
      <c r="I643" s="236"/>
      <c r="J643" s="236"/>
      <c r="K643" s="236"/>
      <c r="L643" s="236"/>
      <c r="M643" s="236"/>
      <c r="N643" s="236"/>
      <c r="O643" s="236"/>
    </row>
    <row r="644" spans="1:15">
      <c r="A644" s="236"/>
      <c r="B644" s="236"/>
      <c r="C644" s="236"/>
      <c r="D644" s="236"/>
      <c r="E644" s="236"/>
      <c r="F644" s="236"/>
      <c r="G644" s="236"/>
      <c r="H644" s="236"/>
      <c r="I644" s="236"/>
      <c r="J644" s="236"/>
      <c r="K644" s="236"/>
      <c r="L644" s="236"/>
      <c r="M644" s="236"/>
      <c r="N644" s="236"/>
      <c r="O644" s="236"/>
    </row>
    <row r="645" spans="1:15">
      <c r="A645" s="236"/>
      <c r="B645" s="236"/>
      <c r="C645" s="236"/>
      <c r="D645" s="236"/>
      <c r="E645" s="236"/>
      <c r="F645" s="236"/>
      <c r="G645" s="236"/>
      <c r="H645" s="236"/>
      <c r="I645" s="236"/>
      <c r="J645" s="236"/>
      <c r="K645" s="236"/>
      <c r="L645" s="236"/>
      <c r="M645" s="236"/>
      <c r="N645" s="236"/>
      <c r="O645" s="236"/>
    </row>
    <row r="646" spans="1:15">
      <c r="A646" s="236"/>
      <c r="B646" s="236"/>
      <c r="C646" s="236"/>
      <c r="D646" s="236"/>
      <c r="E646" s="236"/>
      <c r="F646" s="236"/>
      <c r="G646" s="236"/>
      <c r="H646" s="236"/>
      <c r="I646" s="236"/>
      <c r="J646" s="236"/>
      <c r="K646" s="236"/>
      <c r="L646" s="236"/>
      <c r="M646" s="236"/>
      <c r="N646" s="236"/>
      <c r="O646" s="236"/>
    </row>
    <row r="647" spans="1:15">
      <c r="A647" s="236"/>
      <c r="B647" s="236"/>
      <c r="C647" s="236"/>
      <c r="D647" s="236"/>
      <c r="E647" s="236"/>
      <c r="F647" s="236"/>
      <c r="G647" s="236"/>
      <c r="H647" s="236"/>
      <c r="I647" s="236"/>
      <c r="J647" s="236"/>
      <c r="K647" s="236"/>
      <c r="L647" s="236"/>
      <c r="M647" s="236"/>
      <c r="N647" s="236"/>
      <c r="O647" s="236"/>
    </row>
    <row r="648" spans="1:15">
      <c r="A648" s="236"/>
      <c r="B648" s="236"/>
      <c r="C648" s="236"/>
      <c r="D648" s="236"/>
      <c r="E648" s="236"/>
      <c r="F648" s="236"/>
      <c r="G648" s="236"/>
      <c r="H648" s="236"/>
      <c r="I648" s="236"/>
      <c r="J648" s="236"/>
      <c r="K648" s="236"/>
      <c r="L648" s="236"/>
      <c r="M648" s="236"/>
      <c r="N648" s="236"/>
      <c r="O648" s="236"/>
    </row>
    <row r="649" spans="1:15">
      <c r="A649" s="236"/>
      <c r="B649" s="236"/>
      <c r="C649" s="236"/>
      <c r="D649" s="236"/>
      <c r="E649" s="236"/>
      <c r="F649" s="236"/>
      <c r="G649" s="236"/>
      <c r="H649" s="236"/>
      <c r="I649" s="236"/>
      <c r="J649" s="236"/>
      <c r="K649" s="236"/>
      <c r="L649" s="236"/>
      <c r="M649" s="236"/>
      <c r="N649" s="236"/>
      <c r="O649" s="236"/>
    </row>
    <row r="650" spans="1:15">
      <c r="A650" s="236"/>
      <c r="B650" s="236"/>
      <c r="C650" s="236"/>
      <c r="D650" s="236"/>
      <c r="E650" s="236"/>
      <c r="F650" s="236"/>
      <c r="G650" s="236"/>
      <c r="H650" s="236"/>
      <c r="I650" s="236"/>
      <c r="J650" s="236"/>
      <c r="K650" s="236"/>
      <c r="L650" s="236"/>
      <c r="M650" s="236"/>
      <c r="N650" s="236"/>
      <c r="O650" s="236"/>
    </row>
    <row r="651" spans="1:15">
      <c r="A651" s="236"/>
      <c r="B651" s="236"/>
      <c r="C651" s="236"/>
      <c r="D651" s="236"/>
      <c r="E651" s="236"/>
      <c r="F651" s="236"/>
      <c r="G651" s="236"/>
      <c r="H651" s="236"/>
      <c r="I651" s="236"/>
      <c r="J651" s="236"/>
      <c r="K651" s="236"/>
      <c r="L651" s="236"/>
      <c r="M651" s="236"/>
      <c r="N651" s="236"/>
      <c r="O651" s="236"/>
    </row>
    <row r="652" spans="1:15">
      <c r="A652" s="236"/>
      <c r="B652" s="236"/>
      <c r="C652" s="236"/>
      <c r="D652" s="236"/>
      <c r="E652" s="236"/>
      <c r="F652" s="236"/>
      <c r="G652" s="236"/>
      <c r="H652" s="236"/>
      <c r="I652" s="236"/>
      <c r="J652" s="236"/>
      <c r="K652" s="236"/>
      <c r="L652" s="236"/>
      <c r="M652" s="236"/>
      <c r="N652" s="236"/>
      <c r="O652" s="236"/>
    </row>
    <row r="653" spans="1:15">
      <c r="A653" s="236"/>
      <c r="B653" s="236"/>
      <c r="C653" s="236"/>
      <c r="D653" s="236"/>
      <c r="E653" s="236"/>
      <c r="F653" s="236"/>
      <c r="G653" s="236"/>
      <c r="H653" s="236"/>
      <c r="I653" s="236"/>
      <c r="J653" s="236"/>
      <c r="K653" s="236"/>
      <c r="L653" s="236"/>
      <c r="M653" s="236"/>
      <c r="N653" s="236"/>
      <c r="O653" s="236"/>
    </row>
    <row r="654" spans="1:15">
      <c r="A654" s="236"/>
      <c r="B654" s="236"/>
      <c r="C654" s="236"/>
      <c r="D654" s="236"/>
      <c r="E654" s="236"/>
      <c r="F654" s="236"/>
      <c r="G654" s="236"/>
      <c r="H654" s="236"/>
      <c r="I654" s="236"/>
      <c r="J654" s="236"/>
      <c r="K654" s="236"/>
      <c r="L654" s="236"/>
      <c r="M654" s="236"/>
      <c r="N654" s="236"/>
      <c r="O654" s="236"/>
    </row>
    <row r="655" spans="1:15">
      <c r="A655" s="236"/>
      <c r="B655" s="236"/>
      <c r="C655" s="236"/>
      <c r="D655" s="236"/>
      <c r="E655" s="236"/>
      <c r="F655" s="236"/>
      <c r="G655" s="236"/>
      <c r="H655" s="236"/>
      <c r="I655" s="236"/>
      <c r="J655" s="236"/>
      <c r="K655" s="236"/>
      <c r="L655" s="236"/>
      <c r="M655" s="236"/>
      <c r="N655" s="236"/>
      <c r="O655" s="236"/>
    </row>
    <row r="656" spans="1:15">
      <c r="A656" s="236"/>
      <c r="B656" s="236"/>
      <c r="C656" s="236"/>
      <c r="D656" s="236"/>
      <c r="E656" s="236"/>
      <c r="F656" s="236"/>
      <c r="G656" s="236"/>
      <c r="H656" s="236"/>
      <c r="I656" s="236"/>
      <c r="J656" s="236"/>
      <c r="K656" s="236"/>
      <c r="L656" s="236"/>
      <c r="M656" s="236"/>
      <c r="N656" s="236"/>
      <c r="O656" s="236"/>
    </row>
    <row r="657" spans="1:15">
      <c r="A657" s="236"/>
      <c r="B657" s="236"/>
      <c r="C657" s="236"/>
      <c r="D657" s="236"/>
      <c r="E657" s="236"/>
      <c r="F657" s="236"/>
      <c r="G657" s="236"/>
      <c r="H657" s="236"/>
      <c r="I657" s="236"/>
      <c r="J657" s="236"/>
      <c r="K657" s="236"/>
      <c r="L657" s="236"/>
      <c r="M657" s="236"/>
      <c r="N657" s="236"/>
      <c r="O657" s="236"/>
    </row>
    <row r="658" spans="1:15">
      <c r="A658" s="236"/>
      <c r="B658" s="236"/>
      <c r="C658" s="236"/>
      <c r="D658" s="236"/>
      <c r="E658" s="236"/>
      <c r="F658" s="236"/>
      <c r="G658" s="236"/>
      <c r="H658" s="236"/>
      <c r="I658" s="236"/>
      <c r="J658" s="236"/>
      <c r="K658" s="236"/>
      <c r="L658" s="236"/>
      <c r="M658" s="236"/>
      <c r="N658" s="236"/>
      <c r="O658" s="236"/>
    </row>
    <row r="659" spans="1:15">
      <c r="A659" s="236"/>
      <c r="B659" s="236"/>
      <c r="C659" s="236"/>
      <c r="D659" s="236"/>
      <c r="E659" s="236"/>
      <c r="F659" s="236"/>
      <c r="G659" s="236"/>
      <c r="H659" s="236"/>
      <c r="I659" s="236"/>
      <c r="J659" s="236"/>
      <c r="K659" s="236"/>
      <c r="L659" s="236"/>
      <c r="M659" s="236"/>
      <c r="N659" s="236"/>
      <c r="O659" s="236"/>
    </row>
    <row r="660" spans="1:15">
      <c r="A660" s="236"/>
      <c r="B660" s="236"/>
      <c r="C660" s="236"/>
      <c r="D660" s="236"/>
      <c r="E660" s="236"/>
      <c r="F660" s="236"/>
      <c r="G660" s="236"/>
      <c r="H660" s="236"/>
      <c r="I660" s="236"/>
      <c r="J660" s="236"/>
      <c r="K660" s="236"/>
      <c r="L660" s="236"/>
      <c r="M660" s="236"/>
      <c r="N660" s="236"/>
      <c r="O660" s="236"/>
    </row>
    <row r="661" spans="1:15">
      <c r="A661" s="236"/>
      <c r="B661" s="236"/>
      <c r="C661" s="236"/>
      <c r="D661" s="236"/>
      <c r="E661" s="236"/>
      <c r="F661" s="236"/>
      <c r="G661" s="236"/>
      <c r="H661" s="236"/>
      <c r="I661" s="236"/>
      <c r="J661" s="236"/>
      <c r="K661" s="236"/>
      <c r="L661" s="236"/>
      <c r="M661" s="236"/>
      <c r="N661" s="236"/>
      <c r="O661" s="236"/>
    </row>
    <row r="662" spans="1:15">
      <c r="A662" s="236"/>
      <c r="B662" s="236"/>
      <c r="C662" s="236"/>
      <c r="D662" s="236"/>
      <c r="E662" s="236"/>
      <c r="F662" s="236"/>
      <c r="G662" s="236"/>
      <c r="H662" s="236"/>
      <c r="I662" s="236"/>
      <c r="J662" s="236"/>
      <c r="K662" s="236"/>
      <c r="L662" s="236"/>
      <c r="M662" s="236"/>
      <c r="N662" s="236"/>
      <c r="O662" s="236"/>
    </row>
    <row r="663" spans="1:15">
      <c r="A663" s="236"/>
      <c r="B663" s="236"/>
      <c r="C663" s="236"/>
      <c r="D663" s="236"/>
      <c r="E663" s="236"/>
      <c r="F663" s="236"/>
      <c r="G663" s="236"/>
      <c r="H663" s="236"/>
      <c r="I663" s="236"/>
      <c r="J663" s="236"/>
      <c r="K663" s="236"/>
      <c r="L663" s="236"/>
      <c r="M663" s="236"/>
      <c r="N663" s="236"/>
      <c r="O663" s="236"/>
    </row>
    <row r="664" spans="1:15">
      <c r="A664" s="236"/>
      <c r="B664" s="236"/>
      <c r="C664" s="236"/>
      <c r="D664" s="236"/>
      <c r="E664" s="236"/>
      <c r="F664" s="236"/>
      <c r="G664" s="236"/>
      <c r="H664" s="236"/>
      <c r="I664" s="236"/>
      <c r="J664" s="236"/>
      <c r="K664" s="236"/>
      <c r="L664" s="236"/>
      <c r="M664" s="236"/>
      <c r="N664" s="236"/>
      <c r="O664" s="236"/>
    </row>
    <row r="665" spans="1:15">
      <c r="A665" s="236"/>
      <c r="B665" s="236"/>
      <c r="C665" s="236"/>
      <c r="D665" s="236"/>
      <c r="E665" s="236"/>
      <c r="F665" s="236"/>
      <c r="G665" s="236"/>
      <c r="H665" s="236"/>
      <c r="I665" s="236"/>
      <c r="J665" s="236"/>
      <c r="K665" s="236"/>
      <c r="L665" s="236"/>
      <c r="M665" s="236"/>
      <c r="N665" s="236"/>
      <c r="O665" s="236"/>
    </row>
    <row r="666" spans="1:15">
      <c r="A666" s="236"/>
      <c r="B666" s="236"/>
      <c r="C666" s="236"/>
      <c r="D666" s="236"/>
      <c r="E666" s="236"/>
      <c r="F666" s="236"/>
      <c r="G666" s="236"/>
      <c r="H666" s="236"/>
      <c r="I666" s="236"/>
      <c r="J666" s="236"/>
      <c r="K666" s="236"/>
      <c r="L666" s="236"/>
      <c r="M666" s="236"/>
      <c r="N666" s="236"/>
      <c r="O666" s="236"/>
    </row>
    <row r="667" spans="1:15">
      <c r="A667" s="236"/>
      <c r="B667" s="236"/>
      <c r="C667" s="236"/>
      <c r="D667" s="236"/>
      <c r="E667" s="236"/>
      <c r="F667" s="236"/>
      <c r="G667" s="236"/>
      <c r="H667" s="236"/>
      <c r="I667" s="236"/>
      <c r="J667" s="236"/>
      <c r="K667" s="236"/>
      <c r="L667" s="236"/>
      <c r="M667" s="236"/>
      <c r="N667" s="236"/>
      <c r="O667" s="236"/>
    </row>
    <row r="668" spans="1:15">
      <c r="A668" s="236"/>
      <c r="B668" s="236"/>
      <c r="C668" s="236"/>
      <c r="D668" s="236"/>
      <c r="E668" s="236"/>
      <c r="F668" s="236"/>
      <c r="G668" s="236"/>
      <c r="H668" s="236"/>
      <c r="I668" s="236"/>
      <c r="J668" s="236"/>
      <c r="K668" s="236"/>
      <c r="L668" s="236"/>
      <c r="M668" s="236"/>
      <c r="N668" s="236"/>
      <c r="O668" s="236"/>
    </row>
    <row r="669" spans="1:15">
      <c r="A669" s="236"/>
      <c r="B669" s="236"/>
      <c r="C669" s="236"/>
      <c r="D669" s="236"/>
      <c r="E669" s="236"/>
      <c r="F669" s="236"/>
      <c r="G669" s="236"/>
      <c r="H669" s="236"/>
      <c r="I669" s="236"/>
      <c r="J669" s="236"/>
      <c r="K669" s="236"/>
      <c r="L669" s="236"/>
      <c r="M669" s="236"/>
      <c r="N669" s="236"/>
      <c r="O669" s="236"/>
    </row>
    <row r="670" spans="1:15">
      <c r="A670" s="236"/>
      <c r="B670" s="236"/>
      <c r="C670" s="236"/>
      <c r="D670" s="236"/>
      <c r="E670" s="236"/>
      <c r="F670" s="236"/>
      <c r="G670" s="236"/>
      <c r="H670" s="236"/>
      <c r="I670" s="236"/>
      <c r="J670" s="236"/>
      <c r="K670" s="236"/>
      <c r="L670" s="236"/>
      <c r="M670" s="236"/>
      <c r="N670" s="236"/>
      <c r="O670" s="236"/>
    </row>
    <row r="671" spans="1:15">
      <c r="A671" s="236"/>
      <c r="B671" s="236"/>
      <c r="C671" s="236"/>
      <c r="D671" s="236"/>
      <c r="E671" s="236"/>
      <c r="F671" s="236"/>
      <c r="G671" s="236"/>
      <c r="H671" s="236"/>
      <c r="I671" s="236"/>
      <c r="J671" s="236"/>
      <c r="K671" s="236"/>
      <c r="L671" s="236"/>
      <c r="M671" s="236"/>
      <c r="N671" s="236"/>
      <c r="O671" s="236"/>
    </row>
    <row r="672" spans="1:15">
      <c r="A672" s="236"/>
      <c r="B672" s="236"/>
      <c r="C672" s="236"/>
      <c r="D672" s="236"/>
      <c r="E672" s="236"/>
      <c r="F672" s="236"/>
      <c r="G672" s="236"/>
      <c r="H672" s="236"/>
      <c r="I672" s="236"/>
      <c r="J672" s="236"/>
      <c r="K672" s="236"/>
      <c r="L672" s="236"/>
      <c r="M672" s="236"/>
      <c r="N672" s="236"/>
      <c r="O672" s="236"/>
    </row>
    <row r="673" spans="1:15">
      <c r="A673" s="236"/>
      <c r="B673" s="236"/>
      <c r="C673" s="236"/>
      <c r="D673" s="236"/>
      <c r="E673" s="236"/>
      <c r="F673" s="236"/>
      <c r="G673" s="236"/>
      <c r="H673" s="236"/>
      <c r="I673" s="236"/>
      <c r="J673" s="236"/>
      <c r="K673" s="236"/>
      <c r="L673" s="236"/>
      <c r="M673" s="236"/>
      <c r="N673" s="236"/>
      <c r="O673" s="236"/>
    </row>
    <row r="674" spans="1:15">
      <c r="A674" s="236"/>
      <c r="B674" s="236"/>
      <c r="C674" s="236"/>
      <c r="D674" s="236"/>
      <c r="E674" s="236"/>
      <c r="F674" s="236"/>
      <c r="G674" s="236"/>
      <c r="H674" s="236"/>
      <c r="I674" s="236"/>
      <c r="J674" s="236"/>
      <c r="K674" s="236"/>
      <c r="L674" s="236"/>
      <c r="M674" s="236"/>
      <c r="N674" s="236"/>
      <c r="O674" s="236"/>
    </row>
    <row r="675" spans="1:15">
      <c r="A675" s="236"/>
      <c r="B675" s="236"/>
      <c r="C675" s="236"/>
      <c r="D675" s="236"/>
      <c r="E675" s="236"/>
      <c r="F675" s="236"/>
      <c r="G675" s="236"/>
      <c r="H675" s="236"/>
      <c r="I675" s="236"/>
      <c r="J675" s="236"/>
      <c r="K675" s="236"/>
      <c r="L675" s="236"/>
      <c r="M675" s="236"/>
      <c r="N675" s="236"/>
      <c r="O675" s="236"/>
    </row>
    <row r="676" spans="1:15">
      <c r="A676" s="236"/>
      <c r="B676" s="236"/>
      <c r="C676" s="236"/>
      <c r="D676" s="236"/>
      <c r="E676" s="236"/>
      <c r="F676" s="236"/>
      <c r="G676" s="236"/>
      <c r="H676" s="236"/>
      <c r="I676" s="236"/>
      <c r="J676" s="236"/>
      <c r="K676" s="236"/>
      <c r="L676" s="236"/>
      <c r="M676" s="236"/>
      <c r="N676" s="236"/>
      <c r="O676" s="236"/>
    </row>
    <row r="677" spans="1:15">
      <c r="A677" s="236"/>
      <c r="B677" s="236"/>
      <c r="C677" s="236"/>
      <c r="D677" s="236"/>
      <c r="E677" s="236"/>
      <c r="F677" s="236"/>
      <c r="G677" s="236"/>
      <c r="H677" s="236"/>
      <c r="I677" s="236"/>
      <c r="J677" s="236"/>
      <c r="K677" s="236"/>
      <c r="L677" s="236"/>
      <c r="M677" s="236"/>
      <c r="N677" s="236"/>
      <c r="O677" s="236"/>
    </row>
    <row r="678" spans="1:15">
      <c r="A678" s="236"/>
      <c r="B678" s="236"/>
      <c r="C678" s="236"/>
      <c r="D678" s="236"/>
      <c r="E678" s="236"/>
      <c r="F678" s="236"/>
      <c r="G678" s="236"/>
      <c r="H678" s="236"/>
      <c r="I678" s="236"/>
      <c r="J678" s="236"/>
      <c r="K678" s="236"/>
      <c r="L678" s="236"/>
      <c r="M678" s="236"/>
      <c r="N678" s="236"/>
      <c r="O678" s="236"/>
    </row>
    <row r="679" spans="1:15">
      <c r="A679" s="236"/>
      <c r="B679" s="236"/>
      <c r="C679" s="236"/>
      <c r="D679" s="236"/>
      <c r="E679" s="236"/>
      <c r="F679" s="236"/>
      <c r="G679" s="236"/>
      <c r="H679" s="236"/>
      <c r="I679" s="236"/>
      <c r="J679" s="236"/>
      <c r="K679" s="236"/>
      <c r="L679" s="236"/>
      <c r="M679" s="236"/>
      <c r="N679" s="236"/>
      <c r="O679" s="236"/>
    </row>
    <row r="680" spans="1:15">
      <c r="A680" s="236"/>
      <c r="B680" s="236"/>
      <c r="C680" s="236"/>
      <c r="D680" s="236"/>
      <c r="E680" s="236"/>
      <c r="F680" s="236"/>
      <c r="G680" s="236"/>
      <c r="H680" s="236"/>
      <c r="I680" s="236"/>
      <c r="J680" s="236"/>
      <c r="K680" s="236"/>
      <c r="L680" s="236"/>
      <c r="M680" s="236"/>
      <c r="N680" s="236"/>
      <c r="O680" s="236"/>
    </row>
    <row r="681" spans="1:15">
      <c r="A681" s="236"/>
      <c r="B681" s="236"/>
      <c r="C681" s="236"/>
      <c r="D681" s="236"/>
      <c r="E681" s="236"/>
      <c r="F681" s="236"/>
      <c r="G681" s="236"/>
      <c r="H681" s="236"/>
      <c r="I681" s="236"/>
      <c r="J681" s="236"/>
      <c r="K681" s="236"/>
      <c r="L681" s="236"/>
      <c r="M681" s="236"/>
      <c r="N681" s="236"/>
      <c r="O681" s="236"/>
    </row>
    <row r="682" spans="1:15">
      <c r="A682" s="236"/>
      <c r="B682" s="236"/>
      <c r="C682" s="236"/>
      <c r="D682" s="236"/>
      <c r="E682" s="236"/>
      <c r="F682" s="236"/>
      <c r="G682" s="236"/>
      <c r="H682" s="236"/>
      <c r="I682" s="236"/>
      <c r="J682" s="236"/>
      <c r="K682" s="236"/>
      <c r="L682" s="236"/>
      <c r="M682" s="236"/>
      <c r="N682" s="236"/>
      <c r="O682" s="236"/>
    </row>
    <row r="683" spans="1:15">
      <c r="A683" s="236"/>
      <c r="B683" s="236"/>
      <c r="C683" s="236"/>
      <c r="D683" s="236"/>
      <c r="E683" s="236"/>
      <c r="F683" s="236"/>
      <c r="G683" s="236"/>
      <c r="H683" s="236"/>
      <c r="I683" s="236"/>
      <c r="J683" s="236"/>
      <c r="K683" s="236"/>
      <c r="L683" s="236"/>
      <c r="M683" s="236"/>
      <c r="N683" s="236"/>
      <c r="O683" s="236"/>
    </row>
    <row r="684" spans="1:15">
      <c r="A684" s="236"/>
      <c r="B684" s="236"/>
      <c r="C684" s="236"/>
      <c r="D684" s="236"/>
      <c r="E684" s="236"/>
      <c r="F684" s="236"/>
      <c r="G684" s="236"/>
      <c r="H684" s="236"/>
      <c r="I684" s="236"/>
      <c r="J684" s="236"/>
      <c r="K684" s="236"/>
      <c r="L684" s="236"/>
      <c r="M684" s="236"/>
      <c r="N684" s="236"/>
      <c r="O684" s="236"/>
    </row>
    <row r="685" spans="1:15">
      <c r="A685" s="236"/>
      <c r="B685" s="236"/>
      <c r="C685" s="236"/>
      <c r="D685" s="236"/>
      <c r="E685" s="236"/>
      <c r="F685" s="236"/>
      <c r="G685" s="236"/>
      <c r="H685" s="236"/>
      <c r="I685" s="236"/>
      <c r="J685" s="236"/>
      <c r="K685" s="236"/>
      <c r="L685" s="236"/>
      <c r="M685" s="236"/>
      <c r="N685" s="236"/>
      <c r="O685" s="236"/>
    </row>
    <row r="686" spans="1:15">
      <c r="A686" s="236"/>
      <c r="B686" s="236"/>
      <c r="C686" s="236"/>
      <c r="D686" s="236"/>
      <c r="E686" s="236"/>
      <c r="F686" s="236"/>
      <c r="G686" s="236"/>
      <c r="H686" s="236"/>
      <c r="I686" s="236"/>
      <c r="J686" s="236"/>
      <c r="K686" s="236"/>
      <c r="L686" s="236"/>
      <c r="M686" s="236"/>
      <c r="N686" s="236"/>
      <c r="O686" s="236"/>
    </row>
    <row r="687" spans="1:15">
      <c r="A687" s="236"/>
      <c r="B687" s="236"/>
      <c r="C687" s="236"/>
      <c r="D687" s="236"/>
      <c r="E687" s="236"/>
      <c r="F687" s="236"/>
      <c r="G687" s="236"/>
      <c r="H687" s="236"/>
      <c r="I687" s="236"/>
      <c r="J687" s="236"/>
      <c r="K687" s="236"/>
      <c r="L687" s="236"/>
      <c r="M687" s="236"/>
      <c r="N687" s="236"/>
      <c r="O687" s="236"/>
    </row>
    <row r="688" spans="1:15">
      <c r="A688" s="236"/>
      <c r="B688" s="236"/>
      <c r="C688" s="236"/>
      <c r="D688" s="236"/>
      <c r="E688" s="236"/>
      <c r="F688" s="236"/>
      <c r="G688" s="236"/>
      <c r="H688" s="236"/>
      <c r="I688" s="236"/>
      <c r="J688" s="236"/>
      <c r="K688" s="236"/>
      <c r="L688" s="236"/>
      <c r="M688" s="236"/>
      <c r="N688" s="236"/>
      <c r="O688" s="236"/>
    </row>
    <row r="689" spans="1:15">
      <c r="A689" s="236"/>
      <c r="B689" s="236"/>
      <c r="C689" s="236"/>
      <c r="D689" s="236"/>
      <c r="E689" s="236"/>
      <c r="F689" s="236"/>
      <c r="G689" s="236"/>
      <c r="H689" s="236"/>
      <c r="I689" s="236"/>
      <c r="J689" s="236"/>
      <c r="K689" s="236"/>
      <c r="L689" s="236"/>
      <c r="M689" s="236"/>
      <c r="N689" s="236"/>
      <c r="O689" s="236"/>
    </row>
    <row r="690" spans="1:15">
      <c r="A690" s="236"/>
      <c r="B690" s="236"/>
      <c r="C690" s="236"/>
      <c r="D690" s="236"/>
      <c r="E690" s="236"/>
      <c r="F690" s="236"/>
      <c r="G690" s="236"/>
      <c r="H690" s="236"/>
      <c r="I690" s="236"/>
      <c r="J690" s="236"/>
      <c r="K690" s="236"/>
      <c r="L690" s="236"/>
      <c r="M690" s="236"/>
      <c r="N690" s="236"/>
      <c r="O690" s="236"/>
    </row>
    <row r="691" spans="1:15">
      <c r="A691" s="236"/>
      <c r="B691" s="236"/>
      <c r="C691" s="236"/>
      <c r="D691" s="236"/>
      <c r="E691" s="236"/>
      <c r="F691" s="236"/>
      <c r="G691" s="236"/>
      <c r="H691" s="236"/>
      <c r="I691" s="236"/>
      <c r="J691" s="236"/>
      <c r="K691" s="236"/>
      <c r="L691" s="236"/>
      <c r="M691" s="236"/>
      <c r="N691" s="236"/>
      <c r="O691" s="236"/>
    </row>
    <row r="692" spans="1:15">
      <c r="A692" s="236"/>
      <c r="B692" s="236"/>
      <c r="C692" s="236"/>
      <c r="D692" s="236"/>
      <c r="E692" s="236"/>
      <c r="F692" s="236"/>
      <c r="G692" s="236"/>
      <c r="H692" s="236"/>
      <c r="I692" s="236"/>
      <c r="J692" s="236"/>
      <c r="K692" s="236"/>
      <c r="L692" s="236"/>
      <c r="M692" s="236"/>
      <c r="N692" s="236"/>
      <c r="O692" s="236"/>
    </row>
    <row r="693" spans="1:15">
      <c r="A693" s="236"/>
      <c r="B693" s="236"/>
      <c r="C693" s="236"/>
      <c r="D693" s="236"/>
      <c r="E693" s="236"/>
      <c r="F693" s="236"/>
      <c r="G693" s="236"/>
      <c r="H693" s="236"/>
      <c r="I693" s="236"/>
      <c r="J693" s="236"/>
      <c r="K693" s="236"/>
      <c r="L693" s="236"/>
      <c r="M693" s="236"/>
      <c r="N693" s="236"/>
      <c r="O693" s="236"/>
    </row>
    <row r="694" spans="1:15">
      <c r="A694" s="236"/>
      <c r="B694" s="236"/>
      <c r="C694" s="236"/>
      <c r="D694" s="236"/>
      <c r="E694" s="236"/>
      <c r="F694" s="236"/>
      <c r="G694" s="236"/>
      <c r="H694" s="236"/>
      <c r="I694" s="236"/>
      <c r="J694" s="236"/>
      <c r="K694" s="236"/>
      <c r="L694" s="236"/>
      <c r="M694" s="236"/>
      <c r="N694" s="236"/>
      <c r="O694" s="236"/>
    </row>
    <row r="695" spans="1:15">
      <c r="A695" s="236"/>
      <c r="B695" s="236"/>
      <c r="C695" s="236"/>
      <c r="D695" s="236"/>
      <c r="E695" s="236"/>
      <c r="F695" s="236"/>
      <c r="G695" s="236"/>
      <c r="H695" s="236"/>
      <c r="I695" s="236"/>
      <c r="J695" s="236"/>
      <c r="K695" s="236"/>
      <c r="L695" s="236"/>
      <c r="M695" s="236"/>
      <c r="N695" s="236"/>
      <c r="O695" s="236"/>
    </row>
    <row r="696" spans="1:15">
      <c r="A696" s="236"/>
      <c r="B696" s="236"/>
      <c r="C696" s="236"/>
      <c r="D696" s="236"/>
      <c r="E696" s="236"/>
      <c r="F696" s="236"/>
      <c r="G696" s="236"/>
      <c r="H696" s="236"/>
      <c r="I696" s="236"/>
      <c r="J696" s="236"/>
      <c r="K696" s="236"/>
      <c r="L696" s="236"/>
      <c r="M696" s="236"/>
      <c r="N696" s="236"/>
      <c r="O696" s="236"/>
    </row>
    <row r="697" spans="1:15">
      <c r="A697" s="236"/>
      <c r="B697" s="236"/>
      <c r="C697" s="236"/>
      <c r="D697" s="236"/>
      <c r="E697" s="236"/>
      <c r="F697" s="236"/>
      <c r="G697" s="236"/>
      <c r="H697" s="236"/>
      <c r="I697" s="236"/>
      <c r="J697" s="236"/>
      <c r="K697" s="236"/>
      <c r="L697" s="236"/>
      <c r="M697" s="236"/>
      <c r="N697" s="236"/>
      <c r="O697" s="236"/>
    </row>
    <row r="698" spans="1:15">
      <c r="A698" s="236"/>
      <c r="B698" s="236"/>
      <c r="C698" s="236"/>
      <c r="D698" s="236"/>
      <c r="E698" s="236"/>
      <c r="F698" s="236"/>
      <c r="G698" s="236"/>
      <c r="H698" s="236"/>
      <c r="I698" s="236"/>
      <c r="J698" s="236"/>
      <c r="K698" s="236"/>
      <c r="L698" s="236"/>
      <c r="M698" s="236"/>
      <c r="N698" s="236"/>
      <c r="O698" s="236"/>
    </row>
    <row r="699" spans="1:15">
      <c r="A699" s="236"/>
      <c r="B699" s="236"/>
      <c r="C699" s="236"/>
      <c r="D699" s="236"/>
      <c r="E699" s="236"/>
      <c r="F699" s="236"/>
      <c r="G699" s="236"/>
      <c r="H699" s="236"/>
      <c r="I699" s="236"/>
      <c r="J699" s="236"/>
      <c r="K699" s="236"/>
      <c r="L699" s="236"/>
      <c r="M699" s="236"/>
      <c r="N699" s="236"/>
      <c r="O699" s="236"/>
    </row>
    <row r="700" spans="1:15">
      <c r="A700" s="236"/>
      <c r="B700" s="236"/>
      <c r="C700" s="236"/>
      <c r="D700" s="236"/>
      <c r="E700" s="236"/>
      <c r="F700" s="236"/>
      <c r="G700" s="236"/>
      <c r="H700" s="236"/>
      <c r="I700" s="236"/>
      <c r="J700" s="236"/>
      <c r="K700" s="236"/>
      <c r="L700" s="236"/>
      <c r="M700" s="236"/>
      <c r="N700" s="236"/>
      <c r="O700" s="236"/>
    </row>
    <row r="701" spans="1:15">
      <c r="A701" s="236"/>
      <c r="B701" s="236"/>
      <c r="C701" s="236"/>
      <c r="D701" s="236"/>
      <c r="E701" s="236"/>
      <c r="F701" s="236"/>
      <c r="G701" s="236"/>
      <c r="H701" s="236"/>
      <c r="I701" s="236"/>
      <c r="J701" s="236"/>
      <c r="K701" s="236"/>
      <c r="L701" s="236"/>
      <c r="M701" s="236"/>
      <c r="N701" s="236"/>
      <c r="O701" s="236"/>
    </row>
    <row r="702" spans="1:15">
      <c r="A702" s="236"/>
      <c r="B702" s="236"/>
      <c r="C702" s="236"/>
      <c r="D702" s="236"/>
      <c r="E702" s="236"/>
      <c r="F702" s="236"/>
      <c r="G702" s="236"/>
      <c r="H702" s="236"/>
      <c r="I702" s="236"/>
      <c r="J702" s="236"/>
      <c r="K702" s="236"/>
      <c r="L702" s="236"/>
      <c r="M702" s="236"/>
      <c r="N702" s="236"/>
      <c r="O702" s="236"/>
    </row>
    <row r="703" spans="1:15">
      <c r="A703" s="236"/>
      <c r="B703" s="236"/>
      <c r="C703" s="236"/>
      <c r="D703" s="236"/>
      <c r="E703" s="236"/>
      <c r="F703" s="236"/>
      <c r="G703" s="236"/>
      <c r="H703" s="236"/>
      <c r="I703" s="236"/>
      <c r="J703" s="236"/>
      <c r="K703" s="236"/>
      <c r="L703" s="236"/>
      <c r="M703" s="236"/>
      <c r="N703" s="236"/>
      <c r="O703" s="236"/>
    </row>
    <row r="704" spans="1:15">
      <c r="A704" s="236"/>
      <c r="B704" s="236"/>
      <c r="C704" s="236"/>
      <c r="D704" s="236"/>
      <c r="E704" s="236"/>
      <c r="F704" s="236"/>
      <c r="G704" s="236"/>
      <c r="H704" s="236"/>
      <c r="I704" s="236"/>
      <c r="J704" s="236"/>
      <c r="K704" s="236"/>
      <c r="L704" s="236"/>
      <c r="M704" s="236"/>
      <c r="N704" s="236"/>
      <c r="O704" s="236"/>
    </row>
    <row r="705" spans="1:15">
      <c r="A705" s="236"/>
      <c r="B705" s="236"/>
      <c r="C705" s="236"/>
      <c r="D705" s="236"/>
      <c r="E705" s="236"/>
      <c r="F705" s="236"/>
      <c r="G705" s="236"/>
      <c r="H705" s="236"/>
      <c r="I705" s="236"/>
      <c r="J705" s="236"/>
      <c r="K705" s="236"/>
      <c r="L705" s="236"/>
      <c r="M705" s="236"/>
      <c r="N705" s="236"/>
      <c r="O705" s="236"/>
    </row>
    <row r="706" spans="1:15">
      <c r="A706" s="236"/>
      <c r="B706" s="236"/>
      <c r="C706" s="236"/>
      <c r="D706" s="236"/>
      <c r="E706" s="236"/>
      <c r="F706" s="236"/>
      <c r="G706" s="236"/>
      <c r="H706" s="236"/>
      <c r="I706" s="236"/>
      <c r="J706" s="236"/>
      <c r="K706" s="236"/>
      <c r="L706" s="236"/>
      <c r="M706" s="236"/>
      <c r="N706" s="236"/>
      <c r="O706" s="236"/>
    </row>
    <row r="707" spans="1:15">
      <c r="A707" s="236"/>
      <c r="B707" s="236"/>
      <c r="C707" s="236"/>
      <c r="D707" s="236"/>
      <c r="E707" s="236"/>
      <c r="F707" s="236"/>
      <c r="G707" s="236"/>
      <c r="H707" s="236"/>
      <c r="I707" s="236"/>
      <c r="J707" s="236"/>
      <c r="K707" s="236"/>
      <c r="L707" s="236"/>
      <c r="M707" s="236"/>
      <c r="N707" s="236"/>
      <c r="O707" s="236"/>
    </row>
    <row r="708" spans="1:15">
      <c r="A708" s="236"/>
      <c r="B708" s="236"/>
      <c r="C708" s="236"/>
      <c r="D708" s="236"/>
      <c r="E708" s="236"/>
      <c r="F708" s="236"/>
      <c r="G708" s="236"/>
      <c r="H708" s="236"/>
      <c r="I708" s="236"/>
      <c r="J708" s="236"/>
      <c r="K708" s="236"/>
      <c r="L708" s="236"/>
      <c r="M708" s="236"/>
      <c r="N708" s="236"/>
      <c r="O708" s="236"/>
    </row>
    <row r="709" spans="1:15">
      <c r="A709" s="236"/>
      <c r="B709" s="236"/>
      <c r="C709" s="236"/>
      <c r="D709" s="236"/>
      <c r="E709" s="236"/>
      <c r="F709" s="236"/>
      <c r="G709" s="236"/>
      <c r="H709" s="236"/>
      <c r="I709" s="236"/>
      <c r="J709" s="236"/>
      <c r="K709" s="236"/>
      <c r="L709" s="236"/>
      <c r="M709" s="236"/>
      <c r="N709" s="236"/>
      <c r="O709" s="236"/>
    </row>
    <row r="710" spans="1:15">
      <c r="A710" s="236"/>
      <c r="B710" s="236"/>
      <c r="C710" s="236"/>
      <c r="D710" s="236"/>
      <c r="E710" s="236"/>
      <c r="F710" s="236"/>
      <c r="G710" s="236"/>
      <c r="H710" s="236"/>
      <c r="I710" s="236"/>
      <c r="J710" s="236"/>
      <c r="K710" s="236"/>
      <c r="L710" s="236"/>
      <c r="M710" s="236"/>
      <c r="N710" s="236"/>
      <c r="O710" s="236"/>
    </row>
    <row r="711" spans="1:15">
      <c r="A711" s="236"/>
      <c r="B711" s="236"/>
      <c r="C711" s="236"/>
      <c r="D711" s="236"/>
      <c r="E711" s="236"/>
      <c r="F711" s="236"/>
      <c r="G711" s="236"/>
      <c r="H711" s="236"/>
      <c r="I711" s="236"/>
      <c r="J711" s="236"/>
      <c r="K711" s="236"/>
      <c r="L711" s="236"/>
      <c r="M711" s="236"/>
      <c r="N711" s="236"/>
      <c r="O711" s="236"/>
    </row>
    <row r="712" spans="1:15">
      <c r="A712" s="236"/>
      <c r="B712" s="236"/>
      <c r="C712" s="236"/>
      <c r="D712" s="236"/>
      <c r="E712" s="236"/>
      <c r="F712" s="236"/>
      <c r="G712" s="236"/>
      <c r="H712" s="236"/>
      <c r="I712" s="236"/>
      <c r="J712" s="236"/>
      <c r="K712" s="236"/>
      <c r="L712" s="236"/>
      <c r="M712" s="236"/>
      <c r="N712" s="236"/>
      <c r="O712" s="236"/>
    </row>
    <row r="713" spans="1:15">
      <c r="A713" s="236"/>
      <c r="B713" s="236"/>
      <c r="C713" s="236"/>
      <c r="D713" s="236"/>
      <c r="E713" s="236"/>
      <c r="F713" s="236"/>
      <c r="G713" s="236"/>
      <c r="H713" s="236"/>
      <c r="I713" s="236"/>
      <c r="J713" s="236"/>
      <c r="K713" s="236"/>
      <c r="L713" s="236"/>
      <c r="M713" s="236"/>
      <c r="N713" s="236"/>
      <c r="O713" s="236"/>
    </row>
    <row r="714" spans="1:15">
      <c r="A714" s="236"/>
      <c r="B714" s="236"/>
      <c r="C714" s="236"/>
      <c r="D714" s="236"/>
      <c r="E714" s="236"/>
      <c r="F714" s="236"/>
      <c r="G714" s="236"/>
      <c r="H714" s="236"/>
      <c r="I714" s="236"/>
      <c r="J714" s="236"/>
      <c r="K714" s="236"/>
      <c r="L714" s="236"/>
      <c r="M714" s="236"/>
      <c r="N714" s="236"/>
      <c r="O714" s="236"/>
    </row>
    <row r="715" spans="1:15">
      <c r="A715" s="236"/>
      <c r="B715" s="236"/>
      <c r="C715" s="236"/>
      <c r="D715" s="236"/>
      <c r="E715" s="236"/>
      <c r="F715" s="236"/>
      <c r="G715" s="236"/>
      <c r="H715" s="236"/>
      <c r="I715" s="236"/>
      <c r="J715" s="236"/>
      <c r="K715" s="236"/>
      <c r="L715" s="236"/>
      <c r="M715" s="236"/>
      <c r="N715" s="236"/>
      <c r="O715" s="236"/>
    </row>
    <row r="716" spans="1:15">
      <c r="A716" s="236"/>
      <c r="B716" s="236"/>
      <c r="C716" s="236"/>
      <c r="D716" s="236"/>
      <c r="E716" s="236"/>
      <c r="F716" s="236"/>
      <c r="G716" s="236"/>
      <c r="H716" s="236"/>
      <c r="I716" s="236"/>
      <c r="J716" s="236"/>
      <c r="K716" s="236"/>
      <c r="L716" s="236"/>
      <c r="M716" s="236"/>
      <c r="N716" s="236"/>
      <c r="O716" s="236"/>
    </row>
    <row r="717" spans="1:15">
      <c r="A717" s="236"/>
      <c r="B717" s="236"/>
      <c r="C717" s="236"/>
      <c r="D717" s="236"/>
      <c r="E717" s="236"/>
      <c r="F717" s="236"/>
      <c r="G717" s="236"/>
      <c r="H717" s="236"/>
      <c r="I717" s="236"/>
      <c r="J717" s="236"/>
      <c r="K717" s="236"/>
      <c r="L717" s="236"/>
      <c r="M717" s="236"/>
      <c r="N717" s="236"/>
      <c r="O717" s="236"/>
    </row>
    <row r="718" spans="1:15">
      <c r="A718" s="236"/>
      <c r="B718" s="236"/>
      <c r="C718" s="236"/>
      <c r="D718" s="236"/>
      <c r="E718" s="236"/>
      <c r="F718" s="236"/>
      <c r="G718" s="236"/>
      <c r="H718" s="236"/>
      <c r="I718" s="236"/>
      <c r="J718" s="236"/>
      <c r="K718" s="236"/>
      <c r="L718" s="236"/>
      <c r="M718" s="236"/>
      <c r="N718" s="236"/>
      <c r="O718" s="236"/>
    </row>
    <row r="719" spans="1:15">
      <c r="A719" s="236"/>
      <c r="B719" s="236"/>
      <c r="C719" s="236"/>
      <c r="D719" s="236"/>
      <c r="E719" s="236"/>
      <c r="F719" s="236"/>
      <c r="G719" s="236"/>
      <c r="H719" s="236"/>
      <c r="I719" s="236"/>
      <c r="J719" s="236"/>
      <c r="K719" s="236"/>
      <c r="L719" s="236"/>
      <c r="M719" s="236"/>
      <c r="N719" s="236"/>
      <c r="O719" s="236"/>
    </row>
    <row r="720" spans="1:15">
      <c r="A720" s="236"/>
      <c r="B720" s="236"/>
      <c r="C720" s="236"/>
      <c r="D720" s="236"/>
      <c r="E720" s="236"/>
      <c r="F720" s="236"/>
      <c r="G720" s="236"/>
      <c r="H720" s="236"/>
      <c r="I720" s="236"/>
      <c r="J720" s="236"/>
      <c r="K720" s="236"/>
      <c r="L720" s="236"/>
      <c r="M720" s="236"/>
      <c r="N720" s="236"/>
      <c r="O720" s="236"/>
    </row>
    <row r="721" spans="1:15">
      <c r="A721" s="236"/>
      <c r="B721" s="236"/>
      <c r="C721" s="236"/>
      <c r="D721" s="236"/>
      <c r="E721" s="236"/>
      <c r="F721" s="236"/>
      <c r="G721" s="236"/>
      <c r="H721" s="236"/>
      <c r="I721" s="236"/>
      <c r="J721" s="236"/>
      <c r="K721" s="236"/>
      <c r="L721" s="236"/>
      <c r="M721" s="236"/>
      <c r="N721" s="236"/>
      <c r="O721" s="236"/>
    </row>
    <row r="722" spans="1:15">
      <c r="A722" s="236"/>
      <c r="B722" s="236"/>
      <c r="C722" s="236"/>
      <c r="D722" s="236"/>
      <c r="E722" s="236"/>
      <c r="F722" s="236"/>
      <c r="G722" s="236"/>
      <c r="H722" s="236"/>
      <c r="I722" s="236"/>
      <c r="J722" s="236"/>
      <c r="K722" s="236"/>
      <c r="L722" s="236"/>
      <c r="M722" s="236"/>
      <c r="N722" s="236"/>
      <c r="O722" s="236"/>
    </row>
    <row r="723" spans="1:15">
      <c r="A723" s="236"/>
      <c r="B723" s="236"/>
      <c r="C723" s="236"/>
      <c r="D723" s="236"/>
      <c r="E723" s="236"/>
      <c r="F723" s="236"/>
      <c r="G723" s="236"/>
      <c r="H723" s="236"/>
      <c r="I723" s="236"/>
      <c r="J723" s="236"/>
      <c r="K723" s="236"/>
      <c r="L723" s="236"/>
      <c r="M723" s="236"/>
      <c r="N723" s="236"/>
      <c r="O723" s="236"/>
    </row>
    <row r="724" spans="1:15">
      <c r="A724" s="236"/>
      <c r="B724" s="236"/>
      <c r="C724" s="236"/>
      <c r="D724" s="236"/>
      <c r="E724" s="236"/>
      <c r="F724" s="236"/>
      <c r="G724" s="236"/>
      <c r="H724" s="236"/>
      <c r="I724" s="236"/>
      <c r="J724" s="236"/>
      <c r="K724" s="236"/>
      <c r="L724" s="236"/>
      <c r="M724" s="236"/>
      <c r="N724" s="236"/>
      <c r="O724" s="236"/>
    </row>
    <row r="725" spans="1:15">
      <c r="A725" s="236"/>
      <c r="B725" s="236"/>
      <c r="C725" s="236"/>
      <c r="D725" s="236"/>
      <c r="E725" s="236"/>
      <c r="F725" s="236"/>
      <c r="G725" s="236"/>
      <c r="H725" s="236"/>
      <c r="I725" s="236"/>
      <c r="J725" s="236"/>
      <c r="K725" s="236"/>
      <c r="L725" s="236"/>
      <c r="M725" s="236"/>
      <c r="N725" s="236"/>
      <c r="O725" s="236"/>
    </row>
    <row r="726" spans="1:15">
      <c r="A726" s="236"/>
      <c r="B726" s="236"/>
      <c r="C726" s="236"/>
      <c r="D726" s="236"/>
      <c r="E726" s="236"/>
      <c r="F726" s="236"/>
      <c r="G726" s="236"/>
      <c r="H726" s="236"/>
      <c r="I726" s="236"/>
      <c r="J726" s="236"/>
      <c r="K726" s="236"/>
      <c r="L726" s="236"/>
      <c r="M726" s="236"/>
      <c r="N726" s="236"/>
      <c r="O726" s="236"/>
    </row>
    <row r="727" spans="1:15">
      <c r="A727" s="236"/>
      <c r="B727" s="236"/>
      <c r="C727" s="236"/>
      <c r="D727" s="236"/>
      <c r="E727" s="236"/>
      <c r="F727" s="236"/>
      <c r="G727" s="236"/>
      <c r="H727" s="236"/>
      <c r="I727" s="236"/>
      <c r="J727" s="236"/>
      <c r="K727" s="236"/>
      <c r="L727" s="236"/>
      <c r="M727" s="236"/>
      <c r="N727" s="236"/>
      <c r="O727" s="236"/>
    </row>
    <row r="728" spans="1:15">
      <c r="A728" s="236"/>
      <c r="B728" s="236"/>
      <c r="C728" s="236"/>
      <c r="D728" s="236"/>
      <c r="E728" s="236"/>
      <c r="F728" s="236"/>
      <c r="G728" s="236"/>
      <c r="H728" s="236"/>
      <c r="I728" s="236"/>
      <c r="J728" s="236"/>
      <c r="K728" s="236"/>
      <c r="L728" s="236"/>
      <c r="M728" s="236"/>
      <c r="N728" s="236"/>
      <c r="O728" s="236"/>
    </row>
    <row r="729" spans="1:15">
      <c r="A729" s="236"/>
      <c r="B729" s="236"/>
      <c r="C729" s="236"/>
      <c r="D729" s="236"/>
      <c r="E729" s="236"/>
      <c r="F729" s="236"/>
      <c r="G729" s="236"/>
      <c r="H729" s="236"/>
      <c r="I729" s="236"/>
      <c r="J729" s="236"/>
      <c r="K729" s="236"/>
      <c r="L729" s="236"/>
      <c r="M729" s="236"/>
      <c r="N729" s="236"/>
      <c r="O729" s="236"/>
    </row>
    <row r="730" spans="1:15">
      <c r="A730" s="236"/>
      <c r="B730" s="236"/>
      <c r="C730" s="236"/>
      <c r="D730" s="236"/>
      <c r="E730" s="236"/>
      <c r="F730" s="236"/>
      <c r="G730" s="236"/>
      <c r="H730" s="236"/>
      <c r="I730" s="236"/>
      <c r="J730" s="236"/>
      <c r="K730" s="236"/>
      <c r="L730" s="236"/>
      <c r="M730" s="236"/>
      <c r="N730" s="236"/>
      <c r="O730" s="236"/>
    </row>
    <row r="731" spans="1:15">
      <c r="A731" s="236"/>
      <c r="B731" s="236"/>
      <c r="C731" s="236"/>
      <c r="D731" s="236"/>
      <c r="E731" s="236"/>
      <c r="F731" s="236"/>
      <c r="G731" s="236"/>
      <c r="H731" s="236"/>
      <c r="I731" s="236"/>
      <c r="J731" s="236"/>
      <c r="K731" s="236"/>
      <c r="L731" s="236"/>
      <c r="M731" s="236"/>
      <c r="N731" s="236"/>
      <c r="O731" s="236"/>
    </row>
    <row r="732" spans="1:15">
      <c r="A732" s="236"/>
      <c r="B732" s="236"/>
      <c r="C732" s="236"/>
      <c r="D732" s="236"/>
      <c r="E732" s="236"/>
      <c r="F732" s="236"/>
      <c r="G732" s="236"/>
      <c r="H732" s="236"/>
      <c r="I732" s="236"/>
      <c r="J732" s="236"/>
      <c r="K732" s="236"/>
      <c r="L732" s="236"/>
      <c r="M732" s="236"/>
      <c r="N732" s="236"/>
      <c r="O732" s="236"/>
    </row>
    <row r="733" spans="1:15">
      <c r="A733" s="236"/>
      <c r="B733" s="236"/>
      <c r="C733" s="236"/>
      <c r="D733" s="236"/>
      <c r="E733" s="236"/>
      <c r="F733" s="236"/>
      <c r="G733" s="236"/>
      <c r="H733" s="236"/>
      <c r="I733" s="236"/>
      <c r="J733" s="236"/>
      <c r="K733" s="236"/>
      <c r="L733" s="236"/>
      <c r="M733" s="236"/>
      <c r="N733" s="236"/>
      <c r="O733" s="236"/>
    </row>
    <row r="734" spans="1:15">
      <c r="A734" s="236"/>
      <c r="B734" s="236"/>
      <c r="C734" s="236"/>
      <c r="D734" s="236"/>
      <c r="E734" s="236"/>
      <c r="F734" s="236"/>
      <c r="G734" s="236"/>
      <c r="H734" s="236"/>
      <c r="I734" s="236"/>
      <c r="J734" s="236"/>
      <c r="K734" s="236"/>
      <c r="L734" s="236"/>
      <c r="M734" s="236"/>
      <c r="N734" s="236"/>
      <c r="O734" s="236"/>
    </row>
    <row r="735" spans="1:15">
      <c r="A735" s="236"/>
      <c r="B735" s="236"/>
      <c r="C735" s="236"/>
      <c r="D735" s="236"/>
      <c r="E735" s="236"/>
      <c r="F735" s="236"/>
      <c r="G735" s="236"/>
      <c r="H735" s="236"/>
      <c r="I735" s="236"/>
      <c r="J735" s="236"/>
      <c r="K735" s="236"/>
      <c r="L735" s="236"/>
      <c r="M735" s="236"/>
      <c r="N735" s="236"/>
      <c r="O735" s="236"/>
    </row>
    <row r="736" spans="1:15">
      <c r="A736" s="236"/>
      <c r="B736" s="236"/>
      <c r="C736" s="236"/>
      <c r="D736" s="236"/>
      <c r="E736" s="236"/>
      <c r="F736" s="236"/>
      <c r="G736" s="236"/>
      <c r="H736" s="236"/>
      <c r="I736" s="236"/>
      <c r="J736" s="236"/>
      <c r="K736" s="236"/>
      <c r="L736" s="236"/>
      <c r="M736" s="236"/>
      <c r="N736" s="236"/>
      <c r="O736" s="236"/>
    </row>
    <row r="737" spans="1:15">
      <c r="A737" s="236"/>
      <c r="B737" s="236"/>
      <c r="C737" s="236"/>
      <c r="D737" s="236"/>
      <c r="E737" s="236"/>
      <c r="F737" s="236"/>
      <c r="G737" s="236"/>
      <c r="H737" s="236"/>
      <c r="I737" s="236"/>
      <c r="J737" s="236"/>
      <c r="K737" s="236"/>
      <c r="L737" s="236"/>
      <c r="M737" s="236"/>
      <c r="N737" s="236"/>
      <c r="O737" s="236"/>
    </row>
    <row r="738" spans="1:15">
      <c r="A738" s="236"/>
      <c r="B738" s="236"/>
      <c r="C738" s="236"/>
      <c r="D738" s="236"/>
      <c r="E738" s="236"/>
      <c r="F738" s="236"/>
      <c r="G738" s="236"/>
      <c r="H738" s="236"/>
      <c r="I738" s="236"/>
      <c r="J738" s="236"/>
      <c r="K738" s="236"/>
      <c r="L738" s="236"/>
      <c r="M738" s="236"/>
      <c r="N738" s="236"/>
      <c r="O738" s="236"/>
    </row>
    <row r="739" spans="1:15">
      <c r="A739" s="236"/>
      <c r="B739" s="236"/>
      <c r="C739" s="236"/>
      <c r="D739" s="236"/>
      <c r="E739" s="236"/>
      <c r="F739" s="236"/>
      <c r="G739" s="236"/>
      <c r="H739" s="236"/>
      <c r="I739" s="236"/>
      <c r="J739" s="236"/>
      <c r="K739" s="236"/>
      <c r="L739" s="236"/>
      <c r="M739" s="236"/>
      <c r="N739" s="236"/>
      <c r="O739" s="236"/>
    </row>
    <row r="740" spans="1:15">
      <c r="A740" s="236"/>
      <c r="B740" s="236"/>
      <c r="C740" s="236"/>
      <c r="D740" s="236"/>
      <c r="E740" s="236"/>
      <c r="F740" s="236"/>
      <c r="G740" s="236"/>
      <c r="H740" s="236"/>
      <c r="I740" s="236"/>
      <c r="J740" s="236"/>
      <c r="K740" s="236"/>
      <c r="L740" s="236"/>
      <c r="M740" s="236"/>
      <c r="N740" s="236"/>
      <c r="O740" s="236"/>
    </row>
    <row r="741" spans="1:15">
      <c r="A741" s="236"/>
      <c r="B741" s="236"/>
      <c r="C741" s="236"/>
      <c r="D741" s="236"/>
      <c r="E741" s="236"/>
      <c r="F741" s="236"/>
      <c r="G741" s="236"/>
      <c r="H741" s="236"/>
      <c r="I741" s="236"/>
      <c r="J741" s="236"/>
      <c r="K741" s="236"/>
      <c r="L741" s="236"/>
      <c r="M741" s="236"/>
      <c r="N741" s="236"/>
      <c r="O741" s="236"/>
    </row>
    <row r="742" spans="1:15">
      <c r="A742" s="236"/>
      <c r="B742" s="236"/>
      <c r="C742" s="236"/>
      <c r="D742" s="236"/>
      <c r="E742" s="236"/>
      <c r="F742" s="236"/>
      <c r="G742" s="236"/>
      <c r="H742" s="236"/>
      <c r="I742" s="236"/>
      <c r="J742" s="236"/>
      <c r="K742" s="236"/>
      <c r="L742" s="236"/>
      <c r="M742" s="236"/>
      <c r="N742" s="236"/>
      <c r="O742" s="236"/>
    </row>
    <row r="743" spans="1:15">
      <c r="A743" s="236"/>
      <c r="B743" s="236"/>
      <c r="C743" s="236"/>
      <c r="D743" s="236"/>
      <c r="E743" s="236"/>
      <c r="F743" s="236"/>
      <c r="G743" s="236"/>
      <c r="H743" s="236"/>
      <c r="I743" s="236"/>
      <c r="J743" s="236"/>
      <c r="K743" s="236"/>
      <c r="L743" s="236"/>
      <c r="M743" s="236"/>
      <c r="N743" s="236"/>
      <c r="O743" s="236"/>
    </row>
    <row r="744" spans="1:15">
      <c r="A744" s="236"/>
      <c r="B744" s="236"/>
      <c r="C744" s="236"/>
      <c r="D744" s="236"/>
      <c r="E744" s="236"/>
      <c r="F744" s="236"/>
      <c r="G744" s="236"/>
      <c r="H744" s="236"/>
      <c r="I744" s="236"/>
      <c r="J744" s="236"/>
      <c r="K744" s="236"/>
      <c r="L744" s="236"/>
      <c r="M744" s="236"/>
      <c r="N744" s="236"/>
      <c r="O744" s="236"/>
    </row>
    <row r="745" spans="1:15">
      <c r="A745" s="236"/>
      <c r="B745" s="236"/>
      <c r="C745" s="236"/>
      <c r="D745" s="236"/>
      <c r="E745" s="236"/>
      <c r="F745" s="236"/>
      <c r="G745" s="236"/>
      <c r="H745" s="236"/>
      <c r="I745" s="236"/>
      <c r="J745" s="236"/>
      <c r="K745" s="236"/>
      <c r="L745" s="236"/>
      <c r="M745" s="236"/>
      <c r="N745" s="236"/>
      <c r="O745" s="236"/>
    </row>
    <row r="746" spans="1:15">
      <c r="A746" s="236"/>
      <c r="B746" s="236"/>
      <c r="C746" s="236"/>
      <c r="D746" s="236"/>
      <c r="E746" s="236"/>
      <c r="F746" s="236"/>
      <c r="G746" s="236"/>
      <c r="H746" s="236"/>
      <c r="I746" s="236"/>
      <c r="J746" s="236"/>
      <c r="K746" s="236"/>
      <c r="L746" s="236"/>
      <c r="M746" s="236"/>
      <c r="N746" s="236"/>
      <c r="O746" s="236"/>
    </row>
    <row r="747" spans="1:15">
      <c r="A747" s="236"/>
      <c r="B747" s="236"/>
      <c r="C747" s="236"/>
      <c r="D747" s="236"/>
      <c r="E747" s="236"/>
      <c r="F747" s="236"/>
      <c r="G747" s="236"/>
      <c r="H747" s="236"/>
      <c r="I747" s="236"/>
      <c r="J747" s="236"/>
      <c r="K747" s="236"/>
      <c r="L747" s="236"/>
      <c r="M747" s="236"/>
      <c r="N747" s="236"/>
      <c r="O747" s="236"/>
    </row>
    <row r="748" spans="1:15">
      <c r="A748" s="236"/>
      <c r="B748" s="236"/>
      <c r="C748" s="236"/>
      <c r="D748" s="236"/>
      <c r="E748" s="236"/>
      <c r="F748" s="236"/>
      <c r="G748" s="236"/>
      <c r="H748" s="236"/>
      <c r="I748" s="236"/>
      <c r="J748" s="236"/>
      <c r="K748" s="236"/>
      <c r="L748" s="236"/>
      <c r="M748" s="236"/>
      <c r="N748" s="236"/>
      <c r="O748" s="236"/>
    </row>
    <row r="749" spans="1:15">
      <c r="A749" s="236"/>
      <c r="B749" s="236"/>
      <c r="C749" s="236"/>
      <c r="D749" s="236"/>
      <c r="E749" s="236"/>
      <c r="F749" s="236"/>
      <c r="G749" s="236"/>
      <c r="H749" s="236"/>
      <c r="I749" s="236"/>
      <c r="J749" s="236"/>
      <c r="K749" s="236"/>
      <c r="L749" s="236"/>
      <c r="M749" s="236"/>
      <c r="N749" s="236"/>
      <c r="O749" s="236"/>
    </row>
    <row r="750" spans="1:15">
      <c r="A750" s="236"/>
      <c r="B750" s="236"/>
      <c r="C750" s="236"/>
      <c r="D750" s="236"/>
      <c r="E750" s="236"/>
      <c r="F750" s="236"/>
      <c r="G750" s="236"/>
      <c r="H750" s="236"/>
      <c r="I750" s="236"/>
      <c r="J750" s="236"/>
      <c r="K750" s="236"/>
      <c r="L750" s="236"/>
      <c r="M750" s="236"/>
      <c r="N750" s="236"/>
      <c r="O750" s="236"/>
    </row>
    <row r="751" spans="1:15">
      <c r="A751" s="236"/>
      <c r="B751" s="236"/>
      <c r="C751" s="236"/>
      <c r="D751" s="236"/>
      <c r="E751" s="236"/>
      <c r="F751" s="236"/>
      <c r="G751" s="236"/>
      <c r="H751" s="236"/>
      <c r="I751" s="236"/>
      <c r="J751" s="236"/>
      <c r="K751" s="236"/>
      <c r="L751" s="236"/>
      <c r="M751" s="236"/>
      <c r="N751" s="236"/>
      <c r="O751" s="236"/>
    </row>
    <row r="752" spans="1:15">
      <c r="A752" s="236"/>
      <c r="B752" s="236"/>
      <c r="C752" s="236"/>
      <c r="D752" s="236"/>
      <c r="E752" s="236"/>
      <c r="F752" s="236"/>
      <c r="G752" s="236"/>
      <c r="H752" s="236"/>
      <c r="I752" s="236"/>
      <c r="J752" s="236"/>
      <c r="K752" s="236"/>
      <c r="L752" s="236"/>
      <c r="M752" s="236"/>
      <c r="N752" s="236"/>
      <c r="O752" s="236"/>
    </row>
    <row r="753" spans="1:15">
      <c r="A753" s="236"/>
      <c r="B753" s="236"/>
      <c r="C753" s="236"/>
      <c r="D753" s="236"/>
      <c r="E753" s="236"/>
      <c r="F753" s="236"/>
      <c r="G753" s="236"/>
      <c r="H753" s="236"/>
      <c r="I753" s="236"/>
      <c r="J753" s="236"/>
      <c r="K753" s="236"/>
      <c r="L753" s="236"/>
      <c r="M753" s="236"/>
      <c r="N753" s="236"/>
      <c r="O753" s="236"/>
    </row>
    <row r="754" spans="1:15">
      <c r="A754" s="236"/>
      <c r="B754" s="236"/>
      <c r="C754" s="236"/>
      <c r="D754" s="236"/>
      <c r="E754" s="236"/>
      <c r="F754" s="236"/>
      <c r="G754" s="236"/>
      <c r="H754" s="236"/>
      <c r="I754" s="236"/>
      <c r="J754" s="236"/>
      <c r="K754" s="236"/>
      <c r="L754" s="236"/>
      <c r="M754" s="236"/>
      <c r="N754" s="236"/>
      <c r="O754" s="236"/>
    </row>
    <row r="755" spans="1:15">
      <c r="A755" s="236"/>
      <c r="B755" s="236"/>
      <c r="C755" s="236"/>
      <c r="D755" s="236"/>
      <c r="E755" s="236"/>
      <c r="F755" s="236"/>
      <c r="G755" s="236"/>
      <c r="H755" s="236"/>
      <c r="I755" s="236"/>
      <c r="J755" s="236"/>
      <c r="K755" s="236"/>
      <c r="L755" s="236"/>
      <c r="M755" s="236"/>
      <c r="N755" s="236"/>
      <c r="O755" s="236"/>
    </row>
    <row r="756" spans="1:15">
      <c r="A756" s="236"/>
      <c r="B756" s="236"/>
      <c r="C756" s="236"/>
      <c r="D756" s="236"/>
      <c r="E756" s="236"/>
      <c r="F756" s="236"/>
      <c r="G756" s="236"/>
      <c r="H756" s="236"/>
      <c r="I756" s="236"/>
      <c r="J756" s="236"/>
      <c r="K756" s="236"/>
      <c r="L756" s="236"/>
      <c r="M756" s="236"/>
      <c r="N756" s="236"/>
      <c r="O756" s="236"/>
    </row>
    <row r="757" spans="1:15">
      <c r="A757" s="236"/>
      <c r="B757" s="236"/>
      <c r="C757" s="236"/>
      <c r="D757" s="236"/>
      <c r="E757" s="236"/>
      <c r="F757" s="236"/>
      <c r="G757" s="236"/>
      <c r="H757" s="236"/>
      <c r="I757" s="236"/>
      <c r="J757" s="236"/>
      <c r="K757" s="236"/>
      <c r="L757" s="236"/>
      <c r="M757" s="236"/>
      <c r="N757" s="236"/>
      <c r="O757" s="236"/>
    </row>
    <row r="758" spans="1:15">
      <c r="A758" s="236"/>
      <c r="B758" s="236"/>
      <c r="C758" s="236"/>
      <c r="D758" s="236"/>
      <c r="E758" s="236"/>
      <c r="F758" s="236"/>
      <c r="G758" s="236"/>
      <c r="H758" s="236"/>
      <c r="I758" s="236"/>
      <c r="J758" s="236"/>
      <c r="K758" s="236"/>
      <c r="L758" s="236"/>
      <c r="M758" s="236"/>
      <c r="N758" s="236"/>
      <c r="O758" s="236"/>
    </row>
    <row r="759" spans="1:15">
      <c r="A759" s="236"/>
      <c r="B759" s="236"/>
      <c r="C759" s="236"/>
      <c r="D759" s="236"/>
      <c r="E759" s="236"/>
      <c r="F759" s="236"/>
      <c r="G759" s="236"/>
      <c r="H759" s="236"/>
      <c r="I759" s="236"/>
      <c r="J759" s="236"/>
      <c r="K759" s="236"/>
      <c r="L759" s="236"/>
      <c r="M759" s="236"/>
      <c r="N759" s="236"/>
      <c r="O759" s="236"/>
    </row>
    <row r="760" spans="1:15">
      <c r="A760" s="236"/>
      <c r="B760" s="236"/>
      <c r="C760" s="236"/>
      <c r="D760" s="236"/>
      <c r="E760" s="236"/>
      <c r="F760" s="236"/>
      <c r="G760" s="236"/>
      <c r="H760" s="236"/>
      <c r="I760" s="236"/>
      <c r="J760" s="236"/>
      <c r="K760" s="236"/>
      <c r="L760" s="236"/>
      <c r="M760" s="236"/>
      <c r="N760" s="236"/>
      <c r="O760" s="236"/>
    </row>
    <row r="761" spans="1:15">
      <c r="A761" s="236"/>
      <c r="B761" s="236"/>
      <c r="C761" s="236"/>
      <c r="D761" s="236"/>
      <c r="E761" s="236"/>
      <c r="F761" s="236"/>
      <c r="G761" s="236"/>
      <c r="H761" s="236"/>
      <c r="I761" s="236"/>
      <c r="J761" s="236"/>
      <c r="K761" s="236"/>
      <c r="L761" s="236"/>
      <c r="M761" s="236"/>
      <c r="N761" s="236"/>
      <c r="O761" s="236"/>
    </row>
    <row r="762" spans="1:15">
      <c r="A762" s="236"/>
      <c r="B762" s="236"/>
      <c r="C762" s="236"/>
      <c r="D762" s="236"/>
      <c r="E762" s="236"/>
      <c r="F762" s="236"/>
      <c r="G762" s="236"/>
      <c r="H762" s="236"/>
      <c r="I762" s="236"/>
      <c r="J762" s="236"/>
      <c r="K762" s="236"/>
      <c r="L762" s="236"/>
      <c r="M762" s="236"/>
      <c r="N762" s="236"/>
      <c r="O762" s="236"/>
    </row>
    <row r="763" spans="1:15">
      <c r="A763" s="236"/>
      <c r="B763" s="236"/>
      <c r="C763" s="236"/>
      <c r="D763" s="236"/>
      <c r="E763" s="236"/>
      <c r="F763" s="236"/>
      <c r="G763" s="236"/>
      <c r="H763" s="236"/>
      <c r="I763" s="236"/>
      <c r="J763" s="236"/>
      <c r="K763" s="236"/>
      <c r="L763" s="236"/>
      <c r="M763" s="236"/>
      <c r="N763" s="236"/>
      <c r="O763" s="236"/>
    </row>
    <row r="764" spans="1:15">
      <c r="A764" s="236"/>
      <c r="B764" s="236"/>
      <c r="C764" s="236"/>
      <c r="D764" s="236"/>
      <c r="E764" s="236"/>
      <c r="F764" s="236"/>
      <c r="G764" s="236"/>
      <c r="H764" s="236"/>
      <c r="I764" s="236"/>
      <c r="J764" s="236"/>
      <c r="K764" s="236"/>
      <c r="L764" s="236"/>
      <c r="M764" s="236"/>
      <c r="N764" s="236"/>
      <c r="O764" s="236"/>
    </row>
    <row r="765" spans="1:15">
      <c r="A765" s="236"/>
      <c r="B765" s="236"/>
      <c r="C765" s="236"/>
      <c r="D765" s="236"/>
      <c r="E765" s="236"/>
      <c r="F765" s="236"/>
      <c r="G765" s="236"/>
      <c r="H765" s="236"/>
      <c r="I765" s="236"/>
      <c r="J765" s="236"/>
      <c r="K765" s="236"/>
      <c r="L765" s="236"/>
      <c r="M765" s="236"/>
      <c r="N765" s="236"/>
      <c r="O765" s="236"/>
    </row>
    <row r="766" spans="1:15">
      <c r="A766" s="236"/>
      <c r="B766" s="236"/>
      <c r="C766" s="236"/>
      <c r="D766" s="236"/>
      <c r="E766" s="236"/>
      <c r="F766" s="236"/>
      <c r="G766" s="236"/>
      <c r="H766" s="236"/>
      <c r="I766" s="236"/>
      <c r="J766" s="236"/>
      <c r="K766" s="236"/>
      <c r="L766" s="236"/>
      <c r="M766" s="236"/>
      <c r="N766" s="236"/>
      <c r="O766" s="236"/>
    </row>
    <row r="767" spans="1:15">
      <c r="A767" s="236"/>
      <c r="B767" s="236"/>
      <c r="C767" s="236"/>
      <c r="D767" s="236"/>
      <c r="E767" s="236"/>
      <c r="F767" s="236"/>
      <c r="G767" s="236"/>
      <c r="H767" s="236"/>
      <c r="I767" s="236"/>
      <c r="J767" s="236"/>
      <c r="K767" s="236"/>
      <c r="L767" s="236"/>
      <c r="M767" s="236"/>
      <c r="N767" s="236"/>
      <c r="O767" s="236"/>
    </row>
    <row r="768" spans="1:15">
      <c r="A768" s="236"/>
      <c r="B768" s="236"/>
      <c r="C768" s="236"/>
      <c r="D768" s="236"/>
      <c r="E768" s="236"/>
      <c r="F768" s="236"/>
      <c r="G768" s="236"/>
      <c r="H768" s="236"/>
      <c r="I768" s="236"/>
      <c r="J768" s="236"/>
      <c r="K768" s="236"/>
      <c r="L768" s="236"/>
      <c r="M768" s="236"/>
      <c r="N768" s="236"/>
      <c r="O768" s="236"/>
    </row>
    <row r="769" spans="1:15">
      <c r="A769" s="236"/>
      <c r="B769" s="236"/>
      <c r="C769" s="236"/>
      <c r="D769" s="236"/>
      <c r="E769" s="236"/>
      <c r="F769" s="236"/>
      <c r="G769" s="236"/>
      <c r="H769" s="236"/>
      <c r="I769" s="236"/>
      <c r="J769" s="236"/>
      <c r="K769" s="236"/>
      <c r="L769" s="236"/>
      <c r="M769" s="236"/>
      <c r="N769" s="236"/>
      <c r="O769" s="236"/>
    </row>
    <row r="770" spans="1:15">
      <c r="A770" s="236"/>
      <c r="B770" s="236"/>
      <c r="C770" s="236"/>
      <c r="D770" s="236"/>
      <c r="E770" s="236"/>
      <c r="F770" s="236"/>
      <c r="G770" s="236"/>
      <c r="H770" s="236"/>
      <c r="I770" s="236"/>
      <c r="J770" s="236"/>
      <c r="K770" s="236"/>
      <c r="L770" s="236"/>
      <c r="M770" s="236"/>
      <c r="N770" s="236"/>
      <c r="O770" s="236"/>
    </row>
    <row r="771" spans="1:15">
      <c r="A771" s="236"/>
      <c r="B771" s="236"/>
      <c r="C771" s="236"/>
      <c r="D771" s="236"/>
      <c r="E771" s="236"/>
      <c r="F771" s="236"/>
      <c r="G771" s="236"/>
      <c r="H771" s="236"/>
      <c r="I771" s="236"/>
      <c r="J771" s="236"/>
      <c r="K771" s="236"/>
      <c r="L771" s="236"/>
      <c r="M771" s="236"/>
      <c r="N771" s="236"/>
      <c r="O771" s="236"/>
    </row>
    <row r="772" spans="1:15">
      <c r="A772" s="236"/>
      <c r="B772" s="236"/>
      <c r="C772" s="236"/>
      <c r="D772" s="236"/>
      <c r="E772" s="236"/>
      <c r="F772" s="236"/>
      <c r="G772" s="236"/>
      <c r="H772" s="236"/>
      <c r="I772" s="236"/>
      <c r="J772" s="236"/>
      <c r="K772" s="236"/>
      <c r="L772" s="236"/>
      <c r="M772" s="236"/>
      <c r="N772" s="236"/>
      <c r="O772" s="236"/>
    </row>
    <row r="773" spans="1:15">
      <c r="A773" s="236"/>
      <c r="B773" s="236"/>
      <c r="C773" s="236"/>
      <c r="D773" s="236"/>
      <c r="E773" s="236"/>
      <c r="F773" s="236"/>
      <c r="G773" s="236"/>
      <c r="H773" s="236"/>
      <c r="I773" s="236"/>
      <c r="J773" s="236"/>
      <c r="K773" s="236"/>
      <c r="L773" s="236"/>
      <c r="M773" s="236"/>
      <c r="N773" s="236"/>
      <c r="O773" s="236"/>
    </row>
    <row r="774" spans="1:15">
      <c r="A774" s="236"/>
      <c r="B774" s="236"/>
      <c r="C774" s="236"/>
      <c r="D774" s="236"/>
      <c r="E774" s="236"/>
      <c r="F774" s="236"/>
      <c r="G774" s="236"/>
      <c r="H774" s="236"/>
      <c r="I774" s="236"/>
      <c r="J774" s="236"/>
      <c r="K774" s="236"/>
      <c r="L774" s="236"/>
      <c r="M774" s="236"/>
      <c r="N774" s="236"/>
      <c r="O774" s="236"/>
    </row>
    <row r="775" spans="1:15">
      <c r="A775" s="236"/>
      <c r="B775" s="236"/>
      <c r="C775" s="236"/>
      <c r="D775" s="236"/>
      <c r="E775" s="236"/>
      <c r="F775" s="236"/>
      <c r="G775" s="236"/>
      <c r="H775" s="236"/>
      <c r="I775" s="236"/>
      <c r="J775" s="236"/>
      <c r="K775" s="236"/>
      <c r="L775" s="236"/>
      <c r="M775" s="236"/>
      <c r="N775" s="236"/>
      <c r="O775" s="236"/>
    </row>
    <row r="776" spans="1:15">
      <c r="A776" s="236"/>
      <c r="B776" s="236"/>
      <c r="C776" s="236"/>
      <c r="D776" s="236"/>
      <c r="E776" s="236"/>
      <c r="F776" s="236"/>
      <c r="G776" s="236"/>
      <c r="H776" s="236"/>
      <c r="I776" s="236"/>
      <c r="J776" s="236"/>
      <c r="K776" s="236"/>
      <c r="L776" s="236"/>
      <c r="M776" s="236"/>
      <c r="N776" s="236"/>
      <c r="O776" s="236"/>
    </row>
    <row r="777" spans="1:15">
      <c r="A777" s="236"/>
      <c r="B777" s="236"/>
      <c r="C777" s="236"/>
      <c r="D777" s="236"/>
      <c r="E777" s="236"/>
      <c r="F777" s="236"/>
      <c r="G777" s="236"/>
      <c r="H777" s="236"/>
      <c r="I777" s="236"/>
      <c r="J777" s="236"/>
      <c r="K777" s="236"/>
      <c r="L777" s="236"/>
      <c r="M777" s="236"/>
      <c r="N777" s="236"/>
      <c r="O777" s="236"/>
    </row>
    <row r="778" spans="1:15">
      <c r="A778" s="236"/>
      <c r="B778" s="236"/>
      <c r="C778" s="236"/>
      <c r="D778" s="236"/>
      <c r="E778" s="236"/>
      <c r="F778" s="236"/>
      <c r="G778" s="236"/>
      <c r="H778" s="236"/>
      <c r="I778" s="236"/>
      <c r="J778" s="236"/>
      <c r="K778" s="236"/>
      <c r="L778" s="236"/>
      <c r="M778" s="236"/>
      <c r="N778" s="236"/>
      <c r="O778" s="236"/>
    </row>
    <row r="779" spans="1:15">
      <c r="A779" s="236"/>
      <c r="B779" s="236"/>
      <c r="C779" s="236"/>
      <c r="D779" s="236"/>
      <c r="E779" s="236"/>
      <c r="F779" s="236"/>
      <c r="G779" s="236"/>
      <c r="H779" s="236"/>
      <c r="I779" s="236"/>
      <c r="J779" s="236"/>
      <c r="K779" s="236"/>
      <c r="L779" s="236"/>
      <c r="M779" s="236"/>
      <c r="N779" s="236"/>
      <c r="O779" s="236"/>
    </row>
    <row r="780" spans="1:15">
      <c r="A780" s="236"/>
      <c r="B780" s="236"/>
      <c r="C780" s="236"/>
      <c r="D780" s="236"/>
      <c r="E780" s="236"/>
      <c r="F780" s="236"/>
      <c r="G780" s="236"/>
      <c r="H780" s="236"/>
      <c r="I780" s="236"/>
      <c r="J780" s="236"/>
      <c r="K780" s="236"/>
      <c r="L780" s="236"/>
      <c r="M780" s="236"/>
      <c r="N780" s="236"/>
      <c r="O780" s="236"/>
    </row>
    <row r="781" spans="1:15">
      <c r="A781" s="236"/>
      <c r="B781" s="236"/>
      <c r="C781" s="236"/>
      <c r="D781" s="236"/>
      <c r="E781" s="236"/>
      <c r="F781" s="236"/>
      <c r="G781" s="236"/>
      <c r="H781" s="236"/>
      <c r="I781" s="236"/>
      <c r="J781" s="236"/>
      <c r="K781" s="236"/>
      <c r="L781" s="236"/>
      <c r="M781" s="236"/>
      <c r="N781" s="236"/>
      <c r="O781" s="236"/>
    </row>
    <row r="782" spans="1:15">
      <c r="A782" s="236"/>
      <c r="B782" s="236"/>
      <c r="C782" s="236"/>
      <c r="D782" s="236"/>
      <c r="E782" s="236"/>
      <c r="F782" s="236"/>
      <c r="G782" s="236"/>
      <c r="H782" s="236"/>
      <c r="I782" s="236"/>
      <c r="J782" s="236"/>
      <c r="K782" s="236"/>
      <c r="L782" s="236"/>
      <c r="M782" s="236"/>
      <c r="N782" s="236"/>
      <c r="O782" s="236"/>
    </row>
    <row r="783" spans="1:15">
      <c r="A783" s="236"/>
      <c r="B783" s="236"/>
      <c r="C783" s="236"/>
      <c r="D783" s="236"/>
      <c r="E783" s="236"/>
      <c r="F783" s="236"/>
      <c r="G783" s="236"/>
      <c r="H783" s="236"/>
      <c r="I783" s="236"/>
      <c r="J783" s="236"/>
      <c r="K783" s="236"/>
      <c r="L783" s="236"/>
      <c r="M783" s="236"/>
      <c r="N783" s="236"/>
      <c r="O783" s="236"/>
    </row>
    <row r="784" spans="1:15">
      <c r="A784" s="236"/>
      <c r="B784" s="236"/>
      <c r="C784" s="236"/>
      <c r="D784" s="236"/>
      <c r="E784" s="236"/>
      <c r="F784" s="236"/>
      <c r="G784" s="236"/>
      <c r="H784" s="236"/>
      <c r="I784" s="236"/>
      <c r="J784" s="236"/>
      <c r="K784" s="236"/>
      <c r="L784" s="236"/>
      <c r="M784" s="236"/>
      <c r="N784" s="236"/>
      <c r="O784" s="236"/>
    </row>
    <row r="785" spans="1:15">
      <c r="A785" s="236"/>
      <c r="B785" s="236"/>
      <c r="C785" s="236"/>
      <c r="D785" s="236"/>
      <c r="E785" s="236"/>
      <c r="F785" s="236"/>
      <c r="G785" s="236"/>
      <c r="H785" s="236"/>
      <c r="I785" s="236"/>
      <c r="J785" s="236"/>
      <c r="K785" s="236"/>
      <c r="L785" s="236"/>
      <c r="M785" s="236"/>
      <c r="N785" s="236"/>
      <c r="O785" s="236"/>
    </row>
    <row r="786" spans="1:15">
      <c r="A786" s="236"/>
      <c r="B786" s="236"/>
      <c r="C786" s="236"/>
      <c r="D786" s="236"/>
      <c r="E786" s="236"/>
      <c r="F786" s="236"/>
      <c r="G786" s="236"/>
      <c r="H786" s="236"/>
      <c r="I786" s="236"/>
      <c r="J786" s="236"/>
      <c r="K786" s="236"/>
      <c r="L786" s="236"/>
      <c r="M786" s="236"/>
      <c r="N786" s="236"/>
      <c r="O786" s="236"/>
    </row>
    <row r="787" spans="1:15">
      <c r="A787" s="236"/>
      <c r="B787" s="236"/>
      <c r="C787" s="236"/>
      <c r="D787" s="236"/>
      <c r="E787" s="236"/>
      <c r="F787" s="236"/>
      <c r="G787" s="236"/>
      <c r="H787" s="236"/>
      <c r="I787" s="236"/>
      <c r="J787" s="236"/>
      <c r="K787" s="236"/>
      <c r="L787" s="236"/>
      <c r="M787" s="236"/>
      <c r="N787" s="236"/>
      <c r="O787" s="236"/>
    </row>
    <row r="788" spans="1:15">
      <c r="A788" s="236"/>
      <c r="B788" s="236"/>
      <c r="C788" s="236"/>
      <c r="D788" s="236"/>
      <c r="E788" s="236"/>
      <c r="F788" s="236"/>
      <c r="G788" s="236"/>
      <c r="H788" s="236"/>
      <c r="I788" s="236"/>
      <c r="J788" s="236"/>
      <c r="K788" s="236"/>
      <c r="L788" s="236"/>
      <c r="M788" s="236"/>
      <c r="N788" s="236"/>
      <c r="O788" s="236"/>
    </row>
    <row r="789" spans="1:15">
      <c r="A789" s="236"/>
      <c r="B789" s="236"/>
      <c r="C789" s="236"/>
      <c r="D789" s="236"/>
      <c r="E789" s="236"/>
      <c r="F789" s="236"/>
      <c r="G789" s="236"/>
      <c r="H789" s="236"/>
      <c r="I789" s="236"/>
      <c r="J789" s="236"/>
      <c r="K789" s="236"/>
      <c r="L789" s="236"/>
      <c r="M789" s="236"/>
      <c r="N789" s="236"/>
      <c r="O789" s="236"/>
    </row>
    <row r="790" spans="1:15">
      <c r="A790" s="236"/>
      <c r="B790" s="236"/>
      <c r="C790" s="236"/>
      <c r="D790" s="236"/>
      <c r="E790" s="236"/>
      <c r="F790" s="236"/>
      <c r="G790" s="236"/>
      <c r="H790" s="236"/>
      <c r="I790" s="236"/>
      <c r="J790" s="236"/>
      <c r="K790" s="236"/>
      <c r="L790" s="236"/>
      <c r="M790" s="236"/>
      <c r="N790" s="236"/>
      <c r="O790" s="236"/>
    </row>
    <row r="791" spans="1:15">
      <c r="A791" s="236"/>
      <c r="B791" s="236"/>
      <c r="C791" s="236"/>
      <c r="D791" s="236"/>
      <c r="E791" s="236"/>
      <c r="F791" s="236"/>
      <c r="G791" s="236"/>
      <c r="H791" s="236"/>
      <c r="I791" s="236"/>
      <c r="J791" s="236"/>
      <c r="K791" s="236"/>
      <c r="L791" s="236"/>
      <c r="M791" s="236"/>
      <c r="N791" s="236"/>
      <c r="O791" s="236"/>
    </row>
    <row r="792" spans="1:15">
      <c r="A792" s="236"/>
      <c r="B792" s="236"/>
      <c r="C792" s="236"/>
      <c r="D792" s="236"/>
      <c r="E792" s="236"/>
      <c r="F792" s="236"/>
      <c r="G792" s="236"/>
      <c r="H792" s="236"/>
      <c r="I792" s="236"/>
      <c r="J792" s="236"/>
      <c r="K792" s="236"/>
      <c r="L792" s="236"/>
      <c r="M792" s="236"/>
      <c r="N792" s="236"/>
      <c r="O792" s="236"/>
    </row>
    <row r="793" spans="1:15">
      <c r="A793" s="236"/>
      <c r="B793" s="236"/>
      <c r="C793" s="236"/>
      <c r="D793" s="236"/>
      <c r="E793" s="236"/>
      <c r="F793" s="236"/>
      <c r="G793" s="236"/>
      <c r="H793" s="236"/>
      <c r="I793" s="236"/>
      <c r="J793" s="236"/>
      <c r="K793" s="236"/>
      <c r="L793" s="236"/>
      <c r="M793" s="236"/>
      <c r="N793" s="236"/>
      <c r="O793" s="236"/>
    </row>
    <row r="794" spans="1:15">
      <c r="A794" s="236"/>
      <c r="B794" s="236"/>
      <c r="C794" s="236"/>
      <c r="D794" s="236"/>
      <c r="E794" s="236"/>
      <c r="F794" s="236"/>
      <c r="G794" s="236"/>
      <c r="H794" s="236"/>
      <c r="I794" s="236"/>
      <c r="J794" s="236"/>
      <c r="K794" s="236"/>
      <c r="L794" s="236"/>
      <c r="M794" s="236"/>
      <c r="N794" s="236"/>
      <c r="O794" s="236"/>
    </row>
    <row r="795" spans="1:15">
      <c r="A795" s="236"/>
      <c r="B795" s="236"/>
      <c r="C795" s="236"/>
      <c r="D795" s="236"/>
      <c r="E795" s="236"/>
      <c r="F795" s="236"/>
      <c r="G795" s="236"/>
      <c r="H795" s="236"/>
      <c r="I795" s="236"/>
      <c r="J795" s="236"/>
      <c r="K795" s="236"/>
      <c r="L795" s="236"/>
      <c r="M795" s="236"/>
      <c r="N795" s="236"/>
      <c r="O795" s="236"/>
    </row>
    <row r="796" spans="1:15">
      <c r="A796" s="236"/>
      <c r="B796" s="236"/>
      <c r="C796" s="236"/>
      <c r="D796" s="236"/>
      <c r="E796" s="236"/>
      <c r="F796" s="236"/>
      <c r="G796" s="236"/>
      <c r="H796" s="236"/>
      <c r="I796" s="236"/>
      <c r="J796" s="236"/>
      <c r="K796" s="236"/>
      <c r="L796" s="236"/>
      <c r="M796" s="236"/>
      <c r="N796" s="236"/>
      <c r="O796" s="236"/>
    </row>
    <row r="797" spans="1:15">
      <c r="A797" s="236"/>
      <c r="B797" s="236"/>
      <c r="C797" s="236"/>
      <c r="D797" s="236"/>
      <c r="E797" s="236"/>
      <c r="F797" s="236"/>
      <c r="G797" s="236"/>
      <c r="H797" s="236"/>
      <c r="I797" s="236"/>
      <c r="J797" s="236"/>
      <c r="K797" s="236"/>
      <c r="L797" s="236"/>
      <c r="M797" s="236"/>
      <c r="N797" s="236"/>
      <c r="O797" s="236"/>
    </row>
    <row r="798" spans="1:15">
      <c r="A798" s="236"/>
      <c r="B798" s="236"/>
      <c r="C798" s="236"/>
      <c r="D798" s="236"/>
      <c r="E798" s="236"/>
      <c r="F798" s="236"/>
      <c r="G798" s="236"/>
      <c r="H798" s="236"/>
      <c r="I798" s="236"/>
      <c r="J798" s="236"/>
      <c r="K798" s="236"/>
      <c r="L798" s="236"/>
      <c r="M798" s="236"/>
      <c r="N798" s="236"/>
      <c r="O798" s="236"/>
    </row>
    <row r="799" spans="1:15">
      <c r="A799" s="236"/>
      <c r="B799" s="236"/>
      <c r="C799" s="236"/>
      <c r="D799" s="236"/>
      <c r="E799" s="236"/>
      <c r="F799" s="236"/>
      <c r="G799" s="236"/>
      <c r="H799" s="236"/>
      <c r="I799" s="236"/>
      <c r="J799" s="236"/>
      <c r="K799" s="236"/>
      <c r="L799" s="236"/>
      <c r="M799" s="236"/>
      <c r="N799" s="236"/>
      <c r="O799" s="236"/>
    </row>
    <row r="800" spans="1:15">
      <c r="A800" s="236"/>
      <c r="B800" s="236"/>
      <c r="C800" s="236"/>
      <c r="D800" s="236"/>
      <c r="E800" s="236"/>
      <c r="F800" s="236"/>
      <c r="G800" s="236"/>
      <c r="H800" s="236"/>
      <c r="I800" s="236"/>
      <c r="J800" s="236"/>
      <c r="K800" s="236"/>
      <c r="L800" s="236"/>
      <c r="M800" s="236"/>
      <c r="N800" s="236"/>
      <c r="O800" s="236"/>
    </row>
    <row r="801" spans="1:15">
      <c r="A801" s="236"/>
      <c r="B801" s="236"/>
      <c r="C801" s="236"/>
      <c r="D801" s="236"/>
      <c r="E801" s="236"/>
      <c r="F801" s="236"/>
      <c r="G801" s="236"/>
      <c r="H801" s="236"/>
      <c r="I801" s="236"/>
      <c r="J801" s="236"/>
      <c r="K801" s="236"/>
      <c r="L801" s="236"/>
      <c r="M801" s="236"/>
      <c r="N801" s="236"/>
      <c r="O801" s="236"/>
    </row>
    <row r="802" spans="1:15">
      <c r="A802" s="236"/>
      <c r="B802" s="236"/>
      <c r="C802" s="236"/>
      <c r="D802" s="236"/>
      <c r="E802" s="236"/>
      <c r="F802" s="236"/>
      <c r="G802" s="236"/>
      <c r="H802" s="236"/>
      <c r="I802" s="236"/>
      <c r="J802" s="236"/>
      <c r="K802" s="236"/>
      <c r="L802" s="236"/>
      <c r="M802" s="236"/>
      <c r="N802" s="236"/>
      <c r="O802" s="236"/>
    </row>
    <row r="803" spans="1:15">
      <c r="A803" s="236"/>
      <c r="B803" s="236"/>
      <c r="C803" s="236"/>
      <c r="D803" s="236"/>
      <c r="E803" s="236"/>
      <c r="F803" s="236"/>
      <c r="G803" s="236"/>
      <c r="H803" s="236"/>
      <c r="I803" s="236"/>
      <c r="J803" s="236"/>
      <c r="K803" s="236"/>
      <c r="L803" s="236"/>
      <c r="M803" s="236"/>
      <c r="N803" s="236"/>
      <c r="O803" s="236"/>
    </row>
    <row r="804" spans="1:15">
      <c r="A804" s="236"/>
      <c r="B804" s="236"/>
      <c r="C804" s="236"/>
      <c r="D804" s="236"/>
      <c r="E804" s="236"/>
      <c r="F804" s="236"/>
      <c r="G804" s="236"/>
      <c r="H804" s="236"/>
      <c r="I804" s="236"/>
      <c r="J804" s="236"/>
      <c r="K804" s="236"/>
      <c r="L804" s="236"/>
      <c r="M804" s="236"/>
      <c r="N804" s="236"/>
      <c r="O804" s="236"/>
    </row>
    <row r="805" spans="1:15">
      <c r="A805" s="236"/>
      <c r="B805" s="236"/>
      <c r="C805" s="236"/>
      <c r="D805" s="236"/>
      <c r="E805" s="236"/>
      <c r="F805" s="236"/>
      <c r="G805" s="236"/>
      <c r="H805" s="236"/>
      <c r="I805" s="236"/>
      <c r="J805" s="236"/>
      <c r="K805" s="236"/>
      <c r="L805" s="236"/>
      <c r="M805" s="236"/>
      <c r="N805" s="236"/>
      <c r="O805" s="236"/>
    </row>
    <row r="806" spans="1:15">
      <c r="A806" s="236"/>
      <c r="B806" s="236"/>
      <c r="C806" s="236"/>
      <c r="D806" s="236"/>
      <c r="E806" s="236"/>
      <c r="F806" s="236"/>
      <c r="G806" s="236"/>
      <c r="H806" s="236"/>
      <c r="I806" s="236"/>
      <c r="J806" s="236"/>
      <c r="K806" s="236"/>
      <c r="L806" s="236"/>
      <c r="M806" s="236"/>
      <c r="N806" s="236"/>
      <c r="O806" s="236"/>
    </row>
    <row r="807" spans="1:15">
      <c r="A807" s="236"/>
      <c r="B807" s="236"/>
      <c r="C807" s="236"/>
      <c r="D807" s="236"/>
      <c r="E807" s="236"/>
      <c r="F807" s="236"/>
      <c r="G807" s="236"/>
      <c r="H807" s="236"/>
      <c r="I807" s="236"/>
      <c r="J807" s="236"/>
      <c r="K807" s="236"/>
      <c r="L807" s="236"/>
      <c r="M807" s="236"/>
      <c r="N807" s="236"/>
      <c r="O807" s="236"/>
    </row>
    <row r="808" spans="1:15">
      <c r="A808" s="236"/>
      <c r="B808" s="236"/>
      <c r="C808" s="236"/>
      <c r="D808" s="236"/>
      <c r="E808" s="236"/>
      <c r="F808" s="236"/>
      <c r="G808" s="236"/>
      <c r="H808" s="236"/>
      <c r="I808" s="236"/>
      <c r="J808" s="236"/>
      <c r="K808" s="236"/>
      <c r="L808" s="236"/>
      <c r="M808" s="236"/>
      <c r="N808" s="236"/>
      <c r="O808" s="236"/>
    </row>
    <row r="809" spans="1:15">
      <c r="A809" s="236"/>
      <c r="B809" s="236"/>
      <c r="C809" s="236"/>
      <c r="D809" s="236"/>
      <c r="E809" s="236"/>
      <c r="F809" s="236"/>
      <c r="G809" s="236"/>
      <c r="H809" s="236"/>
      <c r="I809" s="236"/>
      <c r="J809" s="236"/>
      <c r="K809" s="236"/>
      <c r="L809" s="236"/>
      <c r="M809" s="236"/>
      <c r="N809" s="236"/>
      <c r="O809" s="236"/>
    </row>
    <row r="810" spans="1:15">
      <c r="A810" s="236"/>
      <c r="B810" s="236"/>
      <c r="C810" s="236"/>
      <c r="D810" s="236"/>
      <c r="E810" s="236"/>
      <c r="F810" s="236"/>
      <c r="G810" s="236"/>
      <c r="H810" s="236"/>
      <c r="I810" s="236"/>
      <c r="J810" s="236"/>
      <c r="K810" s="236"/>
      <c r="L810" s="236"/>
      <c r="M810" s="236"/>
      <c r="N810" s="236"/>
      <c r="O810" s="236"/>
    </row>
    <row r="811" spans="1:15">
      <c r="A811" s="236"/>
      <c r="B811" s="236"/>
      <c r="C811" s="236"/>
      <c r="D811" s="236"/>
      <c r="E811" s="236"/>
      <c r="F811" s="236"/>
      <c r="G811" s="236"/>
      <c r="H811" s="236"/>
      <c r="I811" s="236"/>
      <c r="J811" s="236"/>
      <c r="K811" s="236"/>
      <c r="L811" s="236"/>
      <c r="M811" s="236"/>
      <c r="N811" s="236"/>
      <c r="O811" s="236"/>
    </row>
    <row r="812" spans="1:15">
      <c r="A812" s="236"/>
      <c r="B812" s="236"/>
      <c r="C812" s="236"/>
      <c r="D812" s="236"/>
      <c r="E812" s="236"/>
      <c r="F812" s="236"/>
      <c r="G812" s="236"/>
      <c r="H812" s="236"/>
      <c r="I812" s="236"/>
      <c r="J812" s="236"/>
      <c r="K812" s="236"/>
      <c r="L812" s="236"/>
      <c r="M812" s="236"/>
      <c r="N812" s="236"/>
      <c r="O812" s="236"/>
    </row>
    <row r="813" spans="1:15">
      <c r="A813" s="236"/>
      <c r="B813" s="236"/>
      <c r="C813" s="236"/>
      <c r="D813" s="236"/>
      <c r="E813" s="236"/>
      <c r="F813" s="236"/>
      <c r="G813" s="236"/>
      <c r="H813" s="236"/>
      <c r="I813" s="236"/>
      <c r="J813" s="236"/>
      <c r="K813" s="236"/>
      <c r="L813" s="236"/>
      <c r="M813" s="236"/>
      <c r="N813" s="236"/>
      <c r="O813" s="236"/>
    </row>
    <row r="814" spans="1:15">
      <c r="A814" s="236"/>
      <c r="B814" s="236"/>
      <c r="C814" s="236"/>
      <c r="D814" s="236"/>
      <c r="E814" s="236"/>
      <c r="F814" s="236"/>
      <c r="G814" s="236"/>
      <c r="H814" s="236"/>
      <c r="I814" s="236"/>
      <c r="J814" s="236"/>
      <c r="K814" s="236"/>
      <c r="L814" s="236"/>
      <c r="M814" s="236"/>
      <c r="N814" s="236"/>
      <c r="O814" s="236"/>
    </row>
    <row r="815" spans="1:15">
      <c r="A815" s="236"/>
      <c r="B815" s="236"/>
      <c r="C815" s="236"/>
      <c r="D815" s="236"/>
      <c r="E815" s="236"/>
      <c r="F815" s="236"/>
      <c r="G815" s="236"/>
      <c r="H815" s="236"/>
      <c r="I815" s="236"/>
      <c r="J815" s="236"/>
      <c r="K815" s="236"/>
      <c r="L815" s="236"/>
      <c r="M815" s="236"/>
      <c r="N815" s="236"/>
      <c r="O815" s="236"/>
    </row>
    <row r="816" spans="1:15">
      <c r="A816" s="236"/>
      <c r="B816" s="236"/>
      <c r="C816" s="236"/>
      <c r="D816" s="236"/>
      <c r="E816" s="236"/>
      <c r="F816" s="236"/>
      <c r="G816" s="236"/>
      <c r="H816" s="236"/>
      <c r="I816" s="236"/>
      <c r="J816" s="236"/>
      <c r="K816" s="236"/>
      <c r="L816" s="236"/>
      <c r="M816" s="236"/>
      <c r="N816" s="236"/>
      <c r="O816" s="236"/>
    </row>
    <row r="817" spans="1:15">
      <c r="A817" s="236"/>
      <c r="B817" s="236"/>
      <c r="C817" s="236"/>
      <c r="D817" s="236"/>
      <c r="E817" s="236"/>
      <c r="F817" s="236"/>
      <c r="G817" s="236"/>
      <c r="H817" s="236"/>
      <c r="I817" s="236"/>
      <c r="J817" s="236"/>
      <c r="K817" s="236"/>
      <c r="L817" s="236"/>
      <c r="M817" s="236"/>
      <c r="N817" s="236"/>
      <c r="O817" s="236"/>
    </row>
    <row r="818" spans="1:15">
      <c r="A818" s="236"/>
      <c r="B818" s="236"/>
      <c r="C818" s="236"/>
      <c r="D818" s="236"/>
      <c r="E818" s="236"/>
      <c r="F818" s="236"/>
      <c r="G818" s="236"/>
      <c r="H818" s="236"/>
      <c r="I818" s="236"/>
      <c r="J818" s="236"/>
      <c r="K818" s="236"/>
      <c r="L818" s="236"/>
      <c r="M818" s="236"/>
      <c r="N818" s="236"/>
      <c r="O818" s="236"/>
    </row>
    <row r="819" spans="1:15">
      <c r="A819" s="236"/>
      <c r="B819" s="236"/>
      <c r="C819" s="236"/>
      <c r="D819" s="236"/>
      <c r="E819" s="236"/>
      <c r="F819" s="236"/>
      <c r="G819" s="236"/>
      <c r="H819" s="236"/>
      <c r="I819" s="236"/>
      <c r="J819" s="236"/>
      <c r="K819" s="236"/>
      <c r="L819" s="236"/>
      <c r="M819" s="236"/>
      <c r="N819" s="236"/>
      <c r="O819" s="236"/>
    </row>
    <row r="820" spans="1:15">
      <c r="A820" s="236"/>
      <c r="B820" s="236"/>
      <c r="C820" s="236"/>
      <c r="D820" s="236"/>
      <c r="E820" s="236"/>
      <c r="F820" s="236"/>
      <c r="G820" s="236"/>
      <c r="H820" s="236"/>
      <c r="I820" s="236"/>
      <c r="J820" s="236"/>
      <c r="K820" s="236"/>
      <c r="L820" s="236"/>
      <c r="M820" s="236"/>
      <c r="N820" s="236"/>
      <c r="O820" s="236"/>
    </row>
    <row r="821" spans="1:15">
      <c r="A821" s="236"/>
      <c r="B821" s="236"/>
      <c r="C821" s="236"/>
      <c r="D821" s="236"/>
      <c r="E821" s="236"/>
      <c r="F821" s="236"/>
      <c r="G821" s="236"/>
      <c r="H821" s="236"/>
      <c r="I821" s="236"/>
      <c r="J821" s="236"/>
      <c r="K821" s="236"/>
      <c r="L821" s="236"/>
      <c r="M821" s="236"/>
      <c r="N821" s="236"/>
      <c r="O821" s="236"/>
    </row>
    <row r="822" spans="1:15">
      <c r="A822" s="236"/>
      <c r="B822" s="236"/>
      <c r="C822" s="236"/>
      <c r="D822" s="236"/>
      <c r="E822" s="236"/>
      <c r="F822" s="236"/>
      <c r="G822" s="236"/>
      <c r="H822" s="236"/>
      <c r="I822" s="236"/>
      <c r="J822" s="236"/>
      <c r="K822" s="236"/>
      <c r="L822" s="236"/>
      <c r="M822" s="236"/>
      <c r="N822" s="236"/>
      <c r="O822" s="236"/>
    </row>
    <row r="823" spans="1:15">
      <c r="A823" s="236"/>
      <c r="B823" s="236"/>
      <c r="C823" s="236"/>
      <c r="D823" s="236"/>
      <c r="E823" s="236"/>
      <c r="F823" s="236"/>
      <c r="G823" s="236"/>
      <c r="H823" s="236"/>
      <c r="I823" s="236"/>
      <c r="J823" s="236"/>
      <c r="K823" s="236"/>
      <c r="L823" s="236"/>
      <c r="M823" s="236"/>
      <c r="N823" s="236"/>
      <c r="O823" s="236"/>
    </row>
    <row r="824" spans="1:15">
      <c r="A824" s="236"/>
      <c r="B824" s="236"/>
      <c r="C824" s="236"/>
      <c r="D824" s="236"/>
      <c r="E824" s="236"/>
      <c r="F824" s="236"/>
      <c r="G824" s="236"/>
      <c r="H824" s="236"/>
      <c r="I824" s="236"/>
      <c r="J824" s="236"/>
      <c r="K824" s="236"/>
      <c r="L824" s="236"/>
      <c r="M824" s="236"/>
      <c r="N824" s="236"/>
      <c r="O824" s="236"/>
    </row>
    <row r="825" spans="1:15">
      <c r="A825" s="236"/>
      <c r="B825" s="236"/>
      <c r="C825" s="236"/>
      <c r="D825" s="236"/>
      <c r="E825" s="236"/>
      <c r="F825" s="236"/>
      <c r="G825" s="236"/>
      <c r="H825" s="236"/>
      <c r="I825" s="236"/>
      <c r="J825" s="236"/>
      <c r="K825" s="236"/>
      <c r="L825" s="236"/>
      <c r="M825" s="236"/>
      <c r="N825" s="236"/>
      <c r="O825" s="236"/>
    </row>
    <row r="826" spans="1:15">
      <c r="A826" s="236"/>
      <c r="B826" s="236"/>
      <c r="C826" s="236"/>
      <c r="D826" s="236"/>
      <c r="E826" s="236"/>
      <c r="F826" s="236"/>
      <c r="G826" s="236"/>
      <c r="H826" s="236"/>
      <c r="I826" s="236"/>
      <c r="J826" s="236"/>
      <c r="K826" s="236"/>
      <c r="L826" s="236"/>
      <c r="M826" s="236"/>
      <c r="N826" s="236"/>
      <c r="O826" s="236"/>
    </row>
    <row r="827" spans="1:15">
      <c r="A827" s="236"/>
      <c r="B827" s="236"/>
      <c r="C827" s="236"/>
      <c r="D827" s="236"/>
      <c r="E827" s="236"/>
      <c r="F827" s="236"/>
      <c r="G827" s="236"/>
      <c r="H827" s="236"/>
      <c r="I827" s="236"/>
      <c r="J827" s="236"/>
      <c r="K827" s="236"/>
      <c r="L827" s="236"/>
      <c r="M827" s="236"/>
      <c r="N827" s="236"/>
      <c r="O827" s="236"/>
    </row>
    <row r="828" spans="1:15">
      <c r="A828" s="236"/>
      <c r="B828" s="236"/>
      <c r="C828" s="236"/>
      <c r="D828" s="236"/>
      <c r="E828" s="236"/>
      <c r="F828" s="236"/>
      <c r="G828" s="236"/>
      <c r="H828" s="236"/>
      <c r="I828" s="236"/>
      <c r="J828" s="236"/>
      <c r="K828" s="236"/>
      <c r="L828" s="236"/>
      <c r="M828" s="236"/>
      <c r="N828" s="236"/>
      <c r="O828" s="236"/>
    </row>
    <row r="829" spans="1:15">
      <c r="A829" s="236"/>
      <c r="B829" s="236"/>
      <c r="C829" s="236"/>
      <c r="D829" s="236"/>
      <c r="E829" s="236"/>
      <c r="F829" s="236"/>
      <c r="G829" s="236"/>
      <c r="H829" s="236"/>
      <c r="I829" s="236"/>
      <c r="J829" s="236"/>
      <c r="K829" s="236"/>
      <c r="L829" s="236"/>
      <c r="M829" s="236"/>
      <c r="N829" s="236"/>
      <c r="O829" s="236"/>
    </row>
    <row r="830" spans="1:15">
      <c r="A830" s="236"/>
      <c r="B830" s="236"/>
      <c r="C830" s="236"/>
      <c r="D830" s="236"/>
      <c r="E830" s="236"/>
      <c r="F830" s="236"/>
      <c r="G830" s="236"/>
      <c r="H830" s="236"/>
      <c r="I830" s="236"/>
      <c r="J830" s="236"/>
      <c r="K830" s="236"/>
      <c r="L830" s="236"/>
      <c r="M830" s="236"/>
      <c r="N830" s="236"/>
      <c r="O830" s="236"/>
    </row>
    <row r="831" spans="1:15">
      <c r="A831" s="236"/>
      <c r="B831" s="236"/>
      <c r="C831" s="236"/>
      <c r="D831" s="236"/>
      <c r="E831" s="236"/>
      <c r="F831" s="236"/>
      <c r="G831" s="236"/>
      <c r="H831" s="236"/>
      <c r="I831" s="236"/>
      <c r="J831" s="236"/>
      <c r="K831" s="236"/>
      <c r="L831" s="236"/>
      <c r="M831" s="236"/>
      <c r="N831" s="236"/>
      <c r="O831" s="236"/>
    </row>
    <row r="832" spans="1:15">
      <c r="A832" s="236"/>
      <c r="B832" s="236"/>
      <c r="C832" s="236"/>
      <c r="D832" s="236"/>
      <c r="E832" s="236"/>
      <c r="F832" s="236"/>
      <c r="G832" s="236"/>
      <c r="H832" s="236"/>
      <c r="I832" s="236"/>
      <c r="J832" s="236"/>
      <c r="K832" s="236"/>
      <c r="L832" s="236"/>
      <c r="M832" s="236"/>
      <c r="N832" s="236"/>
      <c r="O832" s="236"/>
    </row>
    <row r="833" spans="1:15">
      <c r="A833" s="236"/>
      <c r="B833" s="236"/>
      <c r="C833" s="236"/>
      <c r="D833" s="236"/>
      <c r="E833" s="236"/>
      <c r="F833" s="236"/>
      <c r="G833" s="236"/>
      <c r="H833" s="236"/>
      <c r="I833" s="236"/>
      <c r="J833" s="236"/>
      <c r="K833" s="236"/>
      <c r="L833" s="236"/>
      <c r="M833" s="236"/>
      <c r="N833" s="236"/>
      <c r="O833" s="236"/>
    </row>
    <row r="834" spans="1:15">
      <c r="A834" s="236"/>
      <c r="B834" s="236"/>
      <c r="C834" s="236"/>
      <c r="D834" s="236"/>
      <c r="E834" s="236"/>
      <c r="F834" s="236"/>
      <c r="G834" s="236"/>
      <c r="H834" s="236"/>
      <c r="I834" s="236"/>
      <c r="J834" s="236"/>
      <c r="K834" s="236"/>
      <c r="L834" s="236"/>
      <c r="M834" s="236"/>
      <c r="N834" s="236"/>
      <c r="O834" s="236"/>
    </row>
    <row r="835" spans="1:15">
      <c r="A835" s="236"/>
      <c r="B835" s="236"/>
      <c r="C835" s="236"/>
      <c r="D835" s="236"/>
      <c r="E835" s="236"/>
      <c r="F835" s="236"/>
      <c r="G835" s="236"/>
      <c r="H835" s="236"/>
      <c r="I835" s="236"/>
      <c r="J835" s="236"/>
      <c r="K835" s="236"/>
      <c r="L835" s="236"/>
      <c r="M835" s="236"/>
      <c r="N835" s="236"/>
      <c r="O835" s="236"/>
    </row>
    <row r="836" spans="1:15">
      <c r="A836" s="236"/>
      <c r="B836" s="236"/>
      <c r="C836" s="236"/>
      <c r="D836" s="236"/>
      <c r="E836" s="236"/>
      <c r="F836" s="236"/>
      <c r="G836" s="236"/>
      <c r="H836" s="236"/>
      <c r="I836" s="236"/>
      <c r="J836" s="236"/>
      <c r="K836" s="236"/>
      <c r="L836" s="236"/>
      <c r="M836" s="236"/>
      <c r="N836" s="236"/>
      <c r="O836" s="236"/>
    </row>
    <row r="837" spans="1:15">
      <c r="A837" s="236"/>
      <c r="B837" s="236"/>
      <c r="C837" s="236"/>
      <c r="D837" s="236"/>
      <c r="E837" s="236"/>
      <c r="F837" s="236"/>
      <c r="G837" s="236"/>
      <c r="H837" s="236"/>
      <c r="I837" s="236"/>
      <c r="J837" s="236"/>
      <c r="K837" s="236"/>
      <c r="L837" s="236"/>
      <c r="M837" s="236"/>
      <c r="N837" s="236"/>
      <c r="O837" s="236"/>
    </row>
    <row r="838" spans="1:15">
      <c r="A838" s="236"/>
      <c r="B838" s="236"/>
      <c r="C838" s="236"/>
      <c r="D838" s="236"/>
      <c r="E838" s="236"/>
      <c r="F838" s="236"/>
      <c r="G838" s="236"/>
      <c r="H838" s="236"/>
      <c r="I838" s="236"/>
      <c r="J838" s="236"/>
      <c r="K838" s="236"/>
      <c r="L838" s="236"/>
      <c r="M838" s="236"/>
      <c r="N838" s="236"/>
      <c r="O838" s="236"/>
    </row>
    <row r="839" spans="1:15">
      <c r="A839" s="236"/>
      <c r="B839" s="236"/>
      <c r="C839" s="236"/>
      <c r="D839" s="236"/>
      <c r="E839" s="236"/>
      <c r="F839" s="236"/>
      <c r="G839" s="236"/>
      <c r="H839" s="236"/>
      <c r="I839" s="236"/>
      <c r="J839" s="236"/>
      <c r="K839" s="236"/>
      <c r="L839" s="236"/>
      <c r="M839" s="236"/>
      <c r="N839" s="236"/>
      <c r="O839" s="236"/>
    </row>
    <row r="840" spans="1:15">
      <c r="A840" s="236"/>
      <c r="B840" s="236"/>
      <c r="C840" s="236"/>
      <c r="D840" s="236"/>
      <c r="E840" s="236"/>
      <c r="F840" s="236"/>
      <c r="G840" s="236"/>
      <c r="H840" s="236"/>
      <c r="I840" s="236"/>
      <c r="J840" s="236"/>
      <c r="K840" s="236"/>
      <c r="L840" s="236"/>
      <c r="M840" s="236"/>
      <c r="N840" s="236"/>
      <c r="O840" s="236"/>
    </row>
    <row r="841" spans="1:15">
      <c r="A841" s="236"/>
      <c r="B841" s="236"/>
      <c r="C841" s="236"/>
      <c r="D841" s="236"/>
      <c r="E841" s="236"/>
      <c r="F841" s="236"/>
      <c r="G841" s="236"/>
      <c r="H841" s="236"/>
      <c r="I841" s="236"/>
      <c r="J841" s="236"/>
      <c r="K841" s="236"/>
      <c r="L841" s="236"/>
      <c r="M841" s="236"/>
      <c r="N841" s="236"/>
      <c r="O841" s="236"/>
    </row>
    <row r="842" spans="1:15">
      <c r="A842" s="236"/>
      <c r="B842" s="236"/>
      <c r="C842" s="236"/>
      <c r="D842" s="236"/>
      <c r="E842" s="236"/>
      <c r="F842" s="236"/>
      <c r="G842" s="236"/>
      <c r="H842" s="236"/>
      <c r="I842" s="236"/>
      <c r="J842" s="236"/>
      <c r="K842" s="236"/>
      <c r="L842" s="236"/>
      <c r="M842" s="236"/>
      <c r="N842" s="236"/>
      <c r="O842" s="236"/>
    </row>
    <row r="843" spans="1:15">
      <c r="A843" s="236"/>
      <c r="B843" s="236"/>
      <c r="C843" s="236"/>
      <c r="D843" s="236"/>
      <c r="E843" s="236"/>
      <c r="F843" s="236"/>
      <c r="G843" s="236"/>
      <c r="H843" s="236"/>
      <c r="I843" s="236"/>
      <c r="J843" s="236"/>
      <c r="K843" s="236"/>
      <c r="L843" s="236"/>
      <c r="M843" s="236"/>
      <c r="N843" s="236"/>
      <c r="O843" s="236"/>
    </row>
    <row r="844" spans="1:15">
      <c r="A844" s="236"/>
      <c r="B844" s="236"/>
      <c r="C844" s="236"/>
      <c r="D844" s="236"/>
      <c r="E844" s="236"/>
      <c r="F844" s="236"/>
      <c r="G844" s="236"/>
      <c r="H844" s="236"/>
      <c r="I844" s="236"/>
      <c r="J844" s="236"/>
      <c r="K844" s="236"/>
      <c r="L844" s="236"/>
      <c r="M844" s="236"/>
      <c r="N844" s="236"/>
      <c r="O844" s="236"/>
    </row>
    <row r="845" spans="1:15">
      <c r="A845" s="236"/>
      <c r="B845" s="236"/>
      <c r="C845" s="236"/>
      <c r="D845" s="236"/>
      <c r="E845" s="236"/>
      <c r="F845" s="236"/>
      <c r="G845" s="236"/>
      <c r="H845" s="236"/>
      <c r="I845" s="236"/>
      <c r="J845" s="236"/>
      <c r="K845" s="236"/>
      <c r="L845" s="236"/>
      <c r="M845" s="236"/>
      <c r="N845" s="236"/>
      <c r="O845" s="236"/>
    </row>
    <row r="846" spans="1:15">
      <c r="A846" s="236"/>
      <c r="B846" s="236"/>
      <c r="C846" s="236"/>
      <c r="D846" s="236"/>
      <c r="E846" s="236"/>
      <c r="F846" s="236"/>
      <c r="G846" s="236"/>
      <c r="H846" s="236"/>
      <c r="I846" s="236"/>
      <c r="J846" s="236"/>
      <c r="K846" s="236"/>
      <c r="L846" s="236"/>
      <c r="M846" s="236"/>
      <c r="N846" s="236"/>
      <c r="O846" s="236"/>
    </row>
    <row r="847" spans="1:15">
      <c r="A847" s="236"/>
      <c r="B847" s="236"/>
      <c r="C847" s="236"/>
      <c r="D847" s="236"/>
      <c r="E847" s="236"/>
      <c r="F847" s="236"/>
      <c r="G847" s="236"/>
      <c r="H847" s="236"/>
      <c r="I847" s="236"/>
      <c r="J847" s="236"/>
      <c r="K847" s="236"/>
      <c r="L847" s="236"/>
      <c r="M847" s="236"/>
      <c r="N847" s="236"/>
      <c r="O847" s="236"/>
    </row>
    <row r="848" spans="1:15">
      <c r="A848" s="236"/>
      <c r="B848" s="236"/>
      <c r="C848" s="236"/>
      <c r="D848" s="236"/>
      <c r="E848" s="236"/>
      <c r="F848" s="236"/>
      <c r="G848" s="236"/>
      <c r="H848" s="236"/>
      <c r="I848" s="236"/>
      <c r="J848" s="236"/>
      <c r="K848" s="236"/>
      <c r="L848" s="236"/>
      <c r="M848" s="236"/>
      <c r="N848" s="236"/>
      <c r="O848" s="236"/>
    </row>
    <row r="849" spans="1:15">
      <c r="A849" s="236"/>
      <c r="B849" s="236"/>
      <c r="C849" s="236"/>
      <c r="D849" s="236"/>
      <c r="E849" s="236"/>
      <c r="F849" s="236"/>
      <c r="G849" s="236"/>
      <c r="H849" s="236"/>
      <c r="I849" s="236"/>
      <c r="J849" s="236"/>
      <c r="K849" s="236"/>
      <c r="L849" s="236"/>
      <c r="M849" s="236"/>
      <c r="N849" s="236"/>
      <c r="O849" s="236"/>
    </row>
    <row r="850" spans="1:15">
      <c r="A850" s="236"/>
      <c r="B850" s="236"/>
      <c r="C850" s="236"/>
      <c r="D850" s="236"/>
      <c r="E850" s="236"/>
      <c r="F850" s="236"/>
      <c r="G850" s="236"/>
      <c r="H850" s="236"/>
      <c r="I850" s="236"/>
      <c r="J850" s="236"/>
      <c r="K850" s="236"/>
      <c r="L850" s="236"/>
      <c r="M850" s="236"/>
      <c r="N850" s="236"/>
      <c r="O850" s="236"/>
    </row>
    <row r="851" spans="1:15">
      <c r="A851" s="236"/>
      <c r="B851" s="236"/>
      <c r="C851" s="236"/>
      <c r="D851" s="236"/>
      <c r="E851" s="236"/>
      <c r="F851" s="236"/>
      <c r="G851" s="236"/>
      <c r="H851" s="236"/>
      <c r="I851" s="236"/>
      <c r="J851" s="236"/>
      <c r="K851" s="236"/>
      <c r="L851" s="236"/>
      <c r="M851" s="236"/>
      <c r="N851" s="236"/>
      <c r="O851" s="236"/>
    </row>
    <row r="852" spans="1:15">
      <c r="A852" s="236"/>
      <c r="B852" s="236"/>
      <c r="C852" s="236"/>
      <c r="D852" s="236"/>
      <c r="E852" s="236"/>
      <c r="F852" s="236"/>
      <c r="G852" s="236"/>
      <c r="H852" s="236"/>
      <c r="I852" s="236"/>
      <c r="J852" s="236"/>
      <c r="K852" s="236"/>
      <c r="L852" s="236"/>
      <c r="M852" s="236"/>
      <c r="N852" s="236"/>
      <c r="O852" s="236"/>
    </row>
    <row r="853" spans="1:15">
      <c r="A853" s="236"/>
      <c r="B853" s="236"/>
      <c r="C853" s="236"/>
      <c r="D853" s="236"/>
      <c r="E853" s="236"/>
      <c r="F853" s="236"/>
      <c r="G853" s="236"/>
      <c r="H853" s="236"/>
      <c r="I853" s="236"/>
      <c r="J853" s="236"/>
      <c r="K853" s="236"/>
      <c r="L853" s="236"/>
      <c r="M853" s="236"/>
      <c r="N853" s="236"/>
      <c r="O853" s="236"/>
    </row>
    <row r="854" spans="1:15">
      <c r="A854" s="236"/>
      <c r="B854" s="236"/>
      <c r="C854" s="236"/>
      <c r="D854" s="236"/>
      <c r="E854" s="236"/>
      <c r="F854" s="236"/>
      <c r="G854" s="236"/>
      <c r="H854" s="236"/>
      <c r="I854" s="236"/>
      <c r="J854" s="236"/>
      <c r="K854" s="236"/>
      <c r="L854" s="236"/>
      <c r="M854" s="236"/>
      <c r="N854" s="236"/>
      <c r="O854" s="236"/>
    </row>
    <row r="855" spans="1:15">
      <c r="A855" s="236"/>
      <c r="B855" s="236"/>
      <c r="C855" s="236"/>
      <c r="D855" s="236"/>
      <c r="E855" s="236"/>
      <c r="F855" s="236"/>
      <c r="G855" s="236"/>
      <c r="H855" s="236"/>
      <c r="I855" s="236"/>
      <c r="J855" s="236"/>
      <c r="K855" s="236"/>
      <c r="L855" s="236"/>
      <c r="M855" s="236"/>
      <c r="N855" s="236"/>
      <c r="O855" s="236"/>
    </row>
    <row r="856" spans="1:15">
      <c r="A856" s="236"/>
      <c r="B856" s="236"/>
      <c r="C856" s="236"/>
      <c r="D856" s="236"/>
      <c r="E856" s="236"/>
      <c r="F856" s="236"/>
      <c r="G856" s="236"/>
      <c r="H856" s="236"/>
      <c r="I856" s="236"/>
      <c r="J856" s="236"/>
      <c r="K856" s="236"/>
      <c r="L856" s="236"/>
      <c r="M856" s="236"/>
      <c r="N856" s="236"/>
      <c r="O856" s="236"/>
    </row>
    <row r="857" spans="1:15">
      <c r="A857" s="236"/>
      <c r="B857" s="236"/>
      <c r="C857" s="236"/>
      <c r="D857" s="236"/>
      <c r="E857" s="236"/>
      <c r="F857" s="236"/>
      <c r="G857" s="236"/>
      <c r="H857" s="236"/>
      <c r="I857" s="236"/>
      <c r="J857" s="236"/>
      <c r="K857" s="236"/>
      <c r="L857" s="236"/>
      <c r="M857" s="236"/>
      <c r="N857" s="236"/>
      <c r="O857" s="236"/>
    </row>
    <row r="858" spans="1:15">
      <c r="A858" s="236"/>
      <c r="B858" s="236"/>
      <c r="C858" s="236"/>
      <c r="D858" s="236"/>
      <c r="E858" s="236"/>
      <c r="F858" s="236"/>
      <c r="G858" s="236"/>
      <c r="H858" s="236"/>
      <c r="I858" s="236"/>
      <c r="J858" s="236"/>
      <c r="K858" s="236"/>
      <c r="L858" s="236"/>
      <c r="M858" s="236"/>
      <c r="N858" s="236"/>
      <c r="O858" s="236"/>
    </row>
    <row r="859" spans="1:15">
      <c r="A859" s="236"/>
      <c r="B859" s="236"/>
      <c r="C859" s="236"/>
      <c r="D859" s="236"/>
      <c r="E859" s="236"/>
      <c r="F859" s="236"/>
      <c r="G859" s="236"/>
      <c r="H859" s="236"/>
      <c r="I859" s="236"/>
      <c r="J859" s="236"/>
      <c r="K859" s="236"/>
      <c r="L859" s="236"/>
      <c r="M859" s="236"/>
      <c r="N859" s="236"/>
      <c r="O859" s="236"/>
    </row>
    <row r="860" spans="1:15">
      <c r="A860" s="236"/>
      <c r="B860" s="236"/>
      <c r="C860" s="236"/>
      <c r="D860" s="236"/>
      <c r="E860" s="236"/>
      <c r="F860" s="236"/>
      <c r="G860" s="236"/>
      <c r="H860" s="236"/>
      <c r="I860" s="236"/>
      <c r="J860" s="236"/>
      <c r="K860" s="236"/>
      <c r="L860" s="236"/>
      <c r="M860" s="236"/>
      <c r="N860" s="236"/>
      <c r="O860" s="236"/>
    </row>
    <row r="861" spans="1:15">
      <c r="A861" s="236"/>
      <c r="B861" s="236"/>
      <c r="C861" s="236"/>
      <c r="D861" s="236"/>
      <c r="E861" s="236"/>
      <c r="F861" s="236"/>
      <c r="G861" s="236"/>
      <c r="H861" s="236"/>
      <c r="I861" s="236"/>
      <c r="J861" s="236"/>
      <c r="K861" s="236"/>
      <c r="L861" s="236"/>
      <c r="M861" s="236"/>
      <c r="N861" s="236"/>
      <c r="O861" s="236"/>
    </row>
    <row r="862" spans="1:15">
      <c r="A862" s="236"/>
      <c r="B862" s="236"/>
      <c r="C862" s="236"/>
      <c r="D862" s="236"/>
      <c r="E862" s="236"/>
      <c r="F862" s="236"/>
      <c r="G862" s="236"/>
      <c r="H862" s="236"/>
      <c r="I862" s="236"/>
      <c r="J862" s="236"/>
      <c r="K862" s="236"/>
      <c r="L862" s="236"/>
      <c r="M862" s="236"/>
      <c r="N862" s="236"/>
      <c r="O862" s="236"/>
    </row>
    <row r="863" spans="1:15">
      <c r="A863" s="236"/>
      <c r="B863" s="236"/>
      <c r="C863" s="236"/>
      <c r="D863" s="236"/>
      <c r="E863" s="236"/>
      <c r="F863" s="236"/>
      <c r="G863" s="236"/>
      <c r="H863" s="236"/>
      <c r="I863" s="236"/>
      <c r="J863" s="236"/>
      <c r="K863" s="236"/>
      <c r="L863" s="236"/>
      <c r="M863" s="236"/>
      <c r="N863" s="236"/>
      <c r="O863" s="236"/>
    </row>
    <row r="864" spans="1:15">
      <c r="A864" s="236"/>
      <c r="B864" s="236"/>
      <c r="C864" s="236"/>
      <c r="D864" s="236"/>
      <c r="E864" s="236"/>
      <c r="F864" s="236"/>
      <c r="G864" s="236"/>
      <c r="H864" s="236"/>
      <c r="I864" s="236"/>
      <c r="J864" s="236"/>
      <c r="K864" s="236"/>
      <c r="L864" s="236"/>
      <c r="M864" s="236"/>
      <c r="N864" s="236"/>
      <c r="O864" s="236"/>
    </row>
    <row r="865" spans="1:15">
      <c r="A865" s="236"/>
      <c r="B865" s="236"/>
      <c r="C865" s="236"/>
      <c r="D865" s="236"/>
      <c r="E865" s="236"/>
      <c r="F865" s="236"/>
      <c r="G865" s="236"/>
      <c r="H865" s="236"/>
      <c r="I865" s="236"/>
      <c r="J865" s="236"/>
      <c r="K865" s="236"/>
      <c r="L865" s="236"/>
      <c r="M865" s="236"/>
      <c r="N865" s="236"/>
      <c r="O865" s="236"/>
    </row>
    <row r="866" spans="1:15">
      <c r="A866" s="236"/>
      <c r="B866" s="236"/>
      <c r="C866" s="236"/>
      <c r="D866" s="236"/>
      <c r="E866" s="236"/>
      <c r="F866" s="236"/>
      <c r="G866" s="236"/>
      <c r="H866" s="236"/>
      <c r="I866" s="236"/>
      <c r="J866" s="236"/>
      <c r="K866" s="236"/>
      <c r="L866" s="236"/>
      <c r="M866" s="236"/>
      <c r="N866" s="236"/>
      <c r="O866" s="236"/>
    </row>
    <row r="867" spans="1:15">
      <c r="A867" s="236"/>
      <c r="B867" s="236"/>
      <c r="C867" s="236"/>
      <c r="D867" s="236"/>
      <c r="E867" s="236"/>
      <c r="F867" s="236"/>
      <c r="G867" s="236"/>
      <c r="H867" s="236"/>
      <c r="I867" s="236"/>
      <c r="J867" s="236"/>
      <c r="K867" s="236"/>
      <c r="L867" s="236"/>
      <c r="M867" s="236"/>
      <c r="N867" s="236"/>
      <c r="O867" s="236"/>
    </row>
    <row r="868" spans="1:15">
      <c r="A868" s="236"/>
      <c r="B868" s="236"/>
      <c r="C868" s="236"/>
      <c r="D868" s="236"/>
      <c r="E868" s="236"/>
      <c r="F868" s="236"/>
      <c r="G868" s="236"/>
      <c r="H868" s="236"/>
      <c r="I868" s="236"/>
      <c r="J868" s="236"/>
      <c r="K868" s="236"/>
      <c r="L868" s="236"/>
      <c r="M868" s="236"/>
      <c r="N868" s="236"/>
      <c r="O868" s="236"/>
    </row>
    <row r="869" spans="1:15">
      <c r="A869" s="236"/>
      <c r="B869" s="236"/>
      <c r="C869" s="236"/>
      <c r="D869" s="236"/>
      <c r="E869" s="236"/>
      <c r="F869" s="236"/>
      <c r="G869" s="236"/>
      <c r="H869" s="236"/>
      <c r="I869" s="236"/>
      <c r="J869" s="236"/>
      <c r="K869" s="236"/>
      <c r="L869" s="236"/>
      <c r="M869" s="236"/>
      <c r="N869" s="236"/>
      <c r="O869" s="236"/>
    </row>
    <row r="870" spans="1:15">
      <c r="A870" s="236"/>
      <c r="B870" s="236"/>
      <c r="C870" s="236"/>
      <c r="D870" s="236"/>
      <c r="E870" s="236"/>
      <c r="F870" s="236"/>
      <c r="G870" s="236"/>
      <c r="H870" s="236"/>
      <c r="I870" s="236"/>
      <c r="J870" s="236"/>
      <c r="K870" s="236"/>
      <c r="L870" s="236"/>
      <c r="M870" s="236"/>
      <c r="N870" s="236"/>
      <c r="O870" s="236"/>
    </row>
    <row r="871" spans="1:15">
      <c r="A871" s="236"/>
      <c r="B871" s="236"/>
      <c r="C871" s="236"/>
      <c r="D871" s="236"/>
      <c r="E871" s="236"/>
      <c r="F871" s="236"/>
      <c r="G871" s="236"/>
      <c r="H871" s="236"/>
      <c r="I871" s="236"/>
      <c r="J871" s="236"/>
      <c r="K871" s="236"/>
      <c r="L871" s="236"/>
      <c r="M871" s="236"/>
      <c r="N871" s="236"/>
      <c r="O871" s="236"/>
    </row>
    <row r="872" spans="1:15">
      <c r="A872" s="236"/>
      <c r="B872" s="236"/>
      <c r="C872" s="236"/>
      <c r="D872" s="236"/>
      <c r="E872" s="236"/>
      <c r="F872" s="236"/>
      <c r="G872" s="236"/>
      <c r="H872" s="236"/>
      <c r="I872" s="236"/>
      <c r="J872" s="236"/>
      <c r="K872" s="236"/>
      <c r="L872" s="236"/>
      <c r="M872" s="236"/>
      <c r="N872" s="236"/>
      <c r="O872" s="236"/>
    </row>
    <row r="873" spans="1:15">
      <c r="A873" s="236"/>
      <c r="B873" s="236"/>
      <c r="C873" s="236"/>
      <c r="D873" s="236"/>
      <c r="E873" s="236"/>
      <c r="F873" s="236"/>
      <c r="G873" s="236"/>
      <c r="H873" s="236"/>
      <c r="I873" s="236"/>
      <c r="J873" s="236"/>
      <c r="K873" s="236"/>
      <c r="L873" s="236"/>
      <c r="M873" s="236"/>
      <c r="N873" s="236"/>
      <c r="O873" s="236"/>
    </row>
    <row r="874" spans="1:15">
      <c r="A874" s="236"/>
      <c r="B874" s="236"/>
      <c r="C874" s="236"/>
      <c r="D874" s="236"/>
      <c r="E874" s="236"/>
      <c r="F874" s="236"/>
      <c r="G874" s="236"/>
      <c r="H874" s="236"/>
      <c r="I874" s="236"/>
      <c r="J874" s="236"/>
      <c r="K874" s="236"/>
      <c r="L874" s="236"/>
      <c r="M874" s="236"/>
      <c r="N874" s="236"/>
      <c r="O874" s="236"/>
    </row>
    <row r="875" spans="1:15">
      <c r="A875" s="236"/>
      <c r="B875" s="236"/>
      <c r="C875" s="236"/>
      <c r="D875" s="236"/>
      <c r="E875" s="236"/>
      <c r="F875" s="236"/>
      <c r="G875" s="236"/>
      <c r="H875" s="236"/>
      <c r="I875" s="236"/>
      <c r="J875" s="236"/>
      <c r="K875" s="236"/>
      <c r="L875" s="236"/>
      <c r="M875" s="236"/>
      <c r="N875" s="236"/>
      <c r="O875" s="236"/>
    </row>
    <row r="876" spans="1:15">
      <c r="A876" s="236"/>
      <c r="B876" s="236"/>
      <c r="C876" s="236"/>
      <c r="D876" s="236"/>
      <c r="E876" s="236"/>
      <c r="F876" s="236"/>
      <c r="G876" s="236"/>
      <c r="H876" s="236"/>
      <c r="I876" s="236"/>
      <c r="J876" s="236"/>
      <c r="K876" s="236"/>
      <c r="L876" s="236"/>
      <c r="M876" s="236"/>
      <c r="N876" s="236"/>
      <c r="O876" s="236"/>
    </row>
    <row r="877" spans="1:15">
      <c r="A877" s="236"/>
      <c r="B877" s="236"/>
      <c r="C877" s="236"/>
      <c r="D877" s="236"/>
      <c r="E877" s="236"/>
      <c r="F877" s="236"/>
      <c r="G877" s="236"/>
      <c r="H877" s="236"/>
      <c r="I877" s="236"/>
      <c r="J877" s="236"/>
      <c r="K877" s="236"/>
      <c r="L877" s="236"/>
      <c r="M877" s="236"/>
      <c r="N877" s="236"/>
      <c r="O877" s="236"/>
    </row>
    <row r="878" spans="1:15">
      <c r="A878" s="236"/>
      <c r="B878" s="236"/>
      <c r="C878" s="236"/>
      <c r="D878" s="236"/>
      <c r="E878" s="236"/>
      <c r="F878" s="236"/>
      <c r="G878" s="236"/>
      <c r="H878" s="236"/>
      <c r="I878" s="236"/>
      <c r="J878" s="236"/>
      <c r="K878" s="236"/>
      <c r="L878" s="236"/>
      <c r="M878" s="236"/>
      <c r="N878" s="236"/>
      <c r="O878" s="236"/>
    </row>
    <row r="879" spans="1:15">
      <c r="A879" s="236"/>
      <c r="B879" s="236"/>
      <c r="C879" s="236"/>
      <c r="D879" s="236"/>
      <c r="E879" s="236"/>
      <c r="F879" s="236"/>
      <c r="G879" s="236"/>
      <c r="H879" s="236"/>
      <c r="I879" s="236"/>
      <c r="J879" s="236"/>
      <c r="K879" s="236"/>
      <c r="L879" s="236"/>
      <c r="M879" s="236"/>
      <c r="N879" s="236"/>
      <c r="O879" s="236"/>
    </row>
    <row r="880" spans="1:15">
      <c r="A880" s="236"/>
      <c r="B880" s="236"/>
      <c r="C880" s="236"/>
      <c r="D880" s="236"/>
      <c r="E880" s="236"/>
      <c r="F880" s="236"/>
      <c r="G880" s="236"/>
      <c r="H880" s="236"/>
      <c r="I880" s="236"/>
      <c r="J880" s="236"/>
      <c r="K880" s="236"/>
      <c r="L880" s="236"/>
      <c r="M880" s="236"/>
      <c r="N880" s="236"/>
      <c r="O880" s="236"/>
    </row>
    <row r="881" spans="1:15">
      <c r="A881" s="236"/>
      <c r="B881" s="236"/>
      <c r="C881" s="236"/>
      <c r="D881" s="236"/>
      <c r="E881" s="236"/>
      <c r="F881" s="236"/>
      <c r="G881" s="236"/>
      <c r="H881" s="236"/>
      <c r="I881" s="236"/>
      <c r="J881" s="236"/>
      <c r="K881" s="236"/>
      <c r="L881" s="236"/>
      <c r="M881" s="236"/>
      <c r="N881" s="236"/>
      <c r="O881" s="236"/>
    </row>
    <row r="882" spans="1:15">
      <c r="A882" s="236"/>
      <c r="B882" s="236"/>
      <c r="C882" s="236"/>
      <c r="D882" s="236"/>
      <c r="E882" s="236"/>
      <c r="F882" s="236"/>
      <c r="G882" s="236"/>
      <c r="H882" s="236"/>
      <c r="I882" s="236"/>
      <c r="J882" s="236"/>
      <c r="K882" s="236"/>
      <c r="L882" s="236"/>
      <c r="M882" s="236"/>
      <c r="N882" s="236"/>
      <c r="O882" s="236"/>
    </row>
    <row r="883" spans="1:15">
      <c r="A883" s="236"/>
      <c r="B883" s="236"/>
      <c r="C883" s="236"/>
      <c r="D883" s="236"/>
      <c r="E883" s="236"/>
      <c r="F883" s="236"/>
      <c r="G883" s="236"/>
      <c r="H883" s="236"/>
      <c r="I883" s="236"/>
      <c r="J883" s="236"/>
      <c r="K883" s="236"/>
      <c r="L883" s="236"/>
      <c r="M883" s="236"/>
      <c r="N883" s="236"/>
      <c r="O883" s="236"/>
    </row>
    <row r="884" spans="1:15">
      <c r="A884" s="236"/>
      <c r="B884" s="236"/>
      <c r="C884" s="236"/>
      <c r="D884" s="236"/>
      <c r="E884" s="236"/>
      <c r="F884" s="236"/>
      <c r="G884" s="236"/>
      <c r="H884" s="236"/>
      <c r="I884" s="236"/>
      <c r="J884" s="236"/>
      <c r="K884" s="236"/>
      <c r="L884" s="236"/>
      <c r="M884" s="236"/>
      <c r="N884" s="236"/>
      <c r="O884" s="236"/>
    </row>
    <row r="885" spans="1:15">
      <c r="A885" s="236"/>
      <c r="B885" s="236"/>
      <c r="C885" s="236"/>
      <c r="D885" s="236"/>
      <c r="E885" s="236"/>
      <c r="F885" s="236"/>
      <c r="G885" s="236"/>
      <c r="H885" s="236"/>
      <c r="I885" s="236"/>
      <c r="J885" s="236"/>
      <c r="K885" s="236"/>
      <c r="L885" s="236"/>
      <c r="M885" s="236"/>
      <c r="N885" s="236"/>
      <c r="O885" s="236"/>
    </row>
    <row r="886" spans="1:15">
      <c r="A886" s="236"/>
      <c r="B886" s="236"/>
      <c r="C886" s="236"/>
      <c r="D886" s="236"/>
      <c r="E886" s="236"/>
      <c r="F886" s="236"/>
      <c r="G886" s="236"/>
      <c r="H886" s="236"/>
      <c r="I886" s="236"/>
      <c r="J886" s="236"/>
      <c r="K886" s="236"/>
      <c r="L886" s="236"/>
      <c r="M886" s="236"/>
      <c r="N886" s="236"/>
      <c r="O886" s="236"/>
    </row>
    <row r="887" spans="1:15">
      <c r="A887" s="236"/>
      <c r="B887" s="236"/>
      <c r="C887" s="236"/>
      <c r="D887" s="236"/>
      <c r="E887" s="236"/>
      <c r="F887" s="236"/>
      <c r="G887" s="236"/>
      <c r="H887" s="236"/>
      <c r="I887" s="236"/>
      <c r="J887" s="236"/>
      <c r="K887" s="236"/>
      <c r="L887" s="236"/>
      <c r="M887" s="236"/>
      <c r="N887" s="236"/>
      <c r="O887" s="236"/>
    </row>
    <row r="888" spans="1:15">
      <c r="A888" s="236"/>
      <c r="B888" s="236"/>
      <c r="C888" s="236"/>
      <c r="D888" s="236"/>
      <c r="E888" s="236"/>
      <c r="F888" s="236"/>
      <c r="G888" s="236"/>
      <c r="H888" s="236"/>
      <c r="I888" s="236"/>
      <c r="J888" s="236"/>
      <c r="K888" s="236"/>
      <c r="L888" s="236"/>
      <c r="M888" s="236"/>
      <c r="N888" s="236"/>
      <c r="O888" s="236"/>
    </row>
    <row r="889" spans="1:15">
      <c r="A889" s="236"/>
      <c r="B889" s="236"/>
      <c r="C889" s="236"/>
      <c r="D889" s="236"/>
      <c r="E889" s="236"/>
      <c r="F889" s="236"/>
      <c r="G889" s="236"/>
      <c r="H889" s="236"/>
      <c r="I889" s="236"/>
      <c r="J889" s="236"/>
      <c r="K889" s="236"/>
      <c r="L889" s="236"/>
      <c r="M889" s="236"/>
      <c r="N889" s="236"/>
      <c r="O889" s="236"/>
    </row>
    <row r="890" spans="1:15">
      <c r="A890" s="236"/>
      <c r="B890" s="236"/>
      <c r="C890" s="236"/>
      <c r="D890" s="236"/>
      <c r="E890" s="236"/>
      <c r="F890" s="236"/>
      <c r="G890" s="236"/>
      <c r="H890" s="236"/>
      <c r="I890" s="236"/>
      <c r="J890" s="236"/>
      <c r="K890" s="236"/>
      <c r="L890" s="236"/>
      <c r="M890" s="236"/>
      <c r="N890" s="236"/>
      <c r="O890" s="236"/>
    </row>
    <row r="891" spans="1:15">
      <c r="A891" s="236"/>
      <c r="B891" s="236"/>
      <c r="C891" s="236"/>
      <c r="D891" s="236"/>
      <c r="E891" s="236"/>
      <c r="F891" s="236"/>
      <c r="G891" s="236"/>
      <c r="H891" s="236"/>
      <c r="I891" s="236"/>
      <c r="J891" s="236"/>
      <c r="K891" s="236"/>
      <c r="L891" s="236"/>
      <c r="M891" s="236"/>
      <c r="N891" s="236"/>
      <c r="O891" s="236"/>
    </row>
    <row r="892" spans="1:15">
      <c r="A892" s="236"/>
      <c r="B892" s="236"/>
      <c r="C892" s="236"/>
      <c r="D892" s="236"/>
      <c r="E892" s="236"/>
      <c r="F892" s="236"/>
      <c r="G892" s="236"/>
      <c r="H892" s="236"/>
      <c r="I892" s="236"/>
      <c r="J892" s="236"/>
      <c r="K892" s="236"/>
      <c r="L892" s="236"/>
      <c r="M892" s="236"/>
      <c r="N892" s="236"/>
      <c r="O892" s="236"/>
    </row>
    <row r="893" spans="1:15">
      <c r="A893" s="236"/>
      <c r="B893" s="236"/>
      <c r="C893" s="236"/>
      <c r="D893" s="236"/>
      <c r="E893" s="236"/>
      <c r="F893" s="236"/>
      <c r="G893" s="236"/>
      <c r="H893" s="236"/>
      <c r="I893" s="236"/>
      <c r="J893" s="236"/>
      <c r="K893" s="236"/>
      <c r="L893" s="236"/>
      <c r="M893" s="236"/>
      <c r="N893" s="236"/>
      <c r="O893" s="236"/>
    </row>
    <row r="894" spans="1:15">
      <c r="A894" s="236"/>
      <c r="B894" s="236"/>
      <c r="C894" s="236"/>
      <c r="D894" s="236"/>
      <c r="E894" s="236"/>
      <c r="F894" s="236"/>
      <c r="G894" s="236"/>
      <c r="H894" s="236"/>
      <c r="I894" s="236"/>
      <c r="J894" s="236"/>
      <c r="K894" s="236"/>
      <c r="L894" s="236"/>
      <c r="M894" s="236"/>
      <c r="N894" s="236"/>
      <c r="O894" s="236"/>
    </row>
    <row r="895" spans="1:15">
      <c r="A895" s="236"/>
      <c r="B895" s="236"/>
      <c r="C895" s="236"/>
      <c r="D895" s="236"/>
      <c r="E895" s="236"/>
      <c r="F895" s="236"/>
      <c r="G895" s="236"/>
      <c r="H895" s="236"/>
      <c r="I895" s="236"/>
      <c r="J895" s="236"/>
      <c r="K895" s="236"/>
      <c r="L895" s="236"/>
      <c r="M895" s="236"/>
      <c r="N895" s="236"/>
      <c r="O895" s="236"/>
    </row>
    <row r="896" spans="1:15">
      <c r="A896" s="236"/>
      <c r="B896" s="236"/>
      <c r="C896" s="236"/>
      <c r="D896" s="236"/>
      <c r="E896" s="236"/>
      <c r="F896" s="236"/>
      <c r="G896" s="236"/>
      <c r="H896" s="236"/>
      <c r="I896" s="236"/>
      <c r="J896" s="236"/>
      <c r="K896" s="236"/>
      <c r="L896" s="236"/>
      <c r="M896" s="236"/>
      <c r="N896" s="236"/>
      <c r="O896" s="236"/>
    </row>
    <row r="897" spans="1:15">
      <c r="A897" s="236"/>
      <c r="B897" s="236"/>
      <c r="C897" s="236"/>
      <c r="D897" s="236"/>
      <c r="E897" s="236"/>
      <c r="F897" s="236"/>
      <c r="G897" s="236"/>
      <c r="H897" s="236"/>
      <c r="I897" s="236"/>
      <c r="J897" s="236"/>
      <c r="K897" s="236"/>
      <c r="L897" s="236"/>
      <c r="M897" s="236"/>
      <c r="N897" s="236"/>
      <c r="O897" s="236"/>
    </row>
    <row r="898" spans="1:15">
      <c r="A898" s="236"/>
      <c r="B898" s="236"/>
      <c r="C898" s="236"/>
      <c r="D898" s="236"/>
      <c r="E898" s="236"/>
      <c r="F898" s="236"/>
      <c r="G898" s="236"/>
      <c r="H898" s="236"/>
      <c r="I898" s="236"/>
      <c r="J898" s="236"/>
      <c r="K898" s="236"/>
      <c r="L898" s="236"/>
      <c r="M898" s="236"/>
      <c r="N898" s="236"/>
      <c r="O898" s="236"/>
    </row>
    <row r="899" spans="1:15">
      <c r="A899" s="236"/>
      <c r="B899" s="236"/>
      <c r="C899" s="236"/>
      <c r="D899" s="236"/>
      <c r="E899" s="236"/>
      <c r="F899" s="236"/>
      <c r="G899" s="236"/>
      <c r="H899" s="236"/>
      <c r="I899" s="236"/>
      <c r="J899" s="236"/>
      <c r="K899" s="236"/>
      <c r="L899" s="236"/>
      <c r="M899" s="236"/>
      <c r="N899" s="236"/>
      <c r="O899" s="236"/>
    </row>
    <row r="900" spans="1:15">
      <c r="A900" s="236"/>
      <c r="B900" s="236"/>
      <c r="C900" s="236"/>
      <c r="D900" s="236"/>
      <c r="E900" s="236"/>
      <c r="F900" s="236"/>
      <c r="G900" s="236"/>
      <c r="H900" s="236"/>
      <c r="I900" s="236"/>
      <c r="J900" s="236"/>
      <c r="K900" s="236"/>
      <c r="L900" s="236"/>
      <c r="M900" s="236"/>
      <c r="N900" s="236"/>
      <c r="O900" s="236"/>
    </row>
    <row r="901" spans="1:15">
      <c r="A901" s="236"/>
      <c r="B901" s="236"/>
      <c r="C901" s="236"/>
      <c r="D901" s="236"/>
      <c r="E901" s="236"/>
      <c r="F901" s="236"/>
      <c r="G901" s="236"/>
      <c r="H901" s="236"/>
      <c r="I901" s="236"/>
      <c r="J901" s="236"/>
      <c r="K901" s="236"/>
      <c r="L901" s="236"/>
      <c r="M901" s="236"/>
      <c r="N901" s="236"/>
      <c r="O901" s="236"/>
    </row>
    <row r="902" spans="1:15">
      <c r="A902" s="236"/>
      <c r="B902" s="236"/>
      <c r="C902" s="236"/>
      <c r="D902" s="236"/>
      <c r="E902" s="236"/>
      <c r="F902" s="236"/>
      <c r="G902" s="236"/>
      <c r="H902" s="236"/>
      <c r="I902" s="236"/>
      <c r="J902" s="236"/>
      <c r="K902" s="236"/>
      <c r="L902" s="236"/>
      <c r="M902" s="236"/>
      <c r="N902" s="236"/>
      <c r="O902" s="236"/>
    </row>
    <row r="903" spans="1:15">
      <c r="A903" s="236"/>
      <c r="B903" s="236"/>
      <c r="C903" s="236"/>
      <c r="D903" s="236"/>
      <c r="E903" s="236"/>
      <c r="F903" s="236"/>
      <c r="G903" s="236"/>
      <c r="H903" s="236"/>
      <c r="I903" s="236"/>
      <c r="J903" s="236"/>
      <c r="K903" s="236"/>
      <c r="L903" s="236"/>
      <c r="M903" s="236"/>
      <c r="N903" s="236"/>
      <c r="O903" s="236"/>
    </row>
    <row r="904" spans="1:15">
      <c r="A904" s="236"/>
      <c r="B904" s="236"/>
      <c r="C904" s="236"/>
      <c r="D904" s="236"/>
      <c r="E904" s="236"/>
      <c r="F904" s="236"/>
      <c r="G904" s="236"/>
      <c r="H904" s="236"/>
      <c r="I904" s="236"/>
      <c r="J904" s="236"/>
      <c r="K904" s="236"/>
      <c r="L904" s="236"/>
      <c r="M904" s="236"/>
      <c r="N904" s="236"/>
      <c r="O904" s="236"/>
    </row>
    <row r="905" spans="1:15">
      <c r="A905" s="236"/>
      <c r="B905" s="236"/>
      <c r="C905" s="236"/>
      <c r="D905" s="236"/>
      <c r="E905" s="236"/>
      <c r="F905" s="236"/>
      <c r="G905" s="236"/>
      <c r="H905" s="236"/>
      <c r="I905" s="236"/>
      <c r="J905" s="236"/>
      <c r="K905" s="236"/>
      <c r="L905" s="236"/>
      <c r="M905" s="236"/>
      <c r="N905" s="236"/>
      <c r="O905" s="236"/>
    </row>
    <row r="906" spans="1:15">
      <c r="A906" s="236"/>
      <c r="B906" s="236"/>
      <c r="C906" s="236"/>
      <c r="D906" s="236"/>
      <c r="E906" s="236"/>
      <c r="F906" s="236"/>
      <c r="G906" s="236"/>
      <c r="H906" s="236"/>
      <c r="I906" s="236"/>
      <c r="J906" s="236"/>
      <c r="K906" s="236"/>
      <c r="L906" s="236"/>
      <c r="M906" s="236"/>
      <c r="N906" s="236"/>
      <c r="O906" s="236"/>
    </row>
    <row r="907" spans="1:15">
      <c r="A907" s="236"/>
      <c r="B907" s="236"/>
      <c r="C907" s="236"/>
      <c r="D907" s="236"/>
      <c r="E907" s="236"/>
      <c r="F907" s="236"/>
      <c r="G907" s="236"/>
      <c r="H907" s="236"/>
      <c r="I907" s="236"/>
      <c r="J907" s="236"/>
      <c r="K907" s="236"/>
      <c r="L907" s="236"/>
      <c r="M907" s="236"/>
      <c r="N907" s="236"/>
      <c r="O907" s="236"/>
    </row>
    <row r="908" spans="1:15">
      <c r="A908" s="236"/>
      <c r="B908" s="236"/>
      <c r="C908" s="236"/>
      <c r="D908" s="236"/>
      <c r="E908" s="236"/>
      <c r="F908" s="236"/>
      <c r="G908" s="236"/>
      <c r="H908" s="236"/>
      <c r="I908" s="236"/>
      <c r="J908" s="236"/>
      <c r="K908" s="236"/>
      <c r="L908" s="236"/>
      <c r="M908" s="236"/>
      <c r="N908" s="236"/>
      <c r="O908" s="236"/>
    </row>
    <row r="909" spans="1:15">
      <c r="A909" s="236"/>
      <c r="B909" s="236"/>
      <c r="C909" s="236"/>
      <c r="D909" s="236"/>
      <c r="E909" s="236"/>
      <c r="F909" s="236"/>
      <c r="G909" s="236"/>
      <c r="H909" s="236"/>
      <c r="I909" s="236"/>
      <c r="J909" s="236"/>
      <c r="K909" s="236"/>
      <c r="L909" s="236"/>
      <c r="M909" s="236"/>
      <c r="N909" s="236"/>
      <c r="O909" s="236"/>
    </row>
    <row r="910" spans="1:15">
      <c r="A910" s="236"/>
      <c r="B910" s="236"/>
      <c r="C910" s="236"/>
      <c r="D910" s="236"/>
      <c r="E910" s="236"/>
      <c r="F910" s="236"/>
      <c r="G910" s="236"/>
      <c r="H910" s="236"/>
      <c r="I910" s="236"/>
      <c r="J910" s="236"/>
      <c r="K910" s="236"/>
      <c r="L910" s="236"/>
      <c r="M910" s="236"/>
      <c r="N910" s="236"/>
      <c r="O910" s="236"/>
    </row>
    <row r="911" spans="1:15">
      <c r="A911" s="236"/>
      <c r="B911" s="236"/>
      <c r="C911" s="236"/>
      <c r="D911" s="236"/>
      <c r="E911" s="236"/>
      <c r="F911" s="236"/>
      <c r="G911" s="236"/>
      <c r="H911" s="236"/>
      <c r="I911" s="236"/>
      <c r="J911" s="236"/>
      <c r="K911" s="236"/>
      <c r="L911" s="236"/>
      <c r="M911" s="236"/>
      <c r="N911" s="236"/>
      <c r="O911" s="236"/>
    </row>
    <row r="912" spans="1:15">
      <c r="A912" s="236"/>
      <c r="B912" s="236"/>
      <c r="C912" s="236"/>
      <c r="D912" s="236"/>
      <c r="E912" s="236"/>
      <c r="F912" s="236"/>
      <c r="G912" s="236"/>
      <c r="H912" s="236"/>
      <c r="I912" s="236"/>
      <c r="J912" s="236"/>
      <c r="K912" s="236"/>
      <c r="L912" s="236"/>
      <c r="M912" s="236"/>
      <c r="N912" s="236"/>
      <c r="O912" s="236"/>
    </row>
    <row r="913" spans="1:15">
      <c r="A913" s="236"/>
      <c r="B913" s="236"/>
      <c r="C913" s="236"/>
      <c r="D913" s="236"/>
      <c r="E913" s="236"/>
      <c r="F913" s="236"/>
      <c r="G913" s="236"/>
      <c r="H913" s="236"/>
      <c r="I913" s="236"/>
      <c r="J913" s="236"/>
      <c r="K913" s="236"/>
      <c r="L913" s="236"/>
      <c r="M913" s="236"/>
      <c r="N913" s="236"/>
      <c r="O913" s="236"/>
    </row>
    <row r="914" spans="1:15">
      <c r="A914" s="236"/>
      <c r="B914" s="236"/>
      <c r="C914" s="236"/>
      <c r="D914" s="236"/>
      <c r="E914" s="236"/>
      <c r="F914" s="236"/>
      <c r="G914" s="236"/>
      <c r="H914" s="236"/>
      <c r="I914" s="236"/>
      <c r="J914" s="236"/>
      <c r="K914" s="236"/>
      <c r="L914" s="236"/>
      <c r="M914" s="236"/>
      <c r="N914" s="236"/>
      <c r="O914" s="236"/>
    </row>
    <row r="915" spans="1:15">
      <c r="A915" s="236"/>
      <c r="B915" s="236"/>
      <c r="C915" s="236"/>
      <c r="D915" s="236"/>
      <c r="E915" s="236"/>
      <c r="F915" s="236"/>
      <c r="G915" s="236"/>
      <c r="H915" s="236"/>
      <c r="I915" s="236"/>
      <c r="J915" s="236"/>
      <c r="K915" s="236"/>
      <c r="L915" s="236"/>
      <c r="M915" s="236"/>
      <c r="N915" s="236"/>
      <c r="O915" s="236"/>
    </row>
    <row r="916" spans="1:15">
      <c r="A916" s="236"/>
      <c r="B916" s="236"/>
      <c r="C916" s="236"/>
      <c r="D916" s="236"/>
      <c r="E916" s="236"/>
      <c r="F916" s="236"/>
      <c r="G916" s="236"/>
      <c r="H916" s="236"/>
      <c r="I916" s="236"/>
      <c r="J916" s="236"/>
      <c r="K916" s="236"/>
      <c r="L916" s="236"/>
      <c r="M916" s="236"/>
      <c r="N916" s="236"/>
      <c r="O916" s="236"/>
    </row>
    <row r="917" spans="1:15">
      <c r="A917" s="236"/>
      <c r="B917" s="236"/>
      <c r="C917" s="236"/>
      <c r="D917" s="236"/>
      <c r="E917" s="236"/>
      <c r="F917" s="236"/>
      <c r="G917" s="236"/>
      <c r="H917" s="236"/>
      <c r="I917" s="236"/>
      <c r="J917" s="236"/>
      <c r="K917" s="236"/>
      <c r="L917" s="236"/>
      <c r="M917" s="236"/>
      <c r="N917" s="236"/>
      <c r="O917" s="236"/>
    </row>
    <row r="918" spans="1:15">
      <c r="A918" s="236"/>
      <c r="B918" s="236"/>
      <c r="C918" s="236"/>
      <c r="D918" s="236"/>
      <c r="E918" s="236"/>
      <c r="F918" s="236"/>
      <c r="G918" s="236"/>
      <c r="H918" s="236"/>
      <c r="I918" s="236"/>
      <c r="J918" s="236"/>
      <c r="K918" s="236"/>
      <c r="L918" s="236"/>
      <c r="M918" s="236"/>
      <c r="N918" s="236"/>
      <c r="O918" s="236"/>
    </row>
    <row r="919" spans="1:15">
      <c r="A919" s="236"/>
      <c r="B919" s="236"/>
      <c r="C919" s="236"/>
      <c r="D919" s="236"/>
      <c r="E919" s="236"/>
      <c r="F919" s="236"/>
      <c r="G919" s="236"/>
      <c r="H919" s="236"/>
      <c r="I919" s="236"/>
      <c r="J919" s="236"/>
      <c r="K919" s="236"/>
      <c r="L919" s="236"/>
      <c r="M919" s="236"/>
      <c r="N919" s="236"/>
      <c r="O919" s="236"/>
    </row>
    <row r="920" spans="1:15">
      <c r="A920" s="236"/>
      <c r="B920" s="236"/>
      <c r="C920" s="236"/>
      <c r="D920" s="236"/>
      <c r="E920" s="236"/>
      <c r="F920" s="236"/>
      <c r="G920" s="236"/>
      <c r="H920" s="236"/>
      <c r="I920" s="236"/>
      <c r="J920" s="236"/>
      <c r="K920" s="236"/>
      <c r="L920" s="236"/>
      <c r="M920" s="236"/>
      <c r="N920" s="236"/>
      <c r="O920" s="236"/>
    </row>
    <row r="921" spans="1:15">
      <c r="A921" s="236"/>
      <c r="B921" s="236"/>
      <c r="C921" s="236"/>
      <c r="D921" s="236"/>
      <c r="E921" s="236"/>
      <c r="F921" s="236"/>
      <c r="G921" s="236"/>
      <c r="H921" s="236"/>
      <c r="I921" s="236"/>
      <c r="J921" s="236"/>
      <c r="K921" s="236"/>
      <c r="L921" s="236"/>
      <c r="M921" s="236"/>
      <c r="N921" s="236"/>
      <c r="O921" s="236"/>
    </row>
    <row r="922" spans="1:15">
      <c r="A922" s="236"/>
      <c r="B922" s="236"/>
      <c r="C922" s="236"/>
      <c r="D922" s="236"/>
      <c r="E922" s="236"/>
      <c r="F922" s="236"/>
      <c r="G922" s="236"/>
      <c r="H922" s="236"/>
      <c r="I922" s="236"/>
      <c r="J922" s="236"/>
      <c r="K922" s="236"/>
      <c r="L922" s="236"/>
      <c r="M922" s="236"/>
      <c r="N922" s="236"/>
      <c r="O922" s="236"/>
    </row>
    <row r="923" spans="1:15">
      <c r="A923" s="236"/>
      <c r="B923" s="236"/>
      <c r="C923" s="236"/>
      <c r="D923" s="236"/>
      <c r="E923" s="236"/>
      <c r="F923" s="236"/>
      <c r="G923" s="236"/>
      <c r="H923" s="236"/>
      <c r="I923" s="236"/>
      <c r="J923" s="236"/>
      <c r="K923" s="236"/>
      <c r="L923" s="236"/>
      <c r="M923" s="236"/>
      <c r="N923" s="236"/>
      <c r="O923" s="236"/>
    </row>
    <row r="924" spans="1:15">
      <c r="A924" s="236"/>
      <c r="B924" s="236"/>
      <c r="C924" s="236"/>
      <c r="D924" s="236"/>
      <c r="E924" s="236"/>
      <c r="F924" s="236"/>
      <c r="G924" s="236"/>
      <c r="H924" s="236"/>
      <c r="I924" s="236"/>
      <c r="J924" s="236"/>
      <c r="K924" s="236"/>
      <c r="L924" s="236"/>
      <c r="M924" s="236"/>
      <c r="N924" s="236"/>
      <c r="O924" s="236"/>
    </row>
    <row r="925" spans="1:15">
      <c r="A925" s="236"/>
      <c r="B925" s="236"/>
      <c r="C925" s="236"/>
      <c r="D925" s="236"/>
      <c r="E925" s="236"/>
      <c r="F925" s="236"/>
      <c r="G925" s="236"/>
      <c r="H925" s="236"/>
      <c r="I925" s="236"/>
      <c r="J925" s="236"/>
      <c r="K925" s="236"/>
      <c r="L925" s="236"/>
      <c r="M925" s="236"/>
      <c r="N925" s="236"/>
      <c r="O925" s="236"/>
    </row>
    <row r="926" spans="1:15">
      <c r="A926" s="236"/>
      <c r="B926" s="236"/>
      <c r="C926" s="236"/>
      <c r="D926" s="236"/>
      <c r="E926" s="236"/>
      <c r="F926" s="236"/>
      <c r="G926" s="236"/>
      <c r="H926" s="236"/>
      <c r="I926" s="236"/>
      <c r="J926" s="236"/>
      <c r="K926" s="236"/>
      <c r="L926" s="236"/>
      <c r="M926" s="236"/>
      <c r="N926" s="236"/>
      <c r="O926" s="236"/>
    </row>
    <row r="927" spans="1:15">
      <c r="A927" s="236"/>
      <c r="B927" s="236"/>
      <c r="C927" s="236"/>
      <c r="D927" s="236"/>
      <c r="E927" s="236"/>
      <c r="F927" s="236"/>
      <c r="G927" s="236"/>
      <c r="H927" s="236"/>
      <c r="I927" s="236"/>
      <c r="J927" s="236"/>
      <c r="K927" s="236"/>
      <c r="L927" s="236"/>
      <c r="M927" s="236"/>
      <c r="N927" s="236"/>
      <c r="O927" s="236"/>
    </row>
    <row r="928" spans="1:15">
      <c r="A928" s="236"/>
      <c r="B928" s="236"/>
      <c r="C928" s="236"/>
      <c r="D928" s="236"/>
      <c r="E928" s="236"/>
      <c r="F928" s="236"/>
      <c r="G928" s="236"/>
      <c r="H928" s="236"/>
      <c r="I928" s="236"/>
      <c r="J928" s="236"/>
      <c r="K928" s="236"/>
      <c r="L928" s="236"/>
      <c r="M928" s="236"/>
      <c r="N928" s="236"/>
      <c r="O928" s="236"/>
    </row>
    <row r="929" spans="1:15">
      <c r="A929" s="236"/>
      <c r="B929" s="236"/>
      <c r="C929" s="236"/>
      <c r="D929" s="236"/>
      <c r="E929" s="236"/>
      <c r="F929" s="236"/>
      <c r="G929" s="236"/>
      <c r="H929" s="236"/>
      <c r="I929" s="236"/>
      <c r="J929" s="236"/>
      <c r="K929" s="236"/>
      <c r="L929" s="236"/>
      <c r="M929" s="236"/>
      <c r="N929" s="236"/>
      <c r="O929" s="236"/>
    </row>
    <row r="930" spans="1:15">
      <c r="A930" s="236"/>
      <c r="B930" s="236"/>
      <c r="C930" s="236"/>
      <c r="D930" s="236"/>
      <c r="E930" s="236"/>
      <c r="F930" s="236"/>
      <c r="G930" s="236"/>
      <c r="H930" s="236"/>
      <c r="I930" s="236"/>
      <c r="J930" s="236"/>
      <c r="K930" s="236"/>
      <c r="L930" s="236"/>
      <c r="M930" s="236"/>
      <c r="N930" s="236"/>
      <c r="O930" s="236"/>
    </row>
    <row r="931" spans="1:15">
      <c r="A931" s="236"/>
      <c r="B931" s="236"/>
      <c r="C931" s="236"/>
      <c r="D931" s="236"/>
      <c r="E931" s="236"/>
      <c r="F931" s="236"/>
      <c r="G931" s="236"/>
      <c r="H931" s="236"/>
      <c r="I931" s="236"/>
      <c r="J931" s="236"/>
      <c r="K931" s="236"/>
      <c r="L931" s="236"/>
      <c r="M931" s="236"/>
      <c r="N931" s="236"/>
      <c r="O931" s="236"/>
    </row>
    <row r="932" spans="1:15">
      <c r="A932" s="236"/>
      <c r="B932" s="236"/>
      <c r="C932" s="236"/>
      <c r="D932" s="236"/>
      <c r="E932" s="236"/>
      <c r="F932" s="236"/>
      <c r="G932" s="236"/>
      <c r="H932" s="236"/>
      <c r="I932" s="236"/>
      <c r="J932" s="236"/>
      <c r="K932" s="236"/>
      <c r="L932" s="236"/>
      <c r="M932" s="236"/>
      <c r="N932" s="236"/>
      <c r="O932" s="236"/>
    </row>
    <row r="933" spans="1:15">
      <c r="A933" s="236"/>
      <c r="B933" s="236"/>
      <c r="C933" s="236"/>
      <c r="D933" s="236"/>
      <c r="E933" s="236"/>
      <c r="F933" s="236"/>
      <c r="G933" s="236"/>
      <c r="H933" s="236"/>
      <c r="I933" s="236"/>
      <c r="J933" s="236"/>
      <c r="K933" s="236"/>
      <c r="L933" s="236"/>
      <c r="M933" s="236"/>
      <c r="N933" s="236"/>
      <c r="O933" s="236"/>
    </row>
    <row r="934" spans="1:15">
      <c r="A934" s="236"/>
      <c r="B934" s="236"/>
      <c r="C934" s="236"/>
      <c r="D934" s="236"/>
      <c r="E934" s="236"/>
      <c r="F934" s="236"/>
      <c r="G934" s="236"/>
      <c r="H934" s="236"/>
      <c r="I934" s="236"/>
      <c r="J934" s="236"/>
      <c r="K934" s="236"/>
      <c r="L934" s="236"/>
      <c r="M934" s="236"/>
      <c r="N934" s="236"/>
      <c r="O934" s="236"/>
    </row>
    <row r="935" spans="1:15">
      <c r="A935" s="236"/>
      <c r="B935" s="236"/>
      <c r="C935" s="236"/>
      <c r="D935" s="236"/>
      <c r="E935" s="236"/>
      <c r="F935" s="236"/>
      <c r="G935" s="236"/>
      <c r="H935" s="236"/>
      <c r="I935" s="236"/>
      <c r="J935" s="236"/>
      <c r="K935" s="236"/>
      <c r="L935" s="236"/>
      <c r="M935" s="236"/>
      <c r="N935" s="236"/>
      <c r="O935" s="236"/>
    </row>
    <row r="936" spans="1:15">
      <c r="A936" s="236"/>
      <c r="B936" s="236"/>
      <c r="C936" s="236"/>
      <c r="D936" s="236"/>
      <c r="E936" s="236"/>
      <c r="F936" s="236"/>
      <c r="G936" s="236"/>
      <c r="H936" s="236"/>
      <c r="I936" s="236"/>
      <c r="J936" s="236"/>
      <c r="K936" s="236"/>
      <c r="L936" s="236"/>
      <c r="M936" s="236"/>
      <c r="N936" s="236"/>
      <c r="O936" s="236"/>
    </row>
    <row r="937" spans="1:15">
      <c r="A937" s="236"/>
      <c r="B937" s="236"/>
      <c r="C937" s="236"/>
      <c r="D937" s="236"/>
      <c r="E937" s="236"/>
      <c r="F937" s="236"/>
      <c r="G937" s="236"/>
      <c r="H937" s="236"/>
      <c r="I937" s="236"/>
      <c r="J937" s="236"/>
      <c r="K937" s="236"/>
      <c r="L937" s="236"/>
      <c r="M937" s="236"/>
      <c r="N937" s="236"/>
      <c r="O937" s="236"/>
    </row>
    <row r="938" spans="1:15">
      <c r="A938" s="236"/>
      <c r="B938" s="236"/>
      <c r="C938" s="236"/>
      <c r="D938" s="236"/>
      <c r="E938" s="236"/>
      <c r="F938" s="236"/>
      <c r="G938" s="236"/>
      <c r="H938" s="236"/>
      <c r="I938" s="236"/>
      <c r="J938" s="236"/>
      <c r="K938" s="236"/>
      <c r="L938" s="236"/>
      <c r="M938" s="236"/>
      <c r="N938" s="236"/>
      <c r="O938" s="236"/>
    </row>
    <row r="939" spans="1:15">
      <c r="A939" s="236"/>
      <c r="B939" s="236"/>
      <c r="C939" s="236"/>
      <c r="D939" s="236"/>
      <c r="E939" s="236"/>
      <c r="F939" s="236"/>
      <c r="G939" s="236"/>
      <c r="H939" s="236"/>
      <c r="I939" s="236"/>
      <c r="J939" s="236"/>
      <c r="K939" s="236"/>
      <c r="L939" s="236"/>
      <c r="M939" s="236"/>
      <c r="N939" s="236"/>
      <c r="O939" s="236"/>
    </row>
    <row r="940" spans="1:15">
      <c r="A940" s="236"/>
      <c r="B940" s="236"/>
      <c r="C940" s="236"/>
      <c r="D940" s="236"/>
      <c r="E940" s="236"/>
      <c r="F940" s="236"/>
      <c r="G940" s="236"/>
      <c r="H940" s="236"/>
      <c r="I940" s="236"/>
      <c r="J940" s="236"/>
      <c r="K940" s="236"/>
      <c r="L940" s="236"/>
      <c r="M940" s="236"/>
      <c r="N940" s="236"/>
      <c r="O940" s="236"/>
    </row>
    <row r="941" spans="1:15">
      <c r="A941" s="236"/>
      <c r="B941" s="236"/>
      <c r="C941" s="236"/>
      <c r="D941" s="236"/>
      <c r="E941" s="236"/>
      <c r="F941" s="236"/>
      <c r="G941" s="236"/>
      <c r="H941" s="236"/>
      <c r="I941" s="236"/>
      <c r="J941" s="236"/>
      <c r="K941" s="236"/>
      <c r="L941" s="236"/>
      <c r="M941" s="236"/>
      <c r="N941" s="236"/>
      <c r="O941" s="236"/>
    </row>
    <row r="942" spans="1:15">
      <c r="A942" s="236"/>
      <c r="B942" s="236"/>
      <c r="C942" s="236"/>
      <c r="D942" s="236"/>
      <c r="E942" s="236"/>
      <c r="F942" s="236"/>
      <c r="G942" s="236"/>
      <c r="H942" s="236"/>
      <c r="I942" s="236"/>
      <c r="J942" s="236"/>
      <c r="K942" s="236"/>
      <c r="L942" s="236"/>
      <c r="M942" s="236"/>
      <c r="N942" s="236"/>
      <c r="O942" s="236"/>
    </row>
    <row r="943" spans="1:15">
      <c r="A943" s="236"/>
      <c r="B943" s="236"/>
      <c r="C943" s="236"/>
      <c r="D943" s="236"/>
      <c r="E943" s="236"/>
      <c r="F943" s="236"/>
      <c r="G943" s="236"/>
      <c r="H943" s="236"/>
      <c r="I943" s="236"/>
      <c r="J943" s="236"/>
      <c r="K943" s="236"/>
      <c r="L943" s="236"/>
      <c r="M943" s="236"/>
      <c r="N943" s="236"/>
      <c r="O943" s="236"/>
    </row>
    <row r="944" spans="1:15">
      <c r="A944" s="236"/>
      <c r="B944" s="236"/>
      <c r="C944" s="236"/>
      <c r="D944" s="236"/>
      <c r="E944" s="236"/>
      <c r="F944" s="236"/>
      <c r="G944" s="236"/>
      <c r="H944" s="236"/>
      <c r="I944" s="236"/>
      <c r="J944" s="236"/>
      <c r="K944" s="236"/>
      <c r="L944" s="236"/>
      <c r="M944" s="236"/>
      <c r="N944" s="236"/>
      <c r="O944" s="236"/>
    </row>
    <row r="945" spans="1:15">
      <c r="A945" s="236"/>
      <c r="B945" s="236"/>
      <c r="C945" s="236"/>
      <c r="D945" s="236"/>
      <c r="E945" s="236"/>
      <c r="F945" s="236"/>
      <c r="G945" s="236"/>
      <c r="H945" s="236"/>
      <c r="I945" s="236"/>
      <c r="J945" s="236"/>
      <c r="K945" s="236"/>
      <c r="L945" s="236"/>
      <c r="M945" s="236"/>
      <c r="N945" s="236"/>
      <c r="O945" s="236"/>
    </row>
    <row r="946" spans="1:15">
      <c r="A946" s="236"/>
      <c r="B946" s="236"/>
      <c r="C946" s="236"/>
      <c r="D946" s="236"/>
      <c r="E946" s="236"/>
      <c r="F946" s="236"/>
      <c r="G946" s="236"/>
      <c r="H946" s="236"/>
      <c r="I946" s="236"/>
      <c r="J946" s="236"/>
      <c r="K946" s="236"/>
      <c r="L946" s="236"/>
      <c r="M946" s="236"/>
      <c r="N946" s="236"/>
      <c r="O946" s="236"/>
    </row>
    <row r="947" spans="1:15">
      <c r="A947" s="236"/>
      <c r="B947" s="236"/>
      <c r="C947" s="236"/>
      <c r="D947" s="236"/>
      <c r="E947" s="236"/>
      <c r="F947" s="236"/>
      <c r="G947" s="236"/>
      <c r="H947" s="236"/>
      <c r="I947" s="236"/>
      <c r="J947" s="236"/>
      <c r="K947" s="236"/>
      <c r="L947" s="236"/>
      <c r="M947" s="236"/>
      <c r="N947" s="236"/>
      <c r="O947" s="236"/>
    </row>
    <row r="948" spans="1:15">
      <c r="A948" s="236"/>
      <c r="B948" s="236"/>
      <c r="C948" s="236"/>
      <c r="D948" s="236"/>
      <c r="E948" s="236"/>
      <c r="F948" s="236"/>
      <c r="G948" s="236"/>
      <c r="H948" s="236"/>
      <c r="I948" s="236"/>
      <c r="J948" s="236"/>
      <c r="K948" s="236"/>
      <c r="L948" s="236"/>
      <c r="M948" s="236"/>
      <c r="N948" s="236"/>
      <c r="O948" s="236"/>
    </row>
    <row r="949" spans="1:15">
      <c r="A949" s="236"/>
      <c r="B949" s="236"/>
      <c r="C949" s="236"/>
      <c r="D949" s="236"/>
      <c r="E949" s="236"/>
      <c r="F949" s="236"/>
      <c r="G949" s="236"/>
      <c r="H949" s="236"/>
      <c r="I949" s="236"/>
      <c r="J949" s="236"/>
      <c r="K949" s="236"/>
      <c r="L949" s="236"/>
      <c r="M949" s="236"/>
      <c r="N949" s="236"/>
      <c r="O949" s="236"/>
    </row>
    <row r="950" spans="1:15">
      <c r="A950" s="236"/>
      <c r="B950" s="236"/>
      <c r="C950" s="236"/>
      <c r="D950" s="236"/>
      <c r="E950" s="236"/>
      <c r="F950" s="236"/>
      <c r="G950" s="236"/>
      <c r="H950" s="236"/>
      <c r="I950" s="236"/>
      <c r="J950" s="236"/>
      <c r="K950" s="236"/>
      <c r="L950" s="236"/>
      <c r="M950" s="236"/>
      <c r="N950" s="236"/>
      <c r="O950" s="236"/>
    </row>
    <row r="951" spans="1:15">
      <c r="A951" s="236"/>
      <c r="B951" s="236"/>
      <c r="C951" s="236"/>
      <c r="D951" s="236"/>
      <c r="E951" s="236"/>
      <c r="F951" s="236"/>
      <c r="G951" s="236"/>
      <c r="H951" s="236"/>
      <c r="I951" s="236"/>
      <c r="J951" s="236"/>
      <c r="K951" s="236"/>
      <c r="L951" s="236"/>
      <c r="M951" s="236"/>
      <c r="N951" s="236"/>
      <c r="O951" s="236"/>
    </row>
    <row r="952" spans="1:15">
      <c r="A952" s="236"/>
      <c r="B952" s="236"/>
      <c r="C952" s="236"/>
      <c r="D952" s="236"/>
      <c r="E952" s="236"/>
      <c r="F952" s="236"/>
      <c r="G952" s="236"/>
      <c r="H952" s="236"/>
      <c r="I952" s="236"/>
      <c r="J952" s="236"/>
      <c r="K952" s="236"/>
      <c r="L952" s="236"/>
      <c r="M952" s="236"/>
      <c r="N952" s="236"/>
      <c r="O952" s="236"/>
    </row>
    <row r="953" spans="1:15">
      <c r="A953" s="236"/>
      <c r="B953" s="236"/>
      <c r="C953" s="236"/>
      <c r="D953" s="236"/>
      <c r="E953" s="236"/>
      <c r="F953" s="236"/>
      <c r="G953" s="236"/>
      <c r="H953" s="236"/>
      <c r="I953" s="236"/>
      <c r="J953" s="236"/>
      <c r="K953" s="236"/>
      <c r="L953" s="236"/>
      <c r="M953" s="236"/>
      <c r="N953" s="236"/>
      <c r="O953" s="236"/>
    </row>
    <row r="954" spans="1:15">
      <c r="A954" s="236"/>
      <c r="B954" s="236"/>
      <c r="C954" s="236"/>
      <c r="D954" s="236"/>
      <c r="E954" s="236"/>
      <c r="F954" s="236"/>
      <c r="G954" s="236"/>
      <c r="H954" s="236"/>
      <c r="I954" s="236"/>
      <c r="J954" s="236"/>
      <c r="K954" s="236"/>
      <c r="L954" s="236"/>
      <c r="M954" s="236"/>
      <c r="N954" s="236"/>
      <c r="O954" s="236"/>
    </row>
    <row r="955" spans="1:15">
      <c r="A955" s="236"/>
      <c r="B955" s="236"/>
      <c r="C955" s="236"/>
      <c r="D955" s="236"/>
      <c r="E955" s="236"/>
      <c r="F955" s="236"/>
      <c r="G955" s="236"/>
      <c r="H955" s="236"/>
      <c r="I955" s="236"/>
      <c r="J955" s="236"/>
      <c r="K955" s="236"/>
      <c r="L955" s="236"/>
      <c r="M955" s="236"/>
      <c r="N955" s="236"/>
      <c r="O955" s="236"/>
    </row>
    <row r="956" spans="1:15">
      <c r="A956" s="236"/>
      <c r="B956" s="236"/>
      <c r="C956" s="236"/>
      <c r="D956" s="236"/>
      <c r="E956" s="236"/>
      <c r="F956" s="236"/>
      <c r="G956" s="236"/>
      <c r="H956" s="236"/>
      <c r="I956" s="236"/>
      <c r="J956" s="236"/>
      <c r="K956" s="236"/>
      <c r="L956" s="236"/>
      <c r="M956" s="236"/>
      <c r="N956" s="236"/>
      <c r="O956" s="236"/>
    </row>
    <row r="957" spans="1:15">
      <c r="A957" s="236"/>
      <c r="B957" s="236"/>
      <c r="C957" s="236"/>
      <c r="D957" s="236"/>
      <c r="E957" s="236"/>
      <c r="F957" s="236"/>
      <c r="G957" s="236"/>
      <c r="H957" s="236"/>
      <c r="I957" s="236"/>
      <c r="J957" s="236"/>
      <c r="K957" s="236"/>
      <c r="L957" s="236"/>
      <c r="M957" s="236"/>
      <c r="N957" s="236"/>
      <c r="O957" s="236"/>
    </row>
    <row r="958" spans="1:15">
      <c r="A958" s="236"/>
      <c r="B958" s="236"/>
      <c r="C958" s="236"/>
      <c r="D958" s="236"/>
      <c r="E958" s="236"/>
      <c r="F958" s="236"/>
      <c r="G958" s="236"/>
      <c r="H958" s="236"/>
      <c r="I958" s="236"/>
      <c r="J958" s="236"/>
      <c r="K958" s="236"/>
      <c r="L958" s="236"/>
      <c r="M958" s="236"/>
      <c r="N958" s="236"/>
      <c r="O958" s="236"/>
    </row>
    <row r="959" spans="1:15">
      <c r="A959" s="236"/>
      <c r="B959" s="236"/>
      <c r="C959" s="236"/>
      <c r="D959" s="236"/>
      <c r="E959" s="236"/>
      <c r="F959" s="236"/>
      <c r="G959" s="236"/>
      <c r="H959" s="236"/>
      <c r="I959" s="236"/>
      <c r="J959" s="236"/>
      <c r="K959" s="236"/>
      <c r="L959" s="236"/>
      <c r="M959" s="236"/>
      <c r="N959" s="236"/>
      <c r="O959" s="236"/>
    </row>
    <row r="960" spans="1:15">
      <c r="A960" s="236"/>
      <c r="B960" s="236"/>
      <c r="C960" s="236"/>
      <c r="D960" s="236"/>
      <c r="E960" s="236"/>
      <c r="F960" s="236"/>
      <c r="G960" s="236"/>
      <c r="H960" s="236"/>
      <c r="I960" s="236"/>
      <c r="J960" s="236"/>
      <c r="K960" s="236"/>
      <c r="L960" s="236"/>
      <c r="M960" s="236"/>
      <c r="N960" s="236"/>
      <c r="O960" s="236"/>
    </row>
    <row r="961" spans="1:15">
      <c r="A961" s="236"/>
      <c r="B961" s="236"/>
      <c r="C961" s="236"/>
      <c r="D961" s="236"/>
      <c r="E961" s="236"/>
      <c r="F961" s="236"/>
      <c r="G961" s="236"/>
      <c r="H961" s="236"/>
      <c r="I961" s="236"/>
      <c r="J961" s="236"/>
      <c r="K961" s="236"/>
      <c r="L961" s="236"/>
      <c r="M961" s="236"/>
      <c r="N961" s="236"/>
      <c r="O961" s="236"/>
    </row>
    <row r="962" spans="1:15">
      <c r="A962" s="236"/>
      <c r="B962" s="236"/>
      <c r="C962" s="236"/>
      <c r="D962" s="236"/>
      <c r="E962" s="236"/>
      <c r="F962" s="236"/>
      <c r="G962" s="236"/>
      <c r="H962" s="236"/>
      <c r="I962" s="236"/>
      <c r="J962" s="236"/>
      <c r="K962" s="236"/>
      <c r="L962" s="236"/>
      <c r="M962" s="236"/>
      <c r="N962" s="236"/>
      <c r="O962" s="236"/>
    </row>
    <row r="963" spans="1:15">
      <c r="A963" s="236"/>
      <c r="B963" s="236"/>
      <c r="C963" s="236"/>
      <c r="D963" s="236"/>
      <c r="E963" s="236"/>
      <c r="F963" s="236"/>
      <c r="G963" s="236"/>
      <c r="H963" s="236"/>
      <c r="I963" s="236"/>
      <c r="J963" s="236"/>
      <c r="K963" s="236"/>
      <c r="L963" s="236"/>
      <c r="M963" s="236"/>
      <c r="N963" s="236"/>
      <c r="O963" s="236"/>
    </row>
    <row r="964" spans="1:15">
      <c r="A964" s="236"/>
      <c r="B964" s="236"/>
      <c r="C964" s="236"/>
      <c r="D964" s="236"/>
      <c r="E964" s="236"/>
      <c r="F964" s="236"/>
      <c r="G964" s="236"/>
      <c r="H964" s="236"/>
      <c r="I964" s="236"/>
      <c r="J964" s="236"/>
      <c r="K964" s="236"/>
      <c r="L964" s="236"/>
      <c r="M964" s="236"/>
      <c r="N964" s="236"/>
      <c r="O964" s="236"/>
    </row>
    <row r="965" spans="1:15">
      <c r="A965" s="236"/>
      <c r="B965" s="236"/>
      <c r="C965" s="236"/>
      <c r="D965" s="236"/>
      <c r="E965" s="236"/>
      <c r="F965" s="236"/>
      <c r="G965" s="236"/>
      <c r="H965" s="236"/>
      <c r="I965" s="236"/>
      <c r="J965" s="236"/>
      <c r="K965" s="236"/>
      <c r="L965" s="236"/>
      <c r="M965" s="236"/>
      <c r="N965" s="236"/>
      <c r="O965" s="236"/>
    </row>
    <row r="966" spans="1:15">
      <c r="A966" s="236"/>
      <c r="B966" s="236"/>
      <c r="C966" s="236"/>
      <c r="D966" s="236"/>
      <c r="E966" s="236"/>
      <c r="F966" s="236"/>
      <c r="G966" s="236"/>
      <c r="H966" s="236"/>
      <c r="I966" s="236"/>
      <c r="J966" s="236"/>
      <c r="K966" s="236"/>
      <c r="L966" s="236"/>
      <c r="M966" s="236"/>
      <c r="N966" s="236"/>
      <c r="O966" s="236"/>
    </row>
    <row r="967" spans="1:15">
      <c r="A967" s="236"/>
      <c r="B967" s="236"/>
      <c r="C967" s="236"/>
      <c r="D967" s="236"/>
      <c r="E967" s="236"/>
      <c r="F967" s="236"/>
      <c r="G967" s="236"/>
      <c r="H967" s="236"/>
      <c r="I967" s="236"/>
      <c r="J967" s="236"/>
      <c r="K967" s="236"/>
      <c r="L967" s="236"/>
      <c r="M967" s="236"/>
      <c r="N967" s="236"/>
      <c r="O967" s="236"/>
    </row>
    <row r="968" spans="1:15">
      <c r="A968" s="236"/>
      <c r="B968" s="236"/>
      <c r="C968" s="236"/>
      <c r="D968" s="236"/>
      <c r="E968" s="236"/>
      <c r="F968" s="236"/>
      <c r="G968" s="236"/>
      <c r="H968" s="236"/>
      <c r="I968" s="236"/>
      <c r="J968" s="236"/>
      <c r="K968" s="236"/>
      <c r="L968" s="236"/>
      <c r="M968" s="236"/>
      <c r="N968" s="236"/>
      <c r="O968" s="236"/>
    </row>
    <row r="969" spans="1:15">
      <c r="A969" s="236"/>
      <c r="B969" s="236"/>
      <c r="C969" s="236"/>
      <c r="D969" s="236"/>
      <c r="E969" s="236"/>
      <c r="F969" s="236"/>
      <c r="G969" s="236"/>
      <c r="H969" s="236"/>
      <c r="I969" s="236"/>
      <c r="J969" s="236"/>
      <c r="K969" s="236"/>
      <c r="L969" s="236"/>
      <c r="M969" s="236"/>
      <c r="N969" s="236"/>
      <c r="O969" s="236"/>
    </row>
    <row r="970" spans="1:15">
      <c r="A970" s="236"/>
      <c r="B970" s="236"/>
      <c r="C970" s="236"/>
      <c r="D970" s="236"/>
      <c r="E970" s="236"/>
      <c r="F970" s="236"/>
      <c r="G970" s="236"/>
      <c r="H970" s="236"/>
      <c r="I970" s="236"/>
      <c r="J970" s="236"/>
      <c r="K970" s="236"/>
      <c r="L970" s="236"/>
      <c r="M970" s="236"/>
      <c r="N970" s="236"/>
      <c r="O970" s="236"/>
    </row>
    <row r="971" spans="1:15">
      <c r="A971" s="236"/>
      <c r="B971" s="236"/>
      <c r="C971" s="236"/>
      <c r="D971" s="236"/>
      <c r="E971" s="236"/>
      <c r="F971" s="236"/>
      <c r="G971" s="236"/>
      <c r="H971" s="236"/>
      <c r="I971" s="236"/>
      <c r="J971" s="236"/>
      <c r="K971" s="236"/>
      <c r="L971" s="236"/>
      <c r="M971" s="236"/>
      <c r="N971" s="236"/>
      <c r="O971" s="236"/>
    </row>
    <row r="972" spans="1:15">
      <c r="A972" s="236"/>
      <c r="B972" s="236"/>
      <c r="C972" s="236"/>
      <c r="D972" s="236"/>
      <c r="E972" s="236"/>
      <c r="F972" s="236"/>
      <c r="G972" s="236"/>
      <c r="H972" s="236"/>
      <c r="I972" s="236"/>
      <c r="J972" s="236"/>
      <c r="K972" s="236"/>
      <c r="L972" s="236"/>
      <c r="M972" s="236"/>
      <c r="N972" s="236"/>
      <c r="O972" s="236"/>
    </row>
    <row r="973" spans="1:15">
      <c r="A973" s="236"/>
      <c r="B973" s="236"/>
      <c r="C973" s="236"/>
      <c r="D973" s="236"/>
      <c r="E973" s="236"/>
      <c r="F973" s="236"/>
      <c r="G973" s="236"/>
      <c r="H973" s="236"/>
      <c r="I973" s="236"/>
      <c r="J973" s="236"/>
      <c r="K973" s="236"/>
      <c r="L973" s="236"/>
      <c r="M973" s="236"/>
      <c r="N973" s="236"/>
      <c r="O973" s="236"/>
    </row>
    <row r="974" spans="1:15">
      <c r="A974" s="236"/>
      <c r="B974" s="236"/>
      <c r="C974" s="236"/>
      <c r="D974" s="236"/>
      <c r="E974" s="236"/>
      <c r="F974" s="236"/>
      <c r="G974" s="236"/>
      <c r="H974" s="236"/>
      <c r="I974" s="236"/>
      <c r="J974" s="236"/>
      <c r="K974" s="236"/>
      <c r="L974" s="236"/>
      <c r="M974" s="236"/>
      <c r="N974" s="236"/>
      <c r="O974" s="236"/>
    </row>
    <row r="975" spans="1:15">
      <c r="A975" s="236"/>
      <c r="B975" s="236"/>
      <c r="C975" s="236"/>
      <c r="D975" s="236"/>
      <c r="E975" s="236"/>
      <c r="F975" s="236"/>
      <c r="G975" s="236"/>
      <c r="H975" s="236"/>
      <c r="I975" s="236"/>
      <c r="J975" s="236"/>
      <c r="K975" s="236"/>
      <c r="L975" s="236"/>
      <c r="M975" s="236"/>
      <c r="N975" s="236"/>
      <c r="O975" s="236"/>
    </row>
    <row r="976" spans="1:15">
      <c r="A976" s="236"/>
      <c r="B976" s="236"/>
      <c r="C976" s="236"/>
      <c r="D976" s="236"/>
      <c r="E976" s="236"/>
      <c r="F976" s="236"/>
      <c r="G976" s="236"/>
      <c r="H976" s="236"/>
      <c r="I976" s="236"/>
      <c r="J976" s="236"/>
      <c r="K976" s="236"/>
      <c r="L976" s="236"/>
      <c r="M976" s="236"/>
      <c r="N976" s="236"/>
      <c r="O976" s="236"/>
    </row>
    <row r="977" spans="1:15">
      <c r="A977" s="236"/>
      <c r="B977" s="236"/>
      <c r="C977" s="236"/>
      <c r="D977" s="236"/>
      <c r="E977" s="236"/>
      <c r="F977" s="236"/>
      <c r="G977" s="236"/>
      <c r="H977" s="236"/>
      <c r="I977" s="236"/>
      <c r="J977" s="236"/>
      <c r="K977" s="236"/>
      <c r="L977" s="236"/>
      <c r="M977" s="236"/>
      <c r="N977" s="236"/>
      <c r="O977" s="236"/>
    </row>
    <row r="978" spans="1:15">
      <c r="A978" s="236"/>
      <c r="B978" s="236"/>
      <c r="C978" s="236"/>
      <c r="D978" s="236"/>
      <c r="E978" s="236"/>
      <c r="F978" s="236"/>
      <c r="G978" s="236"/>
      <c r="H978" s="236"/>
      <c r="I978" s="236"/>
      <c r="J978" s="236"/>
      <c r="K978" s="236"/>
      <c r="L978" s="236"/>
      <c r="M978" s="236"/>
      <c r="N978" s="236"/>
      <c r="O978" s="236"/>
    </row>
    <row r="979" spans="1:15">
      <c r="A979" s="236"/>
      <c r="B979" s="236"/>
      <c r="C979" s="236"/>
      <c r="D979" s="236"/>
      <c r="E979" s="236"/>
      <c r="F979" s="236"/>
      <c r="G979" s="236"/>
      <c r="H979" s="236"/>
      <c r="I979" s="236"/>
      <c r="J979" s="236"/>
      <c r="K979" s="236"/>
      <c r="L979" s="236"/>
      <c r="M979" s="236"/>
      <c r="N979" s="236"/>
      <c r="O979" s="236"/>
    </row>
    <row r="980" spans="1:15">
      <c r="A980" s="236"/>
      <c r="B980" s="236"/>
      <c r="C980" s="236"/>
      <c r="D980" s="236"/>
      <c r="E980" s="236"/>
      <c r="F980" s="236"/>
      <c r="G980" s="236"/>
      <c r="H980" s="236"/>
      <c r="I980" s="236"/>
      <c r="J980" s="236"/>
      <c r="K980" s="236"/>
      <c r="L980" s="236"/>
      <c r="M980" s="236"/>
      <c r="N980" s="236"/>
      <c r="O980" s="236"/>
    </row>
    <row r="981" spans="1:15">
      <c r="A981" s="236"/>
      <c r="B981" s="236"/>
      <c r="C981" s="236"/>
      <c r="D981" s="236"/>
      <c r="E981" s="236"/>
      <c r="F981" s="236"/>
      <c r="G981" s="236"/>
      <c r="H981" s="236"/>
      <c r="I981" s="236"/>
      <c r="J981" s="236"/>
      <c r="K981" s="236"/>
      <c r="L981" s="236"/>
      <c r="M981" s="236"/>
      <c r="N981" s="236"/>
      <c r="O981" s="236"/>
    </row>
    <row r="982" spans="1:15">
      <c r="A982" s="236"/>
      <c r="B982" s="236"/>
      <c r="C982" s="236"/>
      <c r="D982" s="236"/>
      <c r="E982" s="236"/>
      <c r="F982" s="236"/>
      <c r="G982" s="236"/>
      <c r="H982" s="236"/>
      <c r="I982" s="236"/>
      <c r="J982" s="236"/>
      <c r="K982" s="236"/>
      <c r="L982" s="236"/>
      <c r="M982" s="236"/>
      <c r="N982" s="236"/>
      <c r="O982" s="236"/>
    </row>
    <row r="983" spans="1:15">
      <c r="A983" s="236"/>
      <c r="B983" s="236"/>
      <c r="C983" s="236"/>
      <c r="D983" s="236"/>
      <c r="E983" s="236"/>
      <c r="F983" s="236"/>
      <c r="G983" s="236"/>
      <c r="H983" s="236"/>
      <c r="I983" s="236"/>
      <c r="J983" s="236"/>
      <c r="K983" s="236"/>
      <c r="L983" s="236"/>
      <c r="M983" s="236"/>
      <c r="N983" s="236"/>
      <c r="O983" s="236"/>
    </row>
    <row r="984" spans="1:15">
      <c r="A984" s="236"/>
      <c r="B984" s="236"/>
      <c r="C984" s="236"/>
      <c r="D984" s="236"/>
      <c r="E984" s="236"/>
      <c r="F984" s="236"/>
      <c r="G984" s="236"/>
      <c r="H984" s="236"/>
      <c r="I984" s="236"/>
      <c r="J984" s="236"/>
      <c r="K984" s="236"/>
      <c r="L984" s="236"/>
      <c r="M984" s="236"/>
      <c r="N984" s="236"/>
      <c r="O984" s="236"/>
    </row>
    <row r="985" spans="1:15">
      <c r="A985" s="236"/>
      <c r="B985" s="236"/>
      <c r="C985" s="236"/>
      <c r="D985" s="236"/>
      <c r="E985" s="236"/>
      <c r="F985" s="236"/>
      <c r="G985" s="236"/>
      <c r="H985" s="236"/>
      <c r="I985" s="236"/>
      <c r="J985" s="236"/>
      <c r="K985" s="236"/>
      <c r="L985" s="236"/>
      <c r="M985" s="236"/>
      <c r="N985" s="236"/>
      <c r="O985" s="236"/>
    </row>
    <row r="986" spans="1:15">
      <c r="A986" s="236"/>
      <c r="B986" s="236"/>
      <c r="C986" s="236"/>
      <c r="D986" s="236"/>
      <c r="E986" s="236"/>
      <c r="F986" s="236"/>
      <c r="G986" s="236"/>
      <c r="H986" s="236"/>
      <c r="I986" s="236"/>
      <c r="J986" s="236"/>
      <c r="K986" s="236"/>
      <c r="L986" s="236"/>
      <c r="M986" s="236"/>
      <c r="N986" s="236"/>
      <c r="O986" s="236"/>
    </row>
    <row r="987" spans="1:15">
      <c r="A987" s="236"/>
      <c r="B987" s="236"/>
      <c r="C987" s="236"/>
      <c r="D987" s="236"/>
      <c r="E987" s="236"/>
      <c r="F987" s="236"/>
      <c r="G987" s="236"/>
      <c r="H987" s="236"/>
      <c r="I987" s="236"/>
      <c r="J987" s="236"/>
      <c r="K987" s="236"/>
      <c r="L987" s="236"/>
      <c r="M987" s="236"/>
      <c r="N987" s="236"/>
      <c r="O987" s="236"/>
    </row>
    <row r="988" spans="1:15">
      <c r="A988" s="236"/>
      <c r="B988" s="236"/>
      <c r="C988" s="236"/>
      <c r="D988" s="236"/>
      <c r="E988" s="236"/>
      <c r="F988" s="236"/>
      <c r="G988" s="236"/>
      <c r="H988" s="236"/>
      <c r="I988" s="236"/>
      <c r="J988" s="236"/>
      <c r="K988" s="236"/>
      <c r="L988" s="236"/>
      <c r="M988" s="236"/>
      <c r="N988" s="236"/>
      <c r="O988" s="236"/>
    </row>
    <row r="989" spans="1:15">
      <c r="A989" s="236"/>
      <c r="B989" s="236"/>
      <c r="C989" s="236"/>
      <c r="D989" s="236"/>
      <c r="E989" s="236"/>
      <c r="F989" s="236"/>
      <c r="G989" s="236"/>
      <c r="H989" s="236"/>
      <c r="I989" s="236"/>
      <c r="J989" s="236"/>
      <c r="K989" s="236"/>
      <c r="L989" s="236"/>
      <c r="M989" s="236"/>
      <c r="N989" s="236"/>
      <c r="O989" s="236"/>
    </row>
    <row r="990" spans="1:15">
      <c r="A990" s="236"/>
      <c r="B990" s="236"/>
      <c r="C990" s="236"/>
      <c r="D990" s="236"/>
      <c r="E990" s="236"/>
      <c r="F990" s="236"/>
      <c r="G990" s="236"/>
      <c r="H990" s="236"/>
      <c r="I990" s="236"/>
      <c r="J990" s="236"/>
      <c r="K990" s="236"/>
      <c r="L990" s="236"/>
      <c r="M990" s="236"/>
      <c r="N990" s="236"/>
      <c r="O990" s="236"/>
    </row>
    <row r="991" spans="1:15">
      <c r="A991" s="236"/>
      <c r="B991" s="236"/>
      <c r="C991" s="236"/>
      <c r="D991" s="236"/>
      <c r="E991" s="236"/>
      <c r="F991" s="236"/>
      <c r="G991" s="236"/>
      <c r="H991" s="236"/>
      <c r="I991" s="236"/>
      <c r="J991" s="236"/>
      <c r="K991" s="236"/>
      <c r="L991" s="236"/>
      <c r="M991" s="236"/>
      <c r="N991" s="236"/>
      <c r="O991" s="236"/>
    </row>
    <row r="992" spans="1:15">
      <c r="A992" s="236"/>
      <c r="B992" s="236"/>
      <c r="C992" s="236"/>
      <c r="D992" s="236"/>
      <c r="E992" s="236"/>
      <c r="F992" s="236"/>
      <c r="G992" s="236"/>
      <c r="H992" s="236"/>
      <c r="I992" s="236"/>
      <c r="J992" s="236"/>
      <c r="K992" s="236"/>
      <c r="L992" s="236"/>
      <c r="M992" s="236"/>
      <c r="N992" s="236"/>
      <c r="O992" s="236"/>
    </row>
    <row r="993" spans="1:15">
      <c r="A993" s="236"/>
      <c r="B993" s="236"/>
      <c r="C993" s="236"/>
      <c r="D993" s="236"/>
      <c r="E993" s="236"/>
      <c r="F993" s="236"/>
      <c r="G993" s="236"/>
      <c r="H993" s="236"/>
      <c r="I993" s="236"/>
      <c r="J993" s="236"/>
      <c r="K993" s="236"/>
      <c r="L993" s="236"/>
      <c r="M993" s="236"/>
      <c r="N993" s="236"/>
      <c r="O993" s="236"/>
    </row>
    <row r="994" spans="1:15">
      <c r="A994" s="236"/>
      <c r="B994" s="236"/>
      <c r="C994" s="236"/>
      <c r="D994" s="236"/>
      <c r="E994" s="236"/>
      <c r="F994" s="236"/>
      <c r="G994" s="236"/>
      <c r="H994" s="236"/>
      <c r="I994" s="236"/>
      <c r="J994" s="236"/>
      <c r="K994" s="236"/>
      <c r="L994" s="236"/>
      <c r="M994" s="236"/>
      <c r="N994" s="236"/>
      <c r="O994" s="236"/>
    </row>
    <row r="995" spans="1:15">
      <c r="A995" s="236"/>
      <c r="B995" s="236"/>
      <c r="C995" s="236"/>
      <c r="D995" s="236"/>
      <c r="E995" s="236"/>
      <c r="F995" s="236"/>
      <c r="G995" s="236"/>
      <c r="H995" s="236"/>
      <c r="I995" s="236"/>
      <c r="J995" s="236"/>
      <c r="K995" s="236"/>
      <c r="L995" s="236"/>
      <c r="M995" s="236"/>
      <c r="N995" s="236"/>
      <c r="O995" s="236"/>
    </row>
    <row r="996" spans="1:15">
      <c r="A996" s="236"/>
      <c r="B996" s="236"/>
      <c r="C996" s="236"/>
      <c r="D996" s="236"/>
      <c r="E996" s="236"/>
      <c r="F996" s="236"/>
      <c r="G996" s="236"/>
      <c r="H996" s="236"/>
      <c r="I996" s="236"/>
      <c r="J996" s="236"/>
      <c r="K996" s="236"/>
      <c r="L996" s="236"/>
      <c r="M996" s="236"/>
      <c r="N996" s="236"/>
      <c r="O996" s="236"/>
    </row>
    <row r="997" spans="1:15">
      <c r="A997" s="236"/>
      <c r="B997" s="236"/>
      <c r="C997" s="236"/>
      <c r="D997" s="236"/>
      <c r="E997" s="236"/>
      <c r="F997" s="236"/>
      <c r="G997" s="236"/>
      <c r="H997" s="236"/>
      <c r="I997" s="236"/>
      <c r="J997" s="236"/>
      <c r="K997" s="236"/>
      <c r="L997" s="236"/>
      <c r="M997" s="236"/>
      <c r="N997" s="236"/>
      <c r="O997" s="236"/>
    </row>
    <row r="998" spans="1:15">
      <c r="A998" s="236"/>
      <c r="B998" s="236"/>
      <c r="C998" s="236"/>
      <c r="D998" s="236"/>
      <c r="E998" s="236"/>
      <c r="F998" s="236"/>
      <c r="G998" s="236"/>
      <c r="H998" s="236"/>
      <c r="I998" s="236"/>
      <c r="J998" s="236"/>
      <c r="K998" s="236"/>
      <c r="L998" s="236"/>
      <c r="M998" s="236"/>
      <c r="N998" s="236"/>
      <c r="O998" s="236"/>
    </row>
    <row r="999" spans="1:15">
      <c r="A999" s="236"/>
      <c r="B999" s="236"/>
      <c r="C999" s="236"/>
      <c r="D999" s="236"/>
      <c r="E999" s="236"/>
      <c r="F999" s="236"/>
      <c r="G999" s="236"/>
      <c r="H999" s="236"/>
      <c r="I999" s="236"/>
      <c r="J999" s="236"/>
      <c r="K999" s="236"/>
      <c r="L999" s="236"/>
      <c r="M999" s="236"/>
      <c r="N999" s="236"/>
      <c r="O999" s="236"/>
    </row>
    <row r="1000" spans="1:15">
      <c r="A1000" s="236"/>
      <c r="B1000" s="236"/>
      <c r="C1000" s="236"/>
      <c r="D1000" s="236"/>
      <c r="E1000" s="236"/>
      <c r="F1000" s="236"/>
      <c r="G1000" s="236"/>
      <c r="H1000" s="236"/>
      <c r="I1000" s="236"/>
      <c r="J1000" s="236"/>
      <c r="K1000" s="236"/>
      <c r="L1000" s="236"/>
      <c r="M1000" s="236"/>
      <c r="N1000" s="236"/>
      <c r="O1000" s="236"/>
    </row>
    <row r="1001" spans="1:15">
      <c r="A1001" s="236"/>
      <c r="B1001" s="236"/>
      <c r="C1001" s="236"/>
      <c r="D1001" s="236"/>
      <c r="E1001" s="236"/>
      <c r="F1001" s="236"/>
      <c r="G1001" s="236"/>
      <c r="H1001" s="236"/>
      <c r="I1001" s="236"/>
      <c r="J1001" s="236"/>
      <c r="K1001" s="236"/>
      <c r="L1001" s="236"/>
      <c r="M1001" s="236"/>
      <c r="N1001" s="236"/>
      <c r="O1001" s="236"/>
    </row>
    <row r="1002" spans="1:15">
      <c r="A1002" s="236"/>
      <c r="B1002" s="236"/>
      <c r="C1002" s="236"/>
      <c r="D1002" s="236"/>
      <c r="E1002" s="236"/>
      <c r="F1002" s="236"/>
      <c r="G1002" s="236"/>
      <c r="H1002" s="236"/>
      <c r="I1002" s="236"/>
      <c r="J1002" s="236"/>
      <c r="K1002" s="236"/>
      <c r="L1002" s="236"/>
      <c r="M1002" s="236"/>
      <c r="N1002" s="236"/>
      <c r="O1002" s="236"/>
    </row>
    <row r="1003" spans="1:15">
      <c r="A1003" s="236"/>
      <c r="B1003" s="236"/>
      <c r="C1003" s="236"/>
      <c r="D1003" s="236"/>
      <c r="E1003" s="236"/>
      <c r="F1003" s="236"/>
      <c r="G1003" s="236"/>
      <c r="H1003" s="236"/>
      <c r="I1003" s="236"/>
      <c r="J1003" s="236"/>
      <c r="K1003" s="236"/>
      <c r="L1003" s="236"/>
      <c r="M1003" s="236"/>
      <c r="N1003" s="236"/>
      <c r="O1003" s="236"/>
    </row>
    <row r="1004" spans="1:15">
      <c r="A1004" s="236"/>
      <c r="B1004" s="236"/>
      <c r="C1004" s="236"/>
      <c r="D1004" s="236"/>
      <c r="E1004" s="236"/>
      <c r="F1004" s="236"/>
      <c r="G1004" s="236"/>
      <c r="H1004" s="236"/>
      <c r="I1004" s="236"/>
      <c r="J1004" s="236"/>
      <c r="K1004" s="236"/>
      <c r="L1004" s="236"/>
      <c r="M1004" s="236"/>
      <c r="N1004" s="236"/>
      <c r="O1004" s="236"/>
    </row>
    <row r="1005" spans="1:15">
      <c r="A1005" s="236"/>
      <c r="B1005" s="236"/>
      <c r="C1005" s="236"/>
      <c r="D1005" s="236"/>
      <c r="E1005" s="236"/>
      <c r="F1005" s="236"/>
      <c r="G1005" s="236"/>
      <c r="H1005" s="236"/>
      <c r="I1005" s="236"/>
      <c r="J1005" s="236"/>
      <c r="K1005" s="236"/>
      <c r="L1005" s="236"/>
      <c r="M1005" s="236"/>
      <c r="N1005" s="236"/>
      <c r="O1005" s="236"/>
    </row>
    <row r="1006" spans="1:15">
      <c r="A1006" s="236"/>
      <c r="B1006" s="236"/>
      <c r="C1006" s="236"/>
      <c r="D1006" s="236"/>
      <c r="E1006" s="236"/>
      <c r="F1006" s="236"/>
      <c r="G1006" s="236"/>
      <c r="H1006" s="236"/>
      <c r="I1006" s="236"/>
      <c r="J1006" s="236"/>
      <c r="K1006" s="236"/>
      <c r="L1006" s="236"/>
      <c r="M1006" s="236"/>
      <c r="N1006" s="236"/>
      <c r="O1006" s="236"/>
    </row>
    <row r="1007" spans="1:15">
      <c r="A1007" s="236"/>
      <c r="B1007" s="236"/>
      <c r="C1007" s="236"/>
      <c r="D1007" s="236"/>
      <c r="E1007" s="236"/>
      <c r="F1007" s="236"/>
      <c r="G1007" s="236"/>
      <c r="H1007" s="236"/>
      <c r="I1007" s="236"/>
      <c r="J1007" s="236"/>
      <c r="K1007" s="236"/>
      <c r="L1007" s="236"/>
      <c r="M1007" s="236"/>
      <c r="N1007" s="236"/>
      <c r="O1007" s="236"/>
    </row>
    <row r="1008" spans="1:15">
      <c r="A1008" s="236"/>
      <c r="B1008" s="236"/>
      <c r="C1008" s="236"/>
      <c r="D1008" s="236"/>
      <c r="E1008" s="236"/>
      <c r="F1008" s="236"/>
      <c r="G1008" s="236"/>
      <c r="H1008" s="236"/>
      <c r="I1008" s="236"/>
      <c r="J1008" s="236"/>
      <c r="K1008" s="236"/>
      <c r="L1008" s="236"/>
      <c r="M1008" s="236"/>
      <c r="N1008" s="236"/>
      <c r="O1008" s="236"/>
    </row>
    <row r="1009" spans="1:15">
      <c r="A1009" s="236"/>
      <c r="B1009" s="236"/>
      <c r="C1009" s="236"/>
      <c r="D1009" s="236"/>
      <c r="E1009" s="236"/>
      <c r="F1009" s="236"/>
      <c r="G1009" s="236"/>
      <c r="H1009" s="236"/>
      <c r="I1009" s="236"/>
      <c r="J1009" s="236"/>
      <c r="K1009" s="236"/>
      <c r="L1009" s="236"/>
      <c r="M1009" s="236"/>
      <c r="N1009" s="236"/>
      <c r="O1009" s="236"/>
    </row>
    <row r="1010" spans="1:15">
      <c r="A1010" s="236"/>
      <c r="B1010" s="236"/>
      <c r="C1010" s="236"/>
      <c r="D1010" s="236"/>
      <c r="E1010" s="236"/>
      <c r="F1010" s="236"/>
      <c r="G1010" s="236"/>
      <c r="H1010" s="236"/>
      <c r="I1010" s="236"/>
      <c r="J1010" s="236"/>
      <c r="K1010" s="236"/>
      <c r="L1010" s="236"/>
      <c r="M1010" s="236"/>
      <c r="N1010" s="236"/>
      <c r="O1010" s="236"/>
    </row>
    <row r="1011" spans="1:15">
      <c r="A1011" s="236"/>
      <c r="B1011" s="236"/>
      <c r="C1011" s="236"/>
      <c r="D1011" s="236"/>
      <c r="E1011" s="236"/>
      <c r="F1011" s="236"/>
      <c r="G1011" s="236"/>
      <c r="H1011" s="236"/>
      <c r="I1011" s="236"/>
      <c r="J1011" s="236"/>
      <c r="K1011" s="236"/>
      <c r="L1011" s="236"/>
      <c r="M1011" s="236"/>
      <c r="N1011" s="236"/>
      <c r="O1011" s="236"/>
    </row>
    <row r="1012" spans="1:15">
      <c r="A1012" s="236"/>
      <c r="B1012" s="236"/>
      <c r="C1012" s="236"/>
      <c r="D1012" s="236"/>
      <c r="E1012" s="236"/>
      <c r="F1012" s="236"/>
      <c r="G1012" s="236"/>
      <c r="H1012" s="236"/>
      <c r="I1012" s="236"/>
      <c r="J1012" s="236"/>
      <c r="K1012" s="236"/>
      <c r="L1012" s="236"/>
      <c r="M1012" s="236"/>
      <c r="N1012" s="236"/>
      <c r="O1012" s="236"/>
    </row>
    <row r="1013" spans="1:15">
      <c r="A1013" s="236"/>
      <c r="B1013" s="236"/>
      <c r="C1013" s="236"/>
      <c r="D1013" s="236"/>
      <c r="E1013" s="236"/>
      <c r="F1013" s="236"/>
      <c r="G1013" s="236"/>
      <c r="H1013" s="236"/>
      <c r="I1013" s="236"/>
      <c r="J1013" s="236"/>
      <c r="K1013" s="236"/>
      <c r="L1013" s="236"/>
      <c r="M1013" s="236"/>
      <c r="N1013" s="236"/>
      <c r="O1013" s="236"/>
    </row>
    <row r="1014" spans="1:15">
      <c r="A1014" s="236"/>
      <c r="B1014" s="236"/>
      <c r="C1014" s="236"/>
      <c r="D1014" s="236"/>
      <c r="E1014" s="236"/>
      <c r="F1014" s="236"/>
      <c r="G1014" s="236"/>
      <c r="H1014" s="236"/>
      <c r="I1014" s="236"/>
      <c r="J1014" s="236"/>
      <c r="K1014" s="236"/>
      <c r="L1014" s="236"/>
      <c r="M1014" s="236"/>
      <c r="N1014" s="236"/>
      <c r="O1014" s="236"/>
    </row>
    <row r="1015" spans="1:15">
      <c r="A1015" s="236"/>
      <c r="B1015" s="236"/>
      <c r="C1015" s="236"/>
      <c r="D1015" s="236"/>
      <c r="E1015" s="236"/>
      <c r="F1015" s="236"/>
      <c r="G1015" s="236"/>
      <c r="H1015" s="236"/>
      <c r="I1015" s="236"/>
      <c r="J1015" s="236"/>
      <c r="K1015" s="236"/>
      <c r="L1015" s="236"/>
      <c r="M1015" s="236"/>
      <c r="N1015" s="236"/>
      <c r="O1015" s="236"/>
    </row>
    <row r="1016" spans="1:15">
      <c r="A1016" s="236"/>
      <c r="B1016" s="236"/>
      <c r="C1016" s="236"/>
      <c r="D1016" s="236"/>
      <c r="E1016" s="236"/>
      <c r="F1016" s="236"/>
      <c r="G1016" s="236"/>
      <c r="H1016" s="236"/>
      <c r="I1016" s="236"/>
      <c r="J1016" s="236"/>
      <c r="K1016" s="236"/>
      <c r="L1016" s="236"/>
      <c r="M1016" s="236"/>
      <c r="N1016" s="236"/>
      <c r="O1016" s="236"/>
    </row>
  </sheetData>
  <mergeCells count="5">
    <mergeCell ref="C2:E2"/>
    <mergeCell ref="L2:M2"/>
    <mergeCell ref="N2:O2"/>
    <mergeCell ref="F2:K2"/>
    <mergeCell ref="B1:O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4D80A-333C-41D2-98DB-B6E943CFB77A}">
  <dimension ref="B3:F11"/>
  <sheetViews>
    <sheetView zoomScale="132" zoomScaleNormal="290" workbookViewId="0">
      <selection activeCell="D4" sqref="D4"/>
    </sheetView>
  </sheetViews>
  <sheetFormatPr defaultColWidth="10.85546875" defaultRowHeight="15"/>
  <sheetData>
    <row r="3" spans="2:6">
      <c r="B3" s="166">
        <v>2</v>
      </c>
      <c r="C3">
        <f>1/5</f>
        <v>0.2</v>
      </c>
      <c r="D3">
        <f>B3*C3</f>
        <v>0.4</v>
      </c>
      <c r="E3">
        <f>1/5</f>
        <v>0.2</v>
      </c>
      <c r="F3">
        <f>E3*B3</f>
        <v>0.4</v>
      </c>
    </row>
    <row r="4" spans="2:6">
      <c r="B4" s="166">
        <v>1</v>
      </c>
      <c r="C4">
        <f t="shared" ref="C4:E7" si="0">1/5</f>
        <v>0.2</v>
      </c>
      <c r="D4">
        <f t="shared" ref="D4:D7" si="1">B4*C4</f>
        <v>0.2</v>
      </c>
      <c r="E4">
        <f t="shared" si="0"/>
        <v>0.2</v>
      </c>
      <c r="F4">
        <f t="shared" ref="F4:F7" si="2">E4*B4</f>
        <v>0.2</v>
      </c>
    </row>
    <row r="5" spans="2:6">
      <c r="B5" s="166">
        <v>3</v>
      </c>
      <c r="C5">
        <f t="shared" si="0"/>
        <v>0.2</v>
      </c>
      <c r="D5">
        <f t="shared" si="1"/>
        <v>0.60000000000000009</v>
      </c>
      <c r="E5">
        <f t="shared" si="0"/>
        <v>0.2</v>
      </c>
      <c r="F5">
        <f t="shared" si="2"/>
        <v>0.60000000000000009</v>
      </c>
    </row>
    <row r="6" spans="2:6">
      <c r="B6" s="166">
        <v>2</v>
      </c>
      <c r="C6">
        <f t="shared" si="0"/>
        <v>0.2</v>
      </c>
      <c r="D6">
        <f t="shared" si="1"/>
        <v>0.4</v>
      </c>
      <c r="E6">
        <f t="shared" si="0"/>
        <v>0.2</v>
      </c>
      <c r="F6">
        <f t="shared" si="2"/>
        <v>0.4</v>
      </c>
    </row>
    <row r="7" spans="2:6">
      <c r="B7" s="166">
        <v>5</v>
      </c>
      <c r="C7">
        <f t="shared" si="0"/>
        <v>0.2</v>
      </c>
      <c r="D7">
        <f t="shared" si="1"/>
        <v>1</v>
      </c>
      <c r="E7">
        <f>1/5*0.75</f>
        <v>0.15000000000000002</v>
      </c>
      <c r="F7">
        <f t="shared" si="2"/>
        <v>0.75000000000000011</v>
      </c>
    </row>
    <row r="8" spans="2:6">
      <c r="D8" s="172">
        <f>SUM(D3:D7)</f>
        <v>2.6</v>
      </c>
      <c r="F8" s="172">
        <f>SUM(F3:F7)</f>
        <v>2.35</v>
      </c>
    </row>
    <row r="10" spans="2:6">
      <c r="B10" s="166">
        <v>5</v>
      </c>
    </row>
    <row r="11" spans="2:6">
      <c r="B11" s="166">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outlinePr summaryBelow="0" summaryRight="0"/>
  </sheetPr>
  <dimension ref="A1:ON183"/>
  <sheetViews>
    <sheetView topLeftCell="A70" zoomScale="90" zoomScaleNormal="90" workbookViewId="0">
      <selection activeCell="J69" sqref="J69:J72"/>
    </sheetView>
  </sheetViews>
  <sheetFormatPr defaultColWidth="12.42578125" defaultRowHeight="15" customHeight="1"/>
  <cols>
    <col min="3" max="5" width="26.42578125" customWidth="1"/>
  </cols>
  <sheetData>
    <row r="1" spans="1:404" ht="41.25" customHeight="1">
      <c r="A1" s="137"/>
      <c r="B1" s="137"/>
      <c r="C1" s="137"/>
      <c r="D1" s="137"/>
      <c r="E1" s="137"/>
      <c r="F1" s="137"/>
      <c r="G1" s="307"/>
      <c r="H1" s="307"/>
      <c r="I1" s="286"/>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380"/>
      <c r="DK1" s="380"/>
      <c r="DL1" s="380"/>
      <c r="DM1" s="380"/>
      <c r="DN1" s="380"/>
      <c r="DO1" s="380"/>
      <c r="DP1" s="380"/>
      <c r="DQ1" s="380"/>
      <c r="DR1" s="380"/>
      <c r="DS1" s="380"/>
      <c r="DT1" s="380"/>
      <c r="DU1" s="380"/>
      <c r="DV1" s="380"/>
      <c r="DW1" s="380"/>
      <c r="DX1" s="380"/>
      <c r="DY1" s="380"/>
      <c r="DZ1" s="380"/>
      <c r="EA1" s="380"/>
      <c r="EB1" s="380"/>
      <c r="EC1" s="380"/>
      <c r="ED1" s="380"/>
      <c r="EE1" s="380"/>
      <c r="EF1" s="380"/>
      <c r="EG1" s="380"/>
      <c r="EH1" s="380"/>
      <c r="EI1" s="380"/>
      <c r="EJ1" s="380"/>
      <c r="EK1" s="380"/>
      <c r="EL1" s="380"/>
      <c r="EM1" s="380"/>
      <c r="EN1" s="380"/>
      <c r="EO1" s="380"/>
      <c r="EP1" s="380"/>
      <c r="EQ1" s="380"/>
      <c r="ER1" s="380"/>
      <c r="ES1" s="380"/>
      <c r="ET1" s="380"/>
      <c r="EU1" s="380"/>
      <c r="EV1" s="380"/>
      <c r="EW1" s="380"/>
      <c r="EX1" s="380"/>
      <c r="EY1" s="380"/>
      <c r="EZ1" s="380"/>
      <c r="FA1" s="380"/>
      <c r="FB1" s="380"/>
      <c r="FC1" s="380"/>
      <c r="FD1" s="380"/>
      <c r="FE1" s="380"/>
      <c r="FF1" s="380"/>
      <c r="FG1" s="380"/>
      <c r="FH1" s="380"/>
      <c r="FI1" s="380"/>
      <c r="FJ1" s="380"/>
      <c r="FK1" s="380"/>
      <c r="FL1" s="380"/>
      <c r="FM1" s="380"/>
      <c r="FN1" s="380"/>
      <c r="FO1" s="380"/>
      <c r="FP1" s="380"/>
      <c r="FQ1" s="380"/>
      <c r="FR1" s="380"/>
      <c r="FS1" s="380"/>
      <c r="FT1" s="380"/>
      <c r="FU1" s="380"/>
      <c r="FV1" s="380"/>
      <c r="FW1" s="380"/>
      <c r="FX1" s="380"/>
      <c r="FY1" s="380"/>
      <c r="FZ1" s="380"/>
      <c r="GA1" s="380"/>
      <c r="GB1" s="380"/>
      <c r="GC1" s="380"/>
      <c r="GD1" s="380"/>
      <c r="GE1" s="380"/>
      <c r="GF1" s="380"/>
      <c r="GG1" s="380"/>
      <c r="GH1" s="380"/>
      <c r="GI1" s="380"/>
      <c r="GJ1" s="380"/>
      <c r="GK1" s="380"/>
      <c r="GL1" s="380"/>
      <c r="GM1" s="380"/>
      <c r="GN1" s="380"/>
      <c r="GO1" s="380"/>
      <c r="GP1" s="380"/>
      <c r="GQ1" s="380"/>
      <c r="GR1" s="380"/>
      <c r="GS1" s="380"/>
      <c r="GT1" s="380"/>
      <c r="GU1" s="380"/>
      <c r="GV1" s="380"/>
      <c r="GW1" s="380"/>
      <c r="GX1" s="380"/>
      <c r="GY1" s="380"/>
      <c r="GZ1" s="380"/>
      <c r="HA1" s="380"/>
      <c r="HB1" s="380"/>
      <c r="HC1" s="380"/>
      <c r="HD1" s="380"/>
      <c r="HE1" s="380"/>
      <c r="HF1" s="380"/>
      <c r="HG1" s="380"/>
      <c r="HH1" s="380"/>
      <c r="HI1" s="380"/>
      <c r="HJ1" s="380"/>
      <c r="HK1" s="380"/>
      <c r="HL1" s="380"/>
      <c r="HM1" s="380"/>
      <c r="HN1" s="380"/>
      <c r="HO1" s="380"/>
      <c r="HP1" s="380"/>
      <c r="HQ1" s="380"/>
      <c r="HR1" s="380"/>
      <c r="HS1" s="380"/>
      <c r="HT1" s="380"/>
      <c r="HU1" s="380"/>
      <c r="HV1" s="380"/>
      <c r="HW1" s="380"/>
      <c r="HX1" s="380"/>
      <c r="HY1" s="380"/>
      <c r="HZ1" s="380"/>
      <c r="IA1" s="380"/>
      <c r="IB1" s="380"/>
      <c r="IC1" s="380"/>
      <c r="ID1" s="380"/>
      <c r="IE1" s="380"/>
      <c r="IF1" s="380"/>
      <c r="IG1" s="380"/>
      <c r="IH1" s="380"/>
      <c r="II1" s="380"/>
      <c r="IJ1" s="380"/>
      <c r="IK1" s="380"/>
      <c r="IL1" s="380"/>
      <c r="IM1" s="380"/>
      <c r="IN1" s="380"/>
      <c r="IO1" s="380"/>
      <c r="IP1" s="380"/>
      <c r="IQ1" s="380"/>
      <c r="IR1" s="380"/>
      <c r="IS1" s="380"/>
      <c r="IT1" s="380"/>
      <c r="IU1" s="380"/>
      <c r="IV1" s="380"/>
      <c r="IW1" s="380"/>
      <c r="IX1" s="380"/>
      <c r="IY1" s="380"/>
      <c r="IZ1" s="380"/>
      <c r="JA1" s="380"/>
      <c r="JB1" s="380"/>
      <c r="JC1" s="380"/>
      <c r="JD1" s="380"/>
      <c r="JE1" s="380"/>
      <c r="JF1" s="380"/>
      <c r="JG1" s="380"/>
      <c r="JH1" s="380"/>
      <c r="JI1" s="380"/>
      <c r="JJ1" s="380"/>
      <c r="JK1" s="380"/>
      <c r="JL1" s="380"/>
      <c r="JM1" s="380"/>
      <c r="JN1" s="380"/>
      <c r="JO1" s="380"/>
      <c r="JP1" s="380"/>
      <c r="JQ1" s="380"/>
      <c r="JR1" s="380"/>
      <c r="JS1" s="380"/>
      <c r="JT1" s="380"/>
      <c r="JU1" s="380"/>
      <c r="JV1" s="380"/>
      <c r="JW1" s="380"/>
      <c r="JX1" s="380"/>
      <c r="JY1" s="380"/>
      <c r="JZ1" s="380"/>
      <c r="KA1" s="380"/>
      <c r="KB1" s="380"/>
      <c r="KC1" s="380"/>
      <c r="KD1" s="380"/>
      <c r="KE1" s="380"/>
      <c r="KF1" s="380"/>
      <c r="KG1" s="380"/>
      <c r="KH1" s="380"/>
      <c r="KI1" s="380"/>
      <c r="KJ1" s="380"/>
      <c r="KK1" s="380"/>
      <c r="KL1" s="380"/>
      <c r="KM1" s="380"/>
      <c r="KN1" s="380"/>
      <c r="KO1" s="380"/>
      <c r="KP1" s="380"/>
      <c r="KQ1" s="380"/>
      <c r="KR1" s="380"/>
      <c r="KS1" s="380"/>
      <c r="KT1" s="380"/>
      <c r="KU1" s="380"/>
      <c r="KV1" s="380"/>
      <c r="KW1" s="380"/>
      <c r="KX1" s="380"/>
      <c r="KY1" s="380"/>
      <c r="KZ1" s="380"/>
      <c r="LA1" s="380"/>
      <c r="LB1" s="380"/>
      <c r="LC1" s="380"/>
      <c r="LD1" s="380"/>
      <c r="LE1" s="380"/>
      <c r="LF1" s="380"/>
      <c r="LG1" s="380"/>
      <c r="LH1" s="380"/>
      <c r="LI1" s="380"/>
      <c r="LJ1" s="380"/>
      <c r="LK1" s="380"/>
      <c r="LL1" s="380"/>
      <c r="LM1" s="380"/>
      <c r="LN1" s="380"/>
      <c r="LO1" s="380"/>
      <c r="LP1" s="380"/>
      <c r="LQ1" s="380"/>
      <c r="LR1" s="380"/>
      <c r="LS1" s="380"/>
      <c r="LT1" s="380"/>
      <c r="LU1" s="380"/>
      <c r="LV1" s="380"/>
      <c r="LW1" s="380"/>
      <c r="LX1" s="380"/>
      <c r="LY1" s="380"/>
      <c r="LZ1" s="380"/>
      <c r="MA1" s="380"/>
      <c r="MB1" s="380"/>
      <c r="MC1" s="380"/>
      <c r="MD1" s="380"/>
      <c r="ME1" s="380"/>
      <c r="MF1" s="380"/>
      <c r="MG1" s="380"/>
      <c r="MH1" s="380"/>
      <c r="MI1" s="380"/>
      <c r="MJ1" s="380"/>
      <c r="MK1" s="380"/>
      <c r="ML1" s="380"/>
      <c r="MM1" s="380"/>
      <c r="MN1" s="380"/>
      <c r="MO1" s="380"/>
      <c r="MP1" s="380"/>
      <c r="MQ1" s="380"/>
      <c r="MR1" s="380"/>
      <c r="MS1" s="380"/>
      <c r="MT1" s="380"/>
      <c r="MU1" s="380"/>
      <c r="MV1" s="380"/>
      <c r="MW1" s="380"/>
      <c r="MX1" s="380"/>
      <c r="MY1" s="380"/>
      <c r="MZ1" s="380"/>
      <c r="NA1" s="380"/>
      <c r="NB1" s="380"/>
      <c r="NC1" s="380"/>
      <c r="ND1" s="380"/>
      <c r="NE1" s="380"/>
      <c r="NF1" s="380"/>
      <c r="NG1" s="380"/>
      <c r="NH1" s="380"/>
      <c r="NI1" s="380"/>
      <c r="NJ1" s="380"/>
      <c r="NK1" s="380"/>
      <c r="NL1" s="380"/>
      <c r="NM1" s="380"/>
      <c r="NN1" s="380"/>
      <c r="NO1" s="380"/>
      <c r="NP1" s="380"/>
      <c r="NQ1" s="380"/>
      <c r="NR1" s="380"/>
      <c r="NS1" s="380"/>
      <c r="NT1" s="380"/>
      <c r="NU1" s="380"/>
      <c r="NV1" s="380"/>
      <c r="NW1" s="380"/>
      <c r="NX1" s="380"/>
      <c r="NY1" s="380"/>
      <c r="NZ1" s="380"/>
      <c r="OA1" s="380"/>
      <c r="OB1" s="380"/>
      <c r="OC1" s="380"/>
      <c r="OD1" s="380"/>
      <c r="OE1" s="380"/>
      <c r="OF1" s="380"/>
      <c r="OG1" s="380"/>
      <c r="OH1" s="380"/>
      <c r="OI1" s="380"/>
      <c r="OJ1" s="380"/>
      <c r="OK1" s="380"/>
      <c r="OL1" s="380"/>
      <c r="OM1" s="380"/>
      <c r="ON1" s="380"/>
    </row>
    <row r="2" spans="1:404" ht="31.5" customHeight="1" thickBot="1">
      <c r="A2" s="137"/>
      <c r="B2" s="382" t="s">
        <v>19</v>
      </c>
      <c r="C2" s="631"/>
      <c r="D2" s="631"/>
      <c r="E2" s="631"/>
      <c r="F2" s="632"/>
      <c r="G2" s="255"/>
      <c r="H2" s="30"/>
      <c r="I2" s="380"/>
      <c r="J2" s="627"/>
      <c r="K2" s="627"/>
      <c r="L2" s="627"/>
      <c r="M2" s="627"/>
      <c r="N2" s="627"/>
      <c r="O2" s="627"/>
      <c r="P2" s="627"/>
      <c r="Q2" s="627"/>
      <c r="R2" s="627"/>
      <c r="S2" s="627"/>
      <c r="T2" s="627"/>
      <c r="U2" s="627"/>
      <c r="V2" s="627"/>
      <c r="W2" s="627"/>
      <c r="X2" s="627"/>
      <c r="Y2" s="627"/>
      <c r="Z2" s="627"/>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627"/>
      <c r="BW2" s="627"/>
      <c r="BX2" s="627"/>
      <c r="BY2" s="627"/>
      <c r="BZ2" s="627"/>
      <c r="CA2" s="627"/>
      <c r="CB2" s="627"/>
      <c r="CC2" s="627"/>
      <c r="CD2" s="627"/>
      <c r="CE2" s="627"/>
      <c r="CF2" s="627"/>
      <c r="CG2" s="627"/>
      <c r="CH2" s="627"/>
      <c r="CI2" s="627"/>
      <c r="CJ2" s="627"/>
      <c r="CK2" s="627"/>
      <c r="CL2" s="627"/>
      <c r="CM2" s="627"/>
      <c r="CN2" s="627"/>
      <c r="CO2" s="627"/>
      <c r="CP2" s="627"/>
      <c r="CQ2" s="627"/>
      <c r="CR2" s="627"/>
      <c r="CS2" s="627"/>
      <c r="CT2" s="627"/>
      <c r="CU2" s="627"/>
      <c r="CV2" s="627"/>
      <c r="CW2" s="627"/>
      <c r="CX2" s="627"/>
      <c r="CY2" s="627"/>
      <c r="CZ2" s="627"/>
      <c r="DA2" s="627"/>
      <c r="DB2" s="627"/>
      <c r="DC2" s="627"/>
      <c r="DD2" s="627"/>
      <c r="DE2" s="627"/>
      <c r="DF2" s="627"/>
      <c r="DG2" s="627"/>
      <c r="DH2" s="627"/>
      <c r="DI2" s="627"/>
      <c r="DJ2" s="627"/>
      <c r="DK2" s="627"/>
      <c r="DL2" s="627"/>
      <c r="DM2" s="627"/>
      <c r="DN2" s="627"/>
      <c r="DO2" s="627"/>
      <c r="DP2" s="627"/>
      <c r="DQ2" s="627"/>
      <c r="DR2" s="627"/>
      <c r="DS2" s="627"/>
      <c r="DT2" s="627"/>
      <c r="DU2" s="627"/>
      <c r="DV2" s="627"/>
      <c r="DW2" s="627"/>
      <c r="DX2" s="627"/>
      <c r="DY2" s="627"/>
      <c r="DZ2" s="627"/>
      <c r="EA2" s="627"/>
      <c r="EB2" s="627"/>
      <c r="EC2" s="627"/>
      <c r="ED2" s="627"/>
      <c r="EE2" s="627"/>
      <c r="EF2" s="627"/>
      <c r="EG2" s="627"/>
      <c r="EH2" s="627"/>
      <c r="EI2" s="627"/>
      <c r="EJ2" s="627"/>
      <c r="EK2" s="627"/>
      <c r="EL2" s="627"/>
      <c r="EM2" s="627"/>
      <c r="EN2" s="627"/>
      <c r="EO2" s="627"/>
      <c r="EP2" s="627"/>
      <c r="EQ2" s="627"/>
      <c r="ER2" s="627"/>
      <c r="ES2" s="627"/>
      <c r="ET2" s="627"/>
      <c r="EU2" s="627"/>
      <c r="EV2" s="627"/>
      <c r="EW2" s="627"/>
      <c r="EX2" s="627"/>
      <c r="EY2" s="627"/>
      <c r="EZ2" s="627"/>
      <c r="FA2" s="627"/>
      <c r="FB2" s="627"/>
      <c r="FC2" s="627"/>
      <c r="FD2" s="627"/>
      <c r="FE2" s="627"/>
      <c r="FF2" s="627"/>
      <c r="FG2" s="627"/>
      <c r="FH2" s="627"/>
      <c r="FI2" s="627"/>
      <c r="FJ2" s="627"/>
      <c r="FK2" s="627"/>
      <c r="FL2" s="627"/>
      <c r="FM2" s="627"/>
      <c r="FN2" s="627"/>
      <c r="FO2" s="627"/>
      <c r="FP2" s="627"/>
      <c r="FQ2" s="627"/>
      <c r="FR2" s="627"/>
      <c r="FS2" s="627"/>
      <c r="FT2" s="627"/>
      <c r="FU2" s="627"/>
      <c r="FV2" s="627"/>
      <c r="FW2" s="627"/>
      <c r="FX2" s="627"/>
      <c r="FY2" s="627"/>
      <c r="FZ2" s="627"/>
      <c r="GA2" s="627"/>
      <c r="GB2" s="627"/>
      <c r="GC2" s="627"/>
      <c r="GD2" s="627"/>
      <c r="GE2" s="627"/>
      <c r="GF2" s="627"/>
      <c r="GG2" s="627"/>
      <c r="GH2" s="627"/>
      <c r="GI2" s="627"/>
      <c r="GJ2" s="627"/>
      <c r="GK2" s="627"/>
      <c r="GL2" s="627"/>
      <c r="GM2" s="627"/>
      <c r="GN2" s="627"/>
      <c r="GO2" s="627"/>
      <c r="GP2" s="627"/>
      <c r="GQ2" s="627"/>
      <c r="GR2" s="627"/>
      <c r="GS2" s="627"/>
      <c r="GT2" s="627"/>
      <c r="GU2" s="627"/>
      <c r="GV2" s="627"/>
      <c r="GW2" s="627"/>
      <c r="GX2" s="627"/>
      <c r="GY2" s="627"/>
      <c r="GZ2" s="627"/>
      <c r="HA2" s="627"/>
      <c r="HB2" s="627"/>
      <c r="HC2" s="627"/>
      <c r="HD2" s="627"/>
      <c r="HE2" s="627"/>
      <c r="HF2" s="627"/>
      <c r="HG2" s="627"/>
      <c r="HH2" s="627"/>
      <c r="HI2" s="627"/>
      <c r="HJ2" s="627"/>
      <c r="HK2" s="627"/>
      <c r="HL2" s="627"/>
      <c r="HM2" s="627"/>
      <c r="HN2" s="627"/>
      <c r="HO2" s="627"/>
      <c r="HP2" s="627"/>
      <c r="HQ2" s="627"/>
      <c r="HR2" s="627"/>
      <c r="HS2" s="627"/>
      <c r="HT2" s="627"/>
      <c r="HU2" s="627"/>
      <c r="HV2" s="627"/>
      <c r="HW2" s="627"/>
      <c r="HX2" s="627"/>
      <c r="HY2" s="627"/>
      <c r="HZ2" s="627"/>
      <c r="IA2" s="627"/>
      <c r="IB2" s="627"/>
      <c r="IC2" s="627"/>
      <c r="ID2" s="627"/>
      <c r="IE2" s="627"/>
      <c r="IF2" s="627"/>
      <c r="IG2" s="627"/>
      <c r="IH2" s="627"/>
      <c r="II2" s="627"/>
      <c r="IJ2" s="627"/>
      <c r="IK2" s="627"/>
      <c r="IL2" s="627"/>
      <c r="IM2" s="627"/>
      <c r="IN2" s="627"/>
      <c r="IO2" s="627"/>
      <c r="IP2" s="627"/>
      <c r="IQ2" s="627"/>
      <c r="IR2" s="627"/>
      <c r="IS2" s="627"/>
      <c r="IT2" s="627"/>
      <c r="IU2" s="627"/>
      <c r="IV2" s="627"/>
      <c r="IW2" s="627"/>
      <c r="IX2" s="627"/>
      <c r="IY2" s="627"/>
      <c r="IZ2" s="627"/>
      <c r="JA2" s="627"/>
      <c r="JB2" s="627"/>
      <c r="JC2" s="627"/>
      <c r="JD2" s="627"/>
      <c r="JE2" s="627"/>
      <c r="JF2" s="627"/>
      <c r="JG2" s="627"/>
      <c r="JH2" s="627"/>
      <c r="JI2" s="627"/>
      <c r="JJ2" s="627"/>
      <c r="JK2" s="627"/>
      <c r="JL2" s="627"/>
      <c r="JM2" s="627"/>
      <c r="JN2" s="627"/>
      <c r="JO2" s="627"/>
      <c r="JP2" s="627"/>
      <c r="JQ2" s="627"/>
      <c r="JR2" s="627"/>
      <c r="JS2" s="627"/>
      <c r="JT2" s="627"/>
      <c r="JU2" s="627"/>
      <c r="JV2" s="627"/>
      <c r="JW2" s="627"/>
      <c r="JX2" s="627"/>
      <c r="JY2" s="627"/>
      <c r="JZ2" s="627"/>
      <c r="KA2" s="627"/>
      <c r="KB2" s="627"/>
      <c r="KC2" s="627"/>
      <c r="KD2" s="627"/>
      <c r="KE2" s="627"/>
      <c r="KF2" s="627"/>
      <c r="KG2" s="627"/>
      <c r="KH2" s="627"/>
      <c r="KI2" s="627"/>
      <c r="KJ2" s="627"/>
      <c r="KK2" s="627"/>
      <c r="KL2" s="627"/>
      <c r="KM2" s="627"/>
      <c r="KN2" s="627"/>
      <c r="KO2" s="627"/>
      <c r="KP2" s="627"/>
      <c r="KQ2" s="627"/>
      <c r="KR2" s="627"/>
      <c r="KS2" s="627"/>
      <c r="KT2" s="627"/>
      <c r="KU2" s="627"/>
      <c r="KV2" s="627"/>
      <c r="KW2" s="627"/>
      <c r="KX2" s="627"/>
      <c r="KY2" s="627"/>
      <c r="KZ2" s="627"/>
      <c r="LA2" s="627"/>
      <c r="LB2" s="627"/>
      <c r="LC2" s="627"/>
      <c r="LD2" s="627"/>
      <c r="LE2" s="627"/>
      <c r="LF2" s="627"/>
      <c r="LG2" s="627"/>
      <c r="LH2" s="627"/>
      <c r="LI2" s="627"/>
      <c r="LJ2" s="627"/>
      <c r="LK2" s="627"/>
      <c r="LL2" s="627"/>
      <c r="LM2" s="627"/>
      <c r="LN2" s="627"/>
      <c r="LO2" s="627"/>
      <c r="LP2" s="627"/>
      <c r="LQ2" s="627"/>
      <c r="LR2" s="627"/>
      <c r="LS2" s="627"/>
      <c r="LT2" s="627"/>
      <c r="LU2" s="627"/>
      <c r="LV2" s="627"/>
      <c r="LW2" s="627"/>
      <c r="LX2" s="627"/>
      <c r="LY2" s="627"/>
      <c r="LZ2" s="627"/>
      <c r="MA2" s="627"/>
      <c r="MB2" s="627"/>
      <c r="MC2" s="627"/>
      <c r="MD2" s="627"/>
      <c r="ME2" s="627"/>
      <c r="MF2" s="627"/>
      <c r="MG2" s="627"/>
      <c r="MH2" s="627"/>
      <c r="MI2" s="627"/>
      <c r="MJ2" s="627"/>
      <c r="MK2" s="627"/>
      <c r="ML2" s="627"/>
      <c r="MM2" s="627"/>
      <c r="MN2" s="627"/>
      <c r="MO2" s="627"/>
      <c r="MP2" s="627"/>
      <c r="MQ2" s="627"/>
      <c r="MR2" s="627"/>
      <c r="MS2" s="627"/>
      <c r="MT2" s="627"/>
      <c r="MU2" s="627"/>
      <c r="MV2" s="627"/>
      <c r="MW2" s="627"/>
      <c r="MX2" s="627"/>
      <c r="MY2" s="627"/>
      <c r="MZ2" s="627"/>
      <c r="NA2" s="627"/>
      <c r="NB2" s="627"/>
      <c r="NC2" s="627"/>
      <c r="ND2" s="627"/>
      <c r="NE2" s="627"/>
      <c r="NF2" s="627"/>
      <c r="NG2" s="627"/>
      <c r="NH2" s="627"/>
      <c r="NI2" s="627"/>
      <c r="NJ2" s="627"/>
      <c r="NK2" s="627"/>
      <c r="NL2" s="627"/>
      <c r="NM2" s="627"/>
      <c r="NN2" s="627"/>
      <c r="NO2" s="627"/>
      <c r="NP2" s="627"/>
      <c r="NQ2" s="627"/>
      <c r="NR2" s="627"/>
      <c r="NS2" s="627"/>
      <c r="NT2" s="627"/>
      <c r="NU2" s="627"/>
      <c r="NV2" s="627"/>
      <c r="NW2" s="627"/>
      <c r="NX2" s="627"/>
      <c r="NY2" s="627"/>
      <c r="NZ2" s="627"/>
      <c r="OA2" s="627"/>
      <c r="OB2" s="627"/>
      <c r="OC2" s="627"/>
      <c r="OD2" s="627"/>
      <c r="OE2" s="627"/>
      <c r="OF2" s="627"/>
      <c r="OG2" s="627"/>
      <c r="OH2" s="627"/>
      <c r="OI2" s="627"/>
      <c r="OJ2" s="627"/>
      <c r="OK2" s="627"/>
      <c r="OL2" s="627"/>
      <c r="OM2" s="627"/>
      <c r="ON2" s="627"/>
    </row>
    <row r="3" spans="1:404" ht="31.5" customHeight="1" thickBot="1">
      <c r="A3" s="256"/>
      <c r="B3" s="259"/>
      <c r="C3" s="260"/>
      <c r="D3" s="260"/>
      <c r="E3" s="260"/>
      <c r="F3" s="260"/>
      <c r="G3" s="261"/>
      <c r="H3" s="257"/>
      <c r="I3" s="380"/>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7"/>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7"/>
      <c r="CC3" s="627"/>
      <c r="CD3" s="627"/>
      <c r="CE3" s="627"/>
      <c r="CF3" s="627"/>
      <c r="CG3" s="627"/>
      <c r="CH3" s="627"/>
      <c r="CI3" s="627"/>
      <c r="CJ3" s="627"/>
      <c r="CK3" s="627"/>
      <c r="CL3" s="627"/>
      <c r="CM3" s="627"/>
      <c r="CN3" s="627"/>
      <c r="CO3" s="627"/>
      <c r="CP3" s="627"/>
      <c r="CQ3" s="627"/>
      <c r="CR3" s="627"/>
      <c r="CS3" s="627"/>
      <c r="CT3" s="627"/>
      <c r="CU3" s="627"/>
      <c r="CV3" s="627"/>
      <c r="CW3" s="627"/>
      <c r="CX3" s="627"/>
      <c r="CY3" s="627"/>
      <c r="CZ3" s="627"/>
      <c r="DA3" s="627"/>
      <c r="DB3" s="627"/>
      <c r="DC3" s="627"/>
      <c r="DD3" s="627"/>
      <c r="DE3" s="627"/>
      <c r="DF3" s="627"/>
      <c r="DG3" s="627"/>
      <c r="DH3" s="627"/>
      <c r="DI3" s="627"/>
      <c r="DJ3" s="627"/>
      <c r="DK3" s="627"/>
      <c r="DL3" s="627"/>
      <c r="DM3" s="627"/>
      <c r="DN3" s="627"/>
      <c r="DO3" s="627"/>
      <c r="DP3" s="627"/>
      <c r="DQ3" s="627"/>
      <c r="DR3" s="627"/>
      <c r="DS3" s="627"/>
      <c r="DT3" s="627"/>
      <c r="DU3" s="627"/>
      <c r="DV3" s="627"/>
      <c r="DW3" s="627"/>
      <c r="DX3" s="627"/>
      <c r="DY3" s="627"/>
      <c r="DZ3" s="627"/>
      <c r="EA3" s="627"/>
      <c r="EB3" s="627"/>
      <c r="EC3" s="627"/>
      <c r="ED3" s="627"/>
      <c r="EE3" s="627"/>
      <c r="EF3" s="627"/>
      <c r="EG3" s="627"/>
      <c r="EH3" s="627"/>
      <c r="EI3" s="627"/>
      <c r="EJ3" s="627"/>
      <c r="EK3" s="627"/>
      <c r="EL3" s="627"/>
      <c r="EM3" s="627"/>
      <c r="EN3" s="627"/>
      <c r="EO3" s="627"/>
      <c r="EP3" s="627"/>
      <c r="EQ3" s="627"/>
      <c r="ER3" s="627"/>
      <c r="ES3" s="627"/>
      <c r="ET3" s="627"/>
      <c r="EU3" s="627"/>
      <c r="EV3" s="627"/>
      <c r="EW3" s="627"/>
      <c r="EX3" s="627"/>
      <c r="EY3" s="627"/>
      <c r="EZ3" s="627"/>
      <c r="FA3" s="627"/>
      <c r="FB3" s="627"/>
      <c r="FC3" s="627"/>
      <c r="FD3" s="627"/>
      <c r="FE3" s="627"/>
      <c r="FF3" s="627"/>
      <c r="FG3" s="627"/>
      <c r="FH3" s="627"/>
      <c r="FI3" s="627"/>
      <c r="FJ3" s="627"/>
      <c r="FK3" s="627"/>
      <c r="FL3" s="627"/>
      <c r="FM3" s="627"/>
      <c r="FN3" s="627"/>
      <c r="FO3" s="627"/>
      <c r="FP3" s="627"/>
      <c r="FQ3" s="627"/>
      <c r="FR3" s="627"/>
      <c r="FS3" s="627"/>
      <c r="FT3" s="627"/>
      <c r="FU3" s="627"/>
      <c r="FV3" s="627"/>
      <c r="FW3" s="627"/>
      <c r="FX3" s="627"/>
      <c r="FY3" s="627"/>
      <c r="FZ3" s="627"/>
      <c r="GA3" s="627"/>
      <c r="GB3" s="627"/>
      <c r="GC3" s="627"/>
      <c r="GD3" s="627"/>
      <c r="GE3" s="627"/>
      <c r="GF3" s="627"/>
      <c r="GG3" s="627"/>
      <c r="GH3" s="627"/>
      <c r="GI3" s="627"/>
      <c r="GJ3" s="627"/>
      <c r="GK3" s="627"/>
      <c r="GL3" s="627"/>
      <c r="GM3" s="627"/>
      <c r="GN3" s="627"/>
      <c r="GO3" s="627"/>
      <c r="GP3" s="627"/>
      <c r="GQ3" s="627"/>
      <c r="GR3" s="627"/>
      <c r="GS3" s="627"/>
      <c r="GT3" s="627"/>
      <c r="GU3" s="627"/>
      <c r="GV3" s="627"/>
      <c r="GW3" s="627"/>
      <c r="GX3" s="627"/>
      <c r="GY3" s="627"/>
      <c r="GZ3" s="627"/>
      <c r="HA3" s="627"/>
      <c r="HB3" s="627"/>
      <c r="HC3" s="627"/>
      <c r="HD3" s="627"/>
      <c r="HE3" s="627"/>
      <c r="HF3" s="627"/>
      <c r="HG3" s="627"/>
      <c r="HH3" s="627"/>
      <c r="HI3" s="627"/>
      <c r="HJ3" s="627"/>
      <c r="HK3" s="627"/>
      <c r="HL3" s="627"/>
      <c r="HM3" s="627"/>
      <c r="HN3" s="627"/>
      <c r="HO3" s="627"/>
      <c r="HP3" s="627"/>
      <c r="HQ3" s="627"/>
      <c r="HR3" s="627"/>
      <c r="HS3" s="627"/>
      <c r="HT3" s="627"/>
      <c r="HU3" s="627"/>
      <c r="HV3" s="627"/>
      <c r="HW3" s="627"/>
      <c r="HX3" s="627"/>
      <c r="HY3" s="627"/>
      <c r="HZ3" s="627"/>
      <c r="IA3" s="627"/>
      <c r="IB3" s="627"/>
      <c r="IC3" s="627"/>
      <c r="ID3" s="627"/>
      <c r="IE3" s="627"/>
      <c r="IF3" s="627"/>
      <c r="IG3" s="627"/>
      <c r="IH3" s="627"/>
      <c r="II3" s="627"/>
      <c r="IJ3" s="627"/>
      <c r="IK3" s="627"/>
      <c r="IL3" s="627"/>
      <c r="IM3" s="627"/>
      <c r="IN3" s="627"/>
      <c r="IO3" s="627"/>
      <c r="IP3" s="627"/>
      <c r="IQ3" s="627"/>
      <c r="IR3" s="627"/>
      <c r="IS3" s="627"/>
      <c r="IT3" s="627"/>
      <c r="IU3" s="627"/>
      <c r="IV3" s="627"/>
      <c r="IW3" s="627"/>
      <c r="IX3" s="627"/>
      <c r="IY3" s="627"/>
      <c r="IZ3" s="627"/>
      <c r="JA3" s="627"/>
      <c r="JB3" s="627"/>
      <c r="JC3" s="627"/>
      <c r="JD3" s="627"/>
      <c r="JE3" s="627"/>
      <c r="JF3" s="627"/>
      <c r="JG3" s="627"/>
      <c r="JH3" s="627"/>
      <c r="JI3" s="627"/>
      <c r="JJ3" s="627"/>
      <c r="JK3" s="627"/>
      <c r="JL3" s="627"/>
      <c r="JM3" s="627"/>
      <c r="JN3" s="627"/>
      <c r="JO3" s="627"/>
      <c r="JP3" s="627"/>
      <c r="JQ3" s="627"/>
      <c r="JR3" s="627"/>
      <c r="JS3" s="627"/>
      <c r="JT3" s="627"/>
      <c r="JU3" s="627"/>
      <c r="JV3" s="627"/>
      <c r="JW3" s="627"/>
      <c r="JX3" s="627"/>
      <c r="JY3" s="627"/>
      <c r="JZ3" s="627"/>
      <c r="KA3" s="627"/>
      <c r="KB3" s="627"/>
      <c r="KC3" s="627"/>
      <c r="KD3" s="627"/>
      <c r="KE3" s="627"/>
      <c r="KF3" s="627"/>
      <c r="KG3" s="627"/>
      <c r="KH3" s="627"/>
      <c r="KI3" s="627"/>
      <c r="KJ3" s="627"/>
      <c r="KK3" s="627"/>
      <c r="KL3" s="627"/>
      <c r="KM3" s="627"/>
      <c r="KN3" s="627"/>
      <c r="KO3" s="627"/>
      <c r="KP3" s="627"/>
      <c r="KQ3" s="627"/>
      <c r="KR3" s="627"/>
      <c r="KS3" s="627"/>
      <c r="KT3" s="627"/>
      <c r="KU3" s="627"/>
      <c r="KV3" s="627"/>
      <c r="KW3" s="627"/>
      <c r="KX3" s="627"/>
      <c r="KY3" s="627"/>
      <c r="KZ3" s="627"/>
      <c r="LA3" s="627"/>
      <c r="LB3" s="627"/>
      <c r="LC3" s="627"/>
      <c r="LD3" s="627"/>
      <c r="LE3" s="627"/>
      <c r="LF3" s="627"/>
      <c r="LG3" s="627"/>
      <c r="LH3" s="627"/>
      <c r="LI3" s="627"/>
      <c r="LJ3" s="627"/>
      <c r="LK3" s="627"/>
      <c r="LL3" s="627"/>
      <c r="LM3" s="627"/>
      <c r="LN3" s="627"/>
      <c r="LO3" s="627"/>
      <c r="LP3" s="627"/>
      <c r="LQ3" s="627"/>
      <c r="LR3" s="627"/>
      <c r="LS3" s="627"/>
      <c r="LT3" s="627"/>
      <c r="LU3" s="627"/>
      <c r="LV3" s="627"/>
      <c r="LW3" s="627"/>
      <c r="LX3" s="627"/>
      <c r="LY3" s="627"/>
      <c r="LZ3" s="627"/>
      <c r="MA3" s="627"/>
      <c r="MB3" s="627"/>
      <c r="MC3" s="627"/>
      <c r="MD3" s="627"/>
      <c r="ME3" s="627"/>
      <c r="MF3" s="627"/>
      <c r="MG3" s="627"/>
      <c r="MH3" s="627"/>
      <c r="MI3" s="627"/>
      <c r="MJ3" s="627"/>
      <c r="MK3" s="627"/>
      <c r="ML3" s="627"/>
      <c r="MM3" s="627"/>
      <c r="MN3" s="627"/>
      <c r="MO3" s="627"/>
      <c r="MP3" s="627"/>
      <c r="MQ3" s="627"/>
      <c r="MR3" s="627"/>
      <c r="MS3" s="627"/>
      <c r="MT3" s="627"/>
      <c r="MU3" s="627"/>
      <c r="MV3" s="627"/>
      <c r="MW3" s="627"/>
      <c r="MX3" s="627"/>
      <c r="MY3" s="627"/>
      <c r="MZ3" s="627"/>
      <c r="NA3" s="627"/>
      <c r="NB3" s="627"/>
      <c r="NC3" s="627"/>
      <c r="ND3" s="627"/>
      <c r="NE3" s="627"/>
      <c r="NF3" s="627"/>
      <c r="NG3" s="627"/>
      <c r="NH3" s="627"/>
      <c r="NI3" s="627"/>
      <c r="NJ3" s="627"/>
      <c r="NK3" s="627"/>
      <c r="NL3" s="627"/>
      <c r="NM3" s="627"/>
      <c r="NN3" s="627"/>
      <c r="NO3" s="627"/>
      <c r="NP3" s="627"/>
      <c r="NQ3" s="627"/>
      <c r="NR3" s="627"/>
      <c r="NS3" s="627"/>
      <c r="NT3" s="627"/>
      <c r="NU3" s="627"/>
      <c r="NV3" s="627"/>
      <c r="NW3" s="627"/>
      <c r="NX3" s="627"/>
      <c r="NY3" s="627"/>
      <c r="NZ3" s="627"/>
      <c r="OA3" s="627"/>
      <c r="OB3" s="627"/>
      <c r="OC3" s="627"/>
      <c r="OD3" s="627"/>
      <c r="OE3" s="627"/>
      <c r="OF3" s="627"/>
      <c r="OG3" s="627"/>
      <c r="OH3" s="627"/>
      <c r="OI3" s="627"/>
      <c r="OJ3" s="627"/>
      <c r="OK3" s="627"/>
      <c r="OL3" s="627"/>
      <c r="OM3" s="627"/>
      <c r="ON3" s="627"/>
    </row>
    <row r="4" spans="1:404" ht="21.75" customHeight="1" thickBot="1">
      <c r="A4" s="137"/>
      <c r="B4" s="384" t="s">
        <v>20</v>
      </c>
      <c r="C4" s="385"/>
      <c r="D4" s="385"/>
      <c r="E4" s="385"/>
      <c r="F4" s="386"/>
      <c r="G4" s="307"/>
      <c r="H4" s="30"/>
      <c r="I4" s="627"/>
      <c r="J4" s="627"/>
      <c r="K4" s="627"/>
      <c r="L4" s="627"/>
      <c r="M4" s="627"/>
      <c r="N4" s="627"/>
      <c r="O4" s="627"/>
      <c r="P4" s="627"/>
      <c r="Q4" s="627"/>
      <c r="R4" s="627"/>
      <c r="S4" s="627"/>
      <c r="T4" s="627"/>
      <c r="U4" s="627"/>
      <c r="V4" s="627"/>
      <c r="W4" s="627"/>
      <c r="X4" s="627"/>
      <c r="Y4" s="627"/>
      <c r="Z4" s="627"/>
      <c r="AA4" s="627"/>
      <c r="AB4" s="627"/>
      <c r="AC4" s="627"/>
      <c r="AD4" s="627"/>
      <c r="AE4" s="627"/>
      <c r="AF4" s="627"/>
      <c r="AG4" s="627"/>
      <c r="AH4" s="627"/>
      <c r="AI4" s="627"/>
      <c r="AJ4" s="627"/>
      <c r="AK4" s="627"/>
      <c r="AL4" s="627"/>
      <c r="AM4" s="627"/>
      <c r="AN4" s="627"/>
      <c r="AO4" s="627"/>
      <c r="AP4" s="627"/>
      <c r="AQ4" s="627"/>
      <c r="AR4" s="627"/>
      <c r="AS4" s="627"/>
      <c r="AT4" s="627"/>
      <c r="AU4" s="627"/>
      <c r="AV4" s="627"/>
      <c r="AW4" s="627"/>
      <c r="AX4" s="627"/>
      <c r="AY4" s="627"/>
      <c r="AZ4" s="627"/>
      <c r="BA4" s="627"/>
      <c r="BB4" s="627"/>
      <c r="BC4" s="627"/>
      <c r="BD4" s="627"/>
      <c r="BE4" s="627"/>
      <c r="BF4" s="627"/>
      <c r="BG4" s="627"/>
      <c r="BH4" s="627"/>
      <c r="BI4" s="627"/>
      <c r="BJ4" s="627"/>
      <c r="BK4" s="627"/>
      <c r="BL4" s="627"/>
      <c r="BM4" s="627"/>
      <c r="BN4" s="627"/>
      <c r="BO4" s="627"/>
      <c r="BP4" s="627"/>
      <c r="BQ4" s="627"/>
      <c r="BR4" s="627"/>
      <c r="BS4" s="627"/>
      <c r="BT4" s="627"/>
      <c r="BU4" s="627"/>
      <c r="BV4" s="627"/>
      <c r="BW4" s="627"/>
      <c r="BX4" s="627"/>
      <c r="BY4" s="627"/>
      <c r="BZ4" s="627"/>
      <c r="CA4" s="627"/>
      <c r="CB4" s="627"/>
      <c r="CC4" s="627"/>
      <c r="CD4" s="627"/>
      <c r="CE4" s="627"/>
      <c r="CF4" s="627"/>
      <c r="CG4" s="627"/>
      <c r="CH4" s="627"/>
      <c r="CI4" s="627"/>
      <c r="CJ4" s="627"/>
      <c r="CK4" s="627"/>
      <c r="CL4" s="627"/>
      <c r="CM4" s="627"/>
      <c r="CN4" s="627"/>
      <c r="CO4" s="627"/>
      <c r="CP4" s="627"/>
      <c r="CQ4" s="627"/>
      <c r="CR4" s="627"/>
      <c r="CS4" s="627"/>
      <c r="CT4" s="627"/>
      <c r="CU4" s="627"/>
      <c r="CV4" s="627"/>
      <c r="CW4" s="627"/>
      <c r="CX4" s="627"/>
      <c r="CY4" s="627"/>
      <c r="CZ4" s="627"/>
      <c r="DA4" s="627"/>
      <c r="DB4" s="627"/>
      <c r="DC4" s="627"/>
      <c r="DD4" s="627"/>
      <c r="DE4" s="627"/>
      <c r="DF4" s="627"/>
      <c r="DG4" s="627"/>
      <c r="DH4" s="627"/>
      <c r="DI4" s="627"/>
      <c r="DJ4" s="627"/>
      <c r="DK4" s="627"/>
      <c r="DL4" s="627"/>
      <c r="DM4" s="627"/>
      <c r="DN4" s="627"/>
      <c r="DO4" s="627"/>
      <c r="DP4" s="627"/>
      <c r="DQ4" s="627"/>
      <c r="DR4" s="627"/>
      <c r="DS4" s="627"/>
      <c r="DT4" s="627"/>
      <c r="DU4" s="627"/>
      <c r="DV4" s="627"/>
      <c r="DW4" s="627"/>
      <c r="DX4" s="627"/>
      <c r="DY4" s="627"/>
      <c r="DZ4" s="627"/>
      <c r="EA4" s="627"/>
      <c r="EB4" s="627"/>
      <c r="EC4" s="627"/>
      <c r="ED4" s="627"/>
      <c r="EE4" s="627"/>
      <c r="EF4" s="627"/>
      <c r="EG4" s="627"/>
      <c r="EH4" s="627"/>
      <c r="EI4" s="627"/>
      <c r="EJ4" s="627"/>
      <c r="EK4" s="627"/>
      <c r="EL4" s="627"/>
      <c r="EM4" s="627"/>
      <c r="EN4" s="627"/>
      <c r="EO4" s="627"/>
      <c r="EP4" s="627"/>
      <c r="EQ4" s="627"/>
      <c r="ER4" s="627"/>
      <c r="ES4" s="627"/>
      <c r="ET4" s="627"/>
      <c r="EU4" s="627"/>
      <c r="EV4" s="627"/>
      <c r="EW4" s="627"/>
      <c r="EX4" s="627"/>
      <c r="EY4" s="627"/>
      <c r="EZ4" s="627"/>
      <c r="FA4" s="627"/>
      <c r="FB4" s="627"/>
      <c r="FC4" s="627"/>
      <c r="FD4" s="627"/>
      <c r="FE4" s="627"/>
      <c r="FF4" s="627"/>
      <c r="FG4" s="627"/>
      <c r="FH4" s="627"/>
      <c r="FI4" s="627"/>
      <c r="FJ4" s="627"/>
      <c r="FK4" s="627"/>
      <c r="FL4" s="627"/>
      <c r="FM4" s="627"/>
      <c r="FN4" s="627"/>
      <c r="FO4" s="627"/>
      <c r="FP4" s="627"/>
      <c r="FQ4" s="627"/>
      <c r="FR4" s="627"/>
      <c r="FS4" s="627"/>
      <c r="FT4" s="627"/>
      <c r="FU4" s="627"/>
      <c r="FV4" s="627"/>
      <c r="FW4" s="627"/>
      <c r="FX4" s="627"/>
      <c r="FY4" s="627"/>
      <c r="FZ4" s="627"/>
      <c r="GA4" s="627"/>
      <c r="GB4" s="627"/>
      <c r="GC4" s="627"/>
      <c r="GD4" s="627"/>
      <c r="GE4" s="627"/>
      <c r="GF4" s="627"/>
      <c r="GG4" s="627"/>
      <c r="GH4" s="627"/>
      <c r="GI4" s="627"/>
      <c r="GJ4" s="627"/>
      <c r="GK4" s="627"/>
      <c r="GL4" s="627"/>
      <c r="GM4" s="627"/>
      <c r="GN4" s="627"/>
      <c r="GO4" s="627"/>
      <c r="GP4" s="627"/>
      <c r="GQ4" s="627"/>
      <c r="GR4" s="627"/>
      <c r="GS4" s="627"/>
      <c r="GT4" s="627"/>
      <c r="GU4" s="627"/>
      <c r="GV4" s="627"/>
      <c r="GW4" s="627"/>
      <c r="GX4" s="627"/>
      <c r="GY4" s="627"/>
      <c r="GZ4" s="627"/>
      <c r="HA4" s="627"/>
      <c r="HB4" s="627"/>
      <c r="HC4" s="627"/>
      <c r="HD4" s="627"/>
      <c r="HE4" s="627"/>
      <c r="HF4" s="627"/>
      <c r="HG4" s="627"/>
      <c r="HH4" s="627"/>
      <c r="HI4" s="627"/>
      <c r="HJ4" s="627"/>
      <c r="HK4" s="627"/>
      <c r="HL4" s="627"/>
      <c r="HM4" s="627"/>
      <c r="HN4" s="627"/>
      <c r="HO4" s="627"/>
      <c r="HP4" s="627"/>
      <c r="HQ4" s="627"/>
      <c r="HR4" s="627"/>
      <c r="HS4" s="627"/>
      <c r="HT4" s="627"/>
      <c r="HU4" s="627"/>
      <c r="HV4" s="627"/>
      <c r="HW4" s="627"/>
      <c r="HX4" s="627"/>
      <c r="HY4" s="627"/>
      <c r="HZ4" s="627"/>
      <c r="IA4" s="627"/>
      <c r="IB4" s="627"/>
      <c r="IC4" s="627"/>
      <c r="ID4" s="627"/>
      <c r="IE4" s="627"/>
      <c r="IF4" s="627"/>
      <c r="IG4" s="627"/>
      <c r="IH4" s="627"/>
      <c r="II4" s="627"/>
      <c r="IJ4" s="627"/>
      <c r="IK4" s="627"/>
      <c r="IL4" s="627"/>
      <c r="IM4" s="627"/>
      <c r="IN4" s="627"/>
      <c r="IO4" s="627"/>
      <c r="IP4" s="627"/>
      <c r="IQ4" s="627"/>
      <c r="IR4" s="627"/>
      <c r="IS4" s="627"/>
      <c r="IT4" s="627"/>
      <c r="IU4" s="627"/>
      <c r="IV4" s="627"/>
      <c r="IW4" s="627"/>
      <c r="IX4" s="627"/>
      <c r="IY4" s="627"/>
      <c r="IZ4" s="627"/>
      <c r="JA4" s="627"/>
      <c r="JB4" s="627"/>
      <c r="JC4" s="627"/>
      <c r="JD4" s="627"/>
      <c r="JE4" s="627"/>
      <c r="JF4" s="627"/>
      <c r="JG4" s="627"/>
      <c r="JH4" s="627"/>
      <c r="JI4" s="627"/>
      <c r="JJ4" s="627"/>
      <c r="JK4" s="627"/>
      <c r="JL4" s="627"/>
      <c r="JM4" s="627"/>
      <c r="JN4" s="627"/>
      <c r="JO4" s="627"/>
      <c r="JP4" s="627"/>
      <c r="JQ4" s="627"/>
      <c r="JR4" s="627"/>
      <c r="JS4" s="627"/>
      <c r="JT4" s="627"/>
      <c r="JU4" s="627"/>
      <c r="JV4" s="627"/>
      <c r="JW4" s="627"/>
      <c r="JX4" s="627"/>
      <c r="JY4" s="627"/>
      <c r="JZ4" s="627"/>
      <c r="KA4" s="627"/>
      <c r="KB4" s="627"/>
      <c r="KC4" s="627"/>
      <c r="KD4" s="627"/>
      <c r="KE4" s="627"/>
      <c r="KF4" s="627"/>
      <c r="KG4" s="627"/>
      <c r="KH4" s="627"/>
      <c r="KI4" s="627"/>
      <c r="KJ4" s="627"/>
      <c r="KK4" s="627"/>
      <c r="KL4" s="627"/>
      <c r="KM4" s="627"/>
      <c r="KN4" s="627"/>
      <c r="KO4" s="627"/>
      <c r="KP4" s="627"/>
      <c r="KQ4" s="627"/>
      <c r="KR4" s="627"/>
      <c r="KS4" s="627"/>
      <c r="KT4" s="627"/>
      <c r="KU4" s="627"/>
      <c r="KV4" s="627"/>
      <c r="KW4" s="627"/>
      <c r="KX4" s="627"/>
      <c r="KY4" s="627"/>
      <c r="KZ4" s="627"/>
      <c r="LA4" s="627"/>
      <c r="LB4" s="627"/>
      <c r="LC4" s="627"/>
      <c r="LD4" s="627"/>
      <c r="LE4" s="627"/>
      <c r="LF4" s="627"/>
      <c r="LG4" s="627"/>
      <c r="LH4" s="627"/>
      <c r="LI4" s="627"/>
      <c r="LJ4" s="627"/>
      <c r="LK4" s="627"/>
      <c r="LL4" s="627"/>
      <c r="LM4" s="627"/>
      <c r="LN4" s="627"/>
      <c r="LO4" s="627"/>
      <c r="LP4" s="627"/>
      <c r="LQ4" s="627"/>
      <c r="LR4" s="627"/>
      <c r="LS4" s="627"/>
      <c r="LT4" s="627"/>
      <c r="LU4" s="627"/>
      <c r="LV4" s="627"/>
      <c r="LW4" s="627"/>
      <c r="LX4" s="627"/>
      <c r="LY4" s="627"/>
      <c r="LZ4" s="627"/>
      <c r="MA4" s="627"/>
      <c r="MB4" s="627"/>
      <c r="MC4" s="627"/>
      <c r="MD4" s="627"/>
      <c r="ME4" s="627"/>
      <c r="MF4" s="627"/>
      <c r="MG4" s="627"/>
      <c r="MH4" s="627"/>
      <c r="MI4" s="627"/>
      <c r="MJ4" s="627"/>
      <c r="MK4" s="627"/>
      <c r="ML4" s="627"/>
      <c r="MM4" s="627"/>
      <c r="MN4" s="627"/>
      <c r="MO4" s="627"/>
      <c r="MP4" s="627"/>
      <c r="MQ4" s="627"/>
      <c r="MR4" s="627"/>
      <c r="MS4" s="627"/>
      <c r="MT4" s="627"/>
      <c r="MU4" s="627"/>
      <c r="MV4" s="627"/>
      <c r="MW4" s="627"/>
      <c r="MX4" s="627"/>
      <c r="MY4" s="627"/>
      <c r="MZ4" s="627"/>
      <c r="NA4" s="627"/>
      <c r="NB4" s="627"/>
      <c r="NC4" s="627"/>
      <c r="ND4" s="627"/>
      <c r="NE4" s="627"/>
      <c r="NF4" s="627"/>
      <c r="NG4" s="627"/>
      <c r="NH4" s="627"/>
      <c r="NI4" s="627"/>
      <c r="NJ4" s="627"/>
      <c r="NK4" s="627"/>
      <c r="NL4" s="627"/>
      <c r="NM4" s="627"/>
      <c r="NN4" s="627"/>
      <c r="NO4" s="627"/>
      <c r="NP4" s="627"/>
      <c r="NQ4" s="627"/>
      <c r="NR4" s="627"/>
      <c r="NS4" s="627"/>
      <c r="NT4" s="627"/>
      <c r="NU4" s="627"/>
      <c r="NV4" s="627"/>
      <c r="NW4" s="627"/>
      <c r="NX4" s="627"/>
      <c r="NY4" s="627"/>
      <c r="NZ4" s="627"/>
      <c r="OA4" s="627"/>
      <c r="OB4" s="627"/>
      <c r="OC4" s="627"/>
      <c r="OD4" s="627"/>
      <c r="OE4" s="627"/>
      <c r="OF4" s="627"/>
      <c r="OG4" s="627"/>
      <c r="OH4" s="627"/>
      <c r="OI4" s="627"/>
      <c r="OJ4" s="627"/>
      <c r="OK4" s="627"/>
      <c r="OL4" s="627"/>
      <c r="OM4" s="627"/>
      <c r="ON4" s="627"/>
    </row>
    <row r="5" spans="1:404" ht="16.5" customHeight="1">
      <c r="A5" s="137"/>
      <c r="B5" s="396" t="s">
        <v>21</v>
      </c>
      <c r="C5" s="397"/>
      <c r="D5" s="397"/>
      <c r="E5" s="397"/>
      <c r="F5" s="258" t="s">
        <v>22</v>
      </c>
      <c r="G5" s="255"/>
      <c r="H5" s="30"/>
      <c r="I5" s="627"/>
      <c r="J5" s="380"/>
      <c r="K5" s="380"/>
      <c r="L5" s="380"/>
      <c r="M5" s="380"/>
      <c r="N5" s="380"/>
      <c r="O5" s="380"/>
      <c r="P5" s="380"/>
      <c r="Q5" s="380"/>
      <c r="R5" s="380"/>
      <c r="S5" s="380"/>
      <c r="T5" s="380"/>
      <c r="U5" s="380"/>
      <c r="V5" s="380"/>
      <c r="W5" s="380"/>
      <c r="X5" s="380"/>
      <c r="Y5" s="380"/>
      <c r="Z5" s="380"/>
      <c r="AA5" s="380"/>
      <c r="AB5" s="380"/>
      <c r="AC5" s="380"/>
      <c r="AD5" s="380"/>
      <c r="AE5" s="380"/>
      <c r="AF5" s="380"/>
      <c r="AG5" s="380"/>
      <c r="AH5" s="380"/>
      <c r="AI5" s="380"/>
      <c r="AJ5" s="380"/>
      <c r="AK5" s="380"/>
      <c r="AL5" s="380"/>
      <c r="AM5" s="380"/>
      <c r="AN5" s="380"/>
      <c r="AO5" s="380"/>
      <c r="AP5" s="380"/>
      <c r="AQ5" s="380"/>
      <c r="AR5" s="380"/>
      <c r="AS5" s="380"/>
      <c r="AT5" s="380"/>
      <c r="AU5" s="380"/>
      <c r="AV5" s="380"/>
      <c r="AW5" s="380"/>
      <c r="AX5" s="380"/>
      <c r="AY5" s="380"/>
      <c r="AZ5" s="380"/>
      <c r="BA5" s="380"/>
      <c r="BB5" s="380"/>
      <c r="BC5" s="380"/>
      <c r="BD5" s="380"/>
      <c r="BE5" s="380"/>
      <c r="BF5" s="380"/>
      <c r="BG5" s="380"/>
      <c r="BH5" s="380"/>
      <c r="BI5" s="380"/>
      <c r="BJ5" s="380"/>
      <c r="BK5" s="380"/>
      <c r="BL5" s="380"/>
      <c r="BM5" s="380"/>
      <c r="BN5" s="380"/>
      <c r="BO5" s="380"/>
      <c r="BP5" s="380"/>
      <c r="BQ5" s="380"/>
      <c r="BR5" s="380"/>
      <c r="BS5" s="380"/>
      <c r="BT5" s="380"/>
      <c r="BU5" s="380"/>
      <c r="BV5" s="380"/>
      <c r="BW5" s="380"/>
      <c r="BX5" s="380"/>
      <c r="BY5" s="380"/>
      <c r="BZ5" s="380"/>
      <c r="CA5" s="380"/>
      <c r="CB5" s="380"/>
      <c r="CC5" s="380"/>
      <c r="CD5" s="380"/>
      <c r="CE5" s="380"/>
      <c r="CF5" s="380"/>
      <c r="CG5" s="380"/>
      <c r="CH5" s="380"/>
      <c r="CI5" s="380"/>
      <c r="CJ5" s="380"/>
      <c r="CK5" s="380"/>
      <c r="CL5" s="380"/>
      <c r="CM5" s="380"/>
      <c r="CN5" s="380"/>
      <c r="CO5" s="380"/>
      <c r="CP5" s="380"/>
      <c r="CQ5" s="380"/>
      <c r="CR5" s="380"/>
      <c r="CS5" s="380"/>
      <c r="CT5" s="380"/>
      <c r="CU5" s="380"/>
      <c r="CV5" s="380"/>
      <c r="CW5" s="380"/>
      <c r="CX5" s="380"/>
      <c r="CY5" s="380"/>
      <c r="CZ5" s="380"/>
      <c r="DA5" s="380"/>
      <c r="DB5" s="380"/>
      <c r="DC5" s="380"/>
      <c r="DD5" s="380"/>
      <c r="DE5" s="380"/>
      <c r="DF5" s="380"/>
      <c r="DG5" s="380"/>
      <c r="DH5" s="380"/>
      <c r="DI5" s="380"/>
      <c r="DJ5" s="380"/>
      <c r="DK5" s="380"/>
      <c r="DL5" s="380"/>
      <c r="DM5" s="380"/>
      <c r="DN5" s="380"/>
      <c r="DO5" s="380"/>
      <c r="DP5" s="380"/>
      <c r="DQ5" s="380"/>
      <c r="DR5" s="380"/>
      <c r="DS5" s="380"/>
      <c r="DT5" s="380"/>
      <c r="DU5" s="380"/>
      <c r="DV5" s="380"/>
      <c r="DW5" s="380"/>
      <c r="DX5" s="380"/>
      <c r="DY5" s="380"/>
      <c r="DZ5" s="380"/>
      <c r="EA5" s="380"/>
      <c r="EB5" s="380"/>
      <c r="EC5" s="380"/>
      <c r="ED5" s="380"/>
      <c r="EE5" s="380"/>
      <c r="EF5" s="380"/>
      <c r="EG5" s="380"/>
      <c r="EH5" s="380"/>
      <c r="EI5" s="380"/>
      <c r="EJ5" s="380"/>
      <c r="EK5" s="380"/>
      <c r="EL5" s="380"/>
      <c r="EM5" s="380"/>
      <c r="EN5" s="380"/>
      <c r="EO5" s="380"/>
      <c r="EP5" s="380"/>
      <c r="EQ5" s="380"/>
      <c r="ER5" s="380"/>
      <c r="ES5" s="380"/>
      <c r="ET5" s="380"/>
      <c r="EU5" s="380"/>
      <c r="EV5" s="380"/>
      <c r="EW5" s="380"/>
      <c r="EX5" s="380"/>
      <c r="EY5" s="380"/>
      <c r="EZ5" s="380"/>
      <c r="FA5" s="380"/>
      <c r="FB5" s="380"/>
      <c r="FC5" s="380"/>
      <c r="FD5" s="380"/>
      <c r="FE5" s="380"/>
      <c r="FF5" s="380"/>
      <c r="FG5" s="380"/>
      <c r="FH5" s="380"/>
      <c r="FI5" s="380"/>
      <c r="FJ5" s="380"/>
      <c r="FK5" s="380"/>
      <c r="FL5" s="380"/>
      <c r="FM5" s="380"/>
      <c r="FN5" s="380"/>
      <c r="FO5" s="380"/>
      <c r="FP5" s="380"/>
      <c r="FQ5" s="380"/>
      <c r="FR5" s="380"/>
      <c r="FS5" s="380"/>
      <c r="FT5" s="380"/>
      <c r="FU5" s="380"/>
      <c r="FV5" s="380"/>
      <c r="FW5" s="380"/>
      <c r="FX5" s="380"/>
      <c r="FY5" s="380"/>
      <c r="FZ5" s="380"/>
      <c r="GA5" s="380"/>
      <c r="GB5" s="380"/>
      <c r="GC5" s="380"/>
      <c r="GD5" s="380"/>
      <c r="GE5" s="380"/>
      <c r="GF5" s="380"/>
      <c r="GG5" s="380"/>
      <c r="GH5" s="380"/>
      <c r="GI5" s="380"/>
      <c r="GJ5" s="380"/>
      <c r="GK5" s="380"/>
      <c r="GL5" s="380"/>
      <c r="GM5" s="380"/>
      <c r="GN5" s="380"/>
      <c r="GO5" s="380"/>
      <c r="GP5" s="380"/>
      <c r="GQ5" s="380"/>
      <c r="GR5" s="380"/>
      <c r="GS5" s="380"/>
      <c r="GT5" s="380"/>
      <c r="GU5" s="380"/>
      <c r="GV5" s="380"/>
      <c r="GW5" s="380"/>
      <c r="GX5" s="380"/>
      <c r="GY5" s="380"/>
      <c r="GZ5" s="380"/>
      <c r="HA5" s="380"/>
      <c r="HB5" s="380"/>
      <c r="HC5" s="380"/>
      <c r="HD5" s="380"/>
      <c r="HE5" s="380"/>
      <c r="HF5" s="380"/>
      <c r="HG5" s="380"/>
      <c r="HH5" s="380"/>
      <c r="HI5" s="380"/>
      <c r="HJ5" s="380"/>
      <c r="HK5" s="380"/>
      <c r="HL5" s="380"/>
      <c r="HM5" s="380"/>
      <c r="HN5" s="380"/>
      <c r="HO5" s="380"/>
      <c r="HP5" s="380"/>
      <c r="HQ5" s="380"/>
      <c r="HR5" s="380"/>
      <c r="HS5" s="380"/>
      <c r="HT5" s="380"/>
      <c r="HU5" s="380"/>
      <c r="HV5" s="380"/>
      <c r="HW5" s="380"/>
      <c r="HX5" s="380"/>
      <c r="HY5" s="380"/>
      <c r="HZ5" s="380"/>
      <c r="IA5" s="380"/>
      <c r="IB5" s="380"/>
      <c r="IC5" s="380"/>
      <c r="ID5" s="380"/>
      <c r="IE5" s="380"/>
      <c r="IF5" s="380"/>
      <c r="IG5" s="380"/>
      <c r="IH5" s="380"/>
      <c r="II5" s="380"/>
      <c r="IJ5" s="380"/>
      <c r="IK5" s="380"/>
      <c r="IL5" s="380"/>
      <c r="IM5" s="380"/>
      <c r="IN5" s="380"/>
      <c r="IO5" s="380"/>
      <c r="IP5" s="380"/>
      <c r="IQ5" s="380"/>
      <c r="IR5" s="380"/>
      <c r="IS5" s="380"/>
      <c r="IT5" s="380"/>
      <c r="IU5" s="380"/>
      <c r="IV5" s="380"/>
      <c r="IW5" s="380"/>
      <c r="IX5" s="380"/>
      <c r="IY5" s="380"/>
      <c r="IZ5" s="380"/>
      <c r="JA5" s="380"/>
      <c r="JB5" s="380"/>
      <c r="JC5" s="380"/>
      <c r="JD5" s="380"/>
      <c r="JE5" s="380"/>
      <c r="JF5" s="380"/>
      <c r="JG5" s="380"/>
      <c r="JH5" s="380"/>
      <c r="JI5" s="380"/>
      <c r="JJ5" s="380"/>
      <c r="JK5" s="380"/>
      <c r="JL5" s="380"/>
      <c r="JM5" s="380"/>
      <c r="JN5" s="380"/>
      <c r="JO5" s="380"/>
      <c r="JP5" s="380"/>
      <c r="JQ5" s="380"/>
      <c r="JR5" s="380"/>
      <c r="JS5" s="380"/>
      <c r="JT5" s="380"/>
      <c r="JU5" s="380"/>
      <c r="JV5" s="380"/>
      <c r="JW5" s="380"/>
      <c r="JX5" s="380"/>
      <c r="JY5" s="380"/>
      <c r="JZ5" s="380"/>
      <c r="KA5" s="380"/>
      <c r="KB5" s="380"/>
      <c r="KC5" s="380"/>
      <c r="KD5" s="380"/>
      <c r="KE5" s="380"/>
      <c r="KF5" s="380"/>
      <c r="KG5" s="380"/>
      <c r="KH5" s="380"/>
      <c r="KI5" s="380"/>
      <c r="KJ5" s="380"/>
      <c r="KK5" s="380"/>
      <c r="KL5" s="380"/>
      <c r="KM5" s="380"/>
      <c r="KN5" s="380"/>
      <c r="KO5" s="380"/>
      <c r="KP5" s="380"/>
      <c r="KQ5" s="380"/>
      <c r="KR5" s="380"/>
      <c r="KS5" s="380"/>
      <c r="KT5" s="380"/>
      <c r="KU5" s="380"/>
      <c r="KV5" s="380"/>
      <c r="KW5" s="380"/>
      <c r="KX5" s="380"/>
      <c r="KY5" s="380"/>
      <c r="KZ5" s="380"/>
      <c r="LA5" s="380"/>
      <c r="LB5" s="380"/>
      <c r="LC5" s="380"/>
      <c r="LD5" s="380"/>
      <c r="LE5" s="380"/>
      <c r="LF5" s="380"/>
      <c r="LG5" s="380"/>
      <c r="LH5" s="380"/>
      <c r="LI5" s="380"/>
      <c r="LJ5" s="380"/>
      <c r="LK5" s="380"/>
      <c r="LL5" s="380"/>
      <c r="LM5" s="380"/>
      <c r="LN5" s="380"/>
      <c r="LO5" s="380"/>
      <c r="LP5" s="380"/>
      <c r="LQ5" s="380"/>
      <c r="LR5" s="380"/>
      <c r="LS5" s="380"/>
      <c r="LT5" s="380"/>
      <c r="LU5" s="380"/>
      <c r="LV5" s="380"/>
      <c r="LW5" s="380"/>
      <c r="LX5" s="380"/>
      <c r="LY5" s="380"/>
      <c r="LZ5" s="380"/>
      <c r="MA5" s="380"/>
      <c r="MB5" s="380"/>
      <c r="MC5" s="380"/>
      <c r="MD5" s="380"/>
      <c r="ME5" s="380"/>
      <c r="MF5" s="380"/>
      <c r="MG5" s="380"/>
      <c r="MH5" s="380"/>
      <c r="MI5" s="380"/>
      <c r="MJ5" s="380"/>
      <c r="MK5" s="380"/>
      <c r="ML5" s="380"/>
      <c r="MM5" s="380"/>
      <c r="MN5" s="380"/>
      <c r="MO5" s="380"/>
      <c r="MP5" s="380"/>
      <c r="MQ5" s="380"/>
      <c r="MR5" s="380"/>
      <c r="MS5" s="380"/>
      <c r="MT5" s="380"/>
      <c r="MU5" s="380"/>
      <c r="MV5" s="380"/>
      <c r="MW5" s="380"/>
      <c r="MX5" s="380"/>
      <c r="MY5" s="380"/>
      <c r="MZ5" s="380"/>
      <c r="NA5" s="380"/>
      <c r="NB5" s="380"/>
      <c r="NC5" s="380"/>
      <c r="ND5" s="380"/>
      <c r="NE5" s="380"/>
      <c r="NF5" s="380"/>
      <c r="NG5" s="380"/>
      <c r="NH5" s="380"/>
      <c r="NI5" s="380"/>
      <c r="NJ5" s="380"/>
      <c r="NK5" s="380"/>
      <c r="NL5" s="380"/>
      <c r="NM5" s="380"/>
      <c r="NN5" s="380"/>
      <c r="NO5" s="380"/>
      <c r="NP5" s="380"/>
      <c r="NQ5" s="380"/>
      <c r="NR5" s="380"/>
      <c r="NS5" s="380"/>
      <c r="NT5" s="380"/>
      <c r="NU5" s="380"/>
      <c r="NV5" s="380"/>
      <c r="NW5" s="380"/>
      <c r="NX5" s="380"/>
      <c r="NY5" s="380"/>
      <c r="NZ5" s="380"/>
      <c r="OA5" s="380"/>
      <c r="OB5" s="380"/>
      <c r="OC5" s="380"/>
      <c r="OD5" s="380"/>
      <c r="OE5" s="380"/>
      <c r="OF5" s="380"/>
      <c r="OG5" s="380"/>
      <c r="OH5" s="380"/>
      <c r="OI5" s="380"/>
      <c r="OJ5" s="380"/>
      <c r="OK5" s="380"/>
      <c r="OL5" s="380"/>
      <c r="OM5" s="380"/>
      <c r="ON5" s="380"/>
    </row>
    <row r="6" spans="1:404" ht="31.5" customHeight="1">
      <c r="A6" s="137"/>
      <c r="B6" s="9" t="s">
        <v>23</v>
      </c>
      <c r="C6" s="389" t="s">
        <v>24</v>
      </c>
      <c r="D6" s="390"/>
      <c r="E6" s="390"/>
      <c r="F6" s="317"/>
      <c r="G6" s="280" t="str">
        <f>IF(F6="","Select an answer from dropdown","")</f>
        <v>Select an answer from dropdown</v>
      </c>
      <c r="H6" s="30"/>
      <c r="I6" s="30"/>
      <c r="J6" s="380"/>
      <c r="K6" s="380"/>
      <c r="L6" s="380"/>
      <c r="M6" s="380"/>
      <c r="N6" s="380"/>
      <c r="O6" s="380"/>
      <c r="P6" s="380"/>
      <c r="Q6" s="380"/>
      <c r="R6" s="380"/>
      <c r="S6" s="380"/>
      <c r="T6" s="380"/>
      <c r="U6" s="380"/>
      <c r="V6" s="380"/>
      <c r="W6" s="380"/>
      <c r="X6" s="380"/>
      <c r="Y6" s="380"/>
      <c r="Z6" s="380"/>
      <c r="AA6" s="380"/>
      <c r="AB6" s="380"/>
      <c r="AC6" s="380"/>
      <c r="AD6" s="380"/>
      <c r="AE6" s="380"/>
      <c r="AF6" s="380"/>
      <c r="AG6" s="380"/>
      <c r="AH6" s="380"/>
      <c r="AI6" s="380"/>
      <c r="AJ6" s="380"/>
      <c r="AK6" s="380"/>
      <c r="AL6" s="380"/>
      <c r="AM6" s="380"/>
      <c r="AN6" s="380"/>
      <c r="AO6" s="380"/>
      <c r="AP6" s="380"/>
      <c r="AQ6" s="380"/>
      <c r="AR6" s="380"/>
      <c r="AS6" s="380"/>
      <c r="AT6" s="380"/>
      <c r="AU6" s="380"/>
      <c r="AV6" s="380"/>
      <c r="AW6" s="380"/>
      <c r="AX6" s="380"/>
      <c r="AY6" s="380"/>
      <c r="AZ6" s="380"/>
      <c r="BA6" s="380"/>
      <c r="BB6" s="380"/>
      <c r="BC6" s="380"/>
      <c r="BD6" s="380"/>
      <c r="BE6" s="380"/>
      <c r="BF6" s="380"/>
      <c r="BG6" s="380"/>
      <c r="BH6" s="380"/>
      <c r="BI6" s="380"/>
      <c r="BJ6" s="380"/>
      <c r="BK6" s="380"/>
      <c r="BL6" s="380"/>
      <c r="BM6" s="380"/>
      <c r="BN6" s="380"/>
      <c r="BO6" s="380"/>
      <c r="BP6" s="380"/>
      <c r="BQ6" s="380"/>
      <c r="BR6" s="380"/>
      <c r="BS6" s="380"/>
      <c r="BT6" s="380"/>
      <c r="BU6" s="380"/>
      <c r="BV6" s="380"/>
      <c r="BW6" s="380"/>
      <c r="BX6" s="380"/>
      <c r="BY6" s="380"/>
      <c r="BZ6" s="380"/>
      <c r="CA6" s="380"/>
      <c r="CB6" s="380"/>
      <c r="CC6" s="380"/>
      <c r="CD6" s="380"/>
      <c r="CE6" s="380"/>
      <c r="CF6" s="380"/>
      <c r="CG6" s="380"/>
      <c r="CH6" s="380"/>
      <c r="CI6" s="380"/>
      <c r="CJ6" s="380"/>
      <c r="CK6" s="380"/>
      <c r="CL6" s="380"/>
      <c r="CM6" s="380"/>
      <c r="CN6" s="380"/>
      <c r="CO6" s="380"/>
      <c r="CP6" s="380"/>
      <c r="CQ6" s="380"/>
      <c r="CR6" s="380"/>
      <c r="CS6" s="380"/>
      <c r="CT6" s="380"/>
      <c r="CU6" s="380"/>
      <c r="CV6" s="380"/>
      <c r="CW6" s="380"/>
      <c r="CX6" s="380"/>
      <c r="CY6" s="380"/>
      <c r="CZ6" s="380"/>
      <c r="DA6" s="380"/>
      <c r="DB6" s="380"/>
      <c r="DC6" s="380"/>
      <c r="DD6" s="380"/>
      <c r="DE6" s="380"/>
      <c r="DF6" s="380"/>
      <c r="DG6" s="380"/>
      <c r="DH6" s="380"/>
      <c r="DI6" s="380"/>
      <c r="DJ6" s="380"/>
      <c r="DK6" s="380"/>
      <c r="DL6" s="380"/>
      <c r="DM6" s="380"/>
      <c r="DN6" s="380"/>
      <c r="DO6" s="380"/>
      <c r="DP6" s="380"/>
      <c r="DQ6" s="380"/>
      <c r="DR6" s="380"/>
      <c r="DS6" s="380"/>
      <c r="DT6" s="380"/>
      <c r="DU6" s="380"/>
      <c r="DV6" s="380"/>
      <c r="DW6" s="380"/>
      <c r="DX6" s="380"/>
      <c r="DY6" s="380"/>
      <c r="DZ6" s="380"/>
      <c r="EA6" s="380"/>
      <c r="EB6" s="380"/>
      <c r="EC6" s="380"/>
      <c r="ED6" s="380"/>
      <c r="EE6" s="380"/>
      <c r="EF6" s="380"/>
      <c r="EG6" s="380"/>
      <c r="EH6" s="380"/>
      <c r="EI6" s="380"/>
      <c r="EJ6" s="380"/>
      <c r="EK6" s="380"/>
      <c r="EL6" s="380"/>
      <c r="EM6" s="380"/>
      <c r="EN6" s="380"/>
      <c r="EO6" s="380"/>
      <c r="EP6" s="380"/>
      <c r="EQ6" s="380"/>
      <c r="ER6" s="380"/>
      <c r="ES6" s="380"/>
      <c r="ET6" s="380"/>
      <c r="EU6" s="380"/>
      <c r="EV6" s="380"/>
      <c r="EW6" s="380"/>
      <c r="EX6" s="380"/>
      <c r="EY6" s="380"/>
      <c r="EZ6" s="380"/>
      <c r="FA6" s="380"/>
      <c r="FB6" s="380"/>
      <c r="FC6" s="380"/>
      <c r="FD6" s="380"/>
      <c r="FE6" s="380"/>
      <c r="FF6" s="380"/>
      <c r="FG6" s="380"/>
      <c r="FH6" s="380"/>
      <c r="FI6" s="380"/>
      <c r="FJ6" s="380"/>
      <c r="FK6" s="380"/>
      <c r="FL6" s="380"/>
      <c r="FM6" s="380"/>
      <c r="FN6" s="380"/>
      <c r="FO6" s="380"/>
      <c r="FP6" s="380"/>
      <c r="FQ6" s="380"/>
      <c r="FR6" s="380"/>
      <c r="FS6" s="380"/>
      <c r="FT6" s="380"/>
      <c r="FU6" s="380"/>
      <c r="FV6" s="380"/>
      <c r="FW6" s="380"/>
      <c r="FX6" s="380"/>
      <c r="FY6" s="380"/>
      <c r="FZ6" s="380"/>
      <c r="GA6" s="380"/>
      <c r="GB6" s="380"/>
      <c r="GC6" s="380"/>
      <c r="GD6" s="380"/>
      <c r="GE6" s="380"/>
      <c r="GF6" s="380"/>
      <c r="GG6" s="380"/>
      <c r="GH6" s="380"/>
      <c r="GI6" s="380"/>
      <c r="GJ6" s="380"/>
      <c r="GK6" s="380"/>
      <c r="GL6" s="380"/>
      <c r="GM6" s="380"/>
      <c r="GN6" s="380"/>
      <c r="GO6" s="380"/>
      <c r="GP6" s="380"/>
      <c r="GQ6" s="380"/>
      <c r="GR6" s="380"/>
      <c r="GS6" s="380"/>
      <c r="GT6" s="380"/>
      <c r="GU6" s="380"/>
      <c r="GV6" s="380"/>
      <c r="GW6" s="380"/>
      <c r="GX6" s="380"/>
      <c r="GY6" s="380"/>
      <c r="GZ6" s="380"/>
      <c r="HA6" s="380"/>
      <c r="HB6" s="380"/>
      <c r="HC6" s="380"/>
      <c r="HD6" s="380"/>
      <c r="HE6" s="380"/>
      <c r="HF6" s="380"/>
      <c r="HG6" s="380"/>
      <c r="HH6" s="380"/>
      <c r="HI6" s="380"/>
      <c r="HJ6" s="380"/>
      <c r="HK6" s="380"/>
      <c r="HL6" s="380"/>
      <c r="HM6" s="380"/>
      <c r="HN6" s="380"/>
      <c r="HO6" s="380"/>
      <c r="HP6" s="380"/>
      <c r="HQ6" s="380"/>
      <c r="HR6" s="380"/>
      <c r="HS6" s="380"/>
      <c r="HT6" s="380"/>
      <c r="HU6" s="380"/>
      <c r="HV6" s="380"/>
      <c r="HW6" s="380"/>
      <c r="HX6" s="380"/>
      <c r="HY6" s="380"/>
      <c r="HZ6" s="380"/>
      <c r="IA6" s="380"/>
      <c r="IB6" s="380"/>
      <c r="IC6" s="380"/>
      <c r="ID6" s="380"/>
      <c r="IE6" s="380"/>
      <c r="IF6" s="380"/>
      <c r="IG6" s="380"/>
      <c r="IH6" s="380"/>
      <c r="II6" s="380"/>
      <c r="IJ6" s="380"/>
      <c r="IK6" s="380"/>
      <c r="IL6" s="380"/>
      <c r="IM6" s="380"/>
      <c r="IN6" s="380"/>
      <c r="IO6" s="380"/>
      <c r="IP6" s="380"/>
      <c r="IQ6" s="380"/>
      <c r="IR6" s="380"/>
      <c r="IS6" s="380"/>
      <c r="IT6" s="380"/>
      <c r="IU6" s="380"/>
      <c r="IV6" s="380"/>
      <c r="IW6" s="380"/>
      <c r="IX6" s="380"/>
      <c r="IY6" s="380"/>
      <c r="IZ6" s="380"/>
      <c r="JA6" s="380"/>
      <c r="JB6" s="380"/>
      <c r="JC6" s="380"/>
      <c r="JD6" s="380"/>
      <c r="JE6" s="380"/>
      <c r="JF6" s="380"/>
      <c r="JG6" s="380"/>
      <c r="JH6" s="380"/>
      <c r="JI6" s="380"/>
      <c r="JJ6" s="380"/>
      <c r="JK6" s="380"/>
      <c r="JL6" s="380"/>
      <c r="JM6" s="380"/>
      <c r="JN6" s="380"/>
      <c r="JO6" s="380"/>
      <c r="JP6" s="380"/>
      <c r="JQ6" s="380"/>
      <c r="JR6" s="380"/>
      <c r="JS6" s="380"/>
      <c r="JT6" s="380"/>
      <c r="JU6" s="380"/>
      <c r="JV6" s="380"/>
      <c r="JW6" s="380"/>
      <c r="JX6" s="380"/>
      <c r="JY6" s="380"/>
      <c r="JZ6" s="380"/>
      <c r="KA6" s="380"/>
      <c r="KB6" s="380"/>
      <c r="KC6" s="380"/>
      <c r="KD6" s="380"/>
      <c r="KE6" s="380"/>
      <c r="KF6" s="380"/>
      <c r="KG6" s="380"/>
      <c r="KH6" s="380"/>
      <c r="KI6" s="380"/>
      <c r="KJ6" s="380"/>
      <c r="KK6" s="380"/>
      <c r="KL6" s="380"/>
      <c r="KM6" s="380"/>
      <c r="KN6" s="380"/>
      <c r="KO6" s="380"/>
      <c r="KP6" s="380"/>
      <c r="KQ6" s="380"/>
      <c r="KR6" s="380"/>
      <c r="KS6" s="380"/>
      <c r="KT6" s="380"/>
      <c r="KU6" s="380"/>
      <c r="KV6" s="380"/>
      <c r="KW6" s="380"/>
      <c r="KX6" s="380"/>
      <c r="KY6" s="380"/>
      <c r="KZ6" s="380"/>
      <c r="LA6" s="380"/>
      <c r="LB6" s="380"/>
      <c r="LC6" s="380"/>
      <c r="LD6" s="380"/>
      <c r="LE6" s="380"/>
      <c r="LF6" s="380"/>
      <c r="LG6" s="380"/>
      <c r="LH6" s="380"/>
      <c r="LI6" s="380"/>
      <c r="LJ6" s="380"/>
      <c r="LK6" s="380"/>
      <c r="LL6" s="380"/>
      <c r="LM6" s="380"/>
      <c r="LN6" s="380"/>
      <c r="LO6" s="380"/>
      <c r="LP6" s="380"/>
      <c r="LQ6" s="380"/>
      <c r="LR6" s="380"/>
      <c r="LS6" s="380"/>
      <c r="LT6" s="380"/>
      <c r="LU6" s="380"/>
      <c r="LV6" s="380"/>
      <c r="LW6" s="380"/>
      <c r="LX6" s="380"/>
      <c r="LY6" s="380"/>
      <c r="LZ6" s="380"/>
      <c r="MA6" s="380"/>
      <c r="MB6" s="380"/>
      <c r="MC6" s="380"/>
      <c r="MD6" s="380"/>
      <c r="ME6" s="380"/>
      <c r="MF6" s="380"/>
      <c r="MG6" s="380"/>
      <c r="MH6" s="380"/>
      <c r="MI6" s="380"/>
      <c r="MJ6" s="380"/>
      <c r="MK6" s="380"/>
      <c r="ML6" s="380"/>
      <c r="MM6" s="380"/>
      <c r="MN6" s="380"/>
      <c r="MO6" s="380"/>
      <c r="MP6" s="380"/>
      <c r="MQ6" s="380"/>
      <c r="MR6" s="380"/>
      <c r="MS6" s="380"/>
      <c r="MT6" s="380"/>
      <c r="MU6" s="380"/>
      <c r="MV6" s="380"/>
      <c r="MW6" s="380"/>
      <c r="MX6" s="380"/>
      <c r="MY6" s="380"/>
      <c r="MZ6" s="380"/>
      <c r="NA6" s="380"/>
      <c r="NB6" s="380"/>
      <c r="NC6" s="380"/>
      <c r="ND6" s="380"/>
      <c r="NE6" s="380"/>
      <c r="NF6" s="380"/>
      <c r="NG6" s="380"/>
      <c r="NH6" s="380"/>
      <c r="NI6" s="380"/>
      <c r="NJ6" s="380"/>
      <c r="NK6" s="380"/>
      <c r="NL6" s="380"/>
      <c r="NM6" s="380"/>
      <c r="NN6" s="380"/>
      <c r="NO6" s="380"/>
      <c r="NP6" s="380"/>
      <c r="NQ6" s="380"/>
      <c r="NR6" s="380"/>
      <c r="NS6" s="380"/>
      <c r="NT6" s="380"/>
      <c r="NU6" s="380"/>
      <c r="NV6" s="380"/>
      <c r="NW6" s="380"/>
      <c r="NX6" s="380"/>
      <c r="NY6" s="380"/>
      <c r="NZ6" s="380"/>
      <c r="OA6" s="380"/>
      <c r="OB6" s="380"/>
      <c r="OC6" s="380"/>
      <c r="OD6" s="380"/>
      <c r="OE6" s="380"/>
      <c r="OF6" s="380"/>
      <c r="OG6" s="380"/>
      <c r="OH6" s="380"/>
      <c r="OI6" s="380"/>
      <c r="OJ6" s="380"/>
      <c r="OK6" s="380"/>
      <c r="OL6" s="380"/>
      <c r="OM6" s="380"/>
      <c r="ON6" s="380"/>
    </row>
    <row r="7" spans="1:404" ht="31.5" customHeight="1">
      <c r="A7" s="137"/>
      <c r="B7" s="9" t="s">
        <v>25</v>
      </c>
      <c r="C7" s="389" t="s">
        <v>26</v>
      </c>
      <c r="D7" s="390"/>
      <c r="E7" s="390"/>
      <c r="F7" s="395"/>
      <c r="G7" s="255"/>
      <c r="H7" s="30"/>
      <c r="I7" s="226"/>
      <c r="J7" s="380"/>
      <c r="K7" s="380"/>
      <c r="L7" s="380"/>
      <c r="M7" s="380"/>
      <c r="N7" s="380"/>
      <c r="O7" s="380"/>
      <c r="P7" s="380"/>
      <c r="Q7" s="380"/>
      <c r="R7" s="380"/>
      <c r="S7" s="380"/>
      <c r="T7" s="380"/>
      <c r="U7" s="380"/>
      <c r="V7" s="380"/>
      <c r="W7" s="380"/>
      <c r="X7" s="380"/>
      <c r="Y7" s="380"/>
      <c r="Z7" s="380"/>
      <c r="AA7" s="380"/>
      <c r="AB7" s="380"/>
      <c r="AC7" s="380"/>
      <c r="AD7" s="380"/>
      <c r="AE7" s="380"/>
      <c r="AF7" s="380"/>
      <c r="AG7" s="380"/>
      <c r="AH7" s="380"/>
      <c r="AI7" s="380"/>
      <c r="AJ7" s="380"/>
      <c r="AK7" s="380"/>
      <c r="AL7" s="380"/>
      <c r="AM7" s="380"/>
      <c r="AN7" s="380"/>
      <c r="AO7" s="380"/>
      <c r="AP7" s="380"/>
      <c r="AQ7" s="380"/>
      <c r="AR7" s="380"/>
      <c r="AS7" s="380"/>
      <c r="AT7" s="380"/>
      <c r="AU7" s="380"/>
      <c r="AV7" s="380"/>
      <c r="AW7" s="380"/>
      <c r="AX7" s="380"/>
      <c r="AY7" s="380"/>
      <c r="AZ7" s="380"/>
      <c r="BA7" s="380"/>
      <c r="BB7" s="380"/>
      <c r="BC7" s="380"/>
      <c r="BD7" s="380"/>
      <c r="BE7" s="380"/>
      <c r="BF7" s="380"/>
      <c r="BG7" s="380"/>
      <c r="BH7" s="380"/>
      <c r="BI7" s="380"/>
      <c r="BJ7" s="380"/>
      <c r="BK7" s="380"/>
      <c r="BL7" s="380"/>
      <c r="BM7" s="380"/>
      <c r="BN7" s="380"/>
      <c r="BO7" s="380"/>
      <c r="BP7" s="380"/>
      <c r="BQ7" s="380"/>
      <c r="BR7" s="380"/>
      <c r="BS7" s="380"/>
      <c r="BT7" s="380"/>
      <c r="BU7" s="380"/>
      <c r="BV7" s="380"/>
      <c r="BW7" s="380"/>
      <c r="BX7" s="380"/>
      <c r="BY7" s="380"/>
      <c r="BZ7" s="380"/>
      <c r="CA7" s="380"/>
      <c r="CB7" s="380"/>
      <c r="CC7" s="380"/>
      <c r="CD7" s="380"/>
      <c r="CE7" s="380"/>
      <c r="CF7" s="380"/>
      <c r="CG7" s="380"/>
      <c r="CH7" s="380"/>
      <c r="CI7" s="380"/>
      <c r="CJ7" s="380"/>
      <c r="CK7" s="380"/>
      <c r="CL7" s="380"/>
      <c r="CM7" s="380"/>
      <c r="CN7" s="380"/>
      <c r="CO7" s="380"/>
      <c r="CP7" s="380"/>
      <c r="CQ7" s="380"/>
      <c r="CR7" s="380"/>
      <c r="CS7" s="380"/>
      <c r="CT7" s="380"/>
      <c r="CU7" s="380"/>
      <c r="CV7" s="380"/>
      <c r="CW7" s="380"/>
      <c r="CX7" s="380"/>
      <c r="CY7" s="380"/>
      <c r="CZ7" s="380"/>
      <c r="DA7" s="380"/>
      <c r="DB7" s="380"/>
      <c r="DC7" s="380"/>
      <c r="DD7" s="380"/>
      <c r="DE7" s="380"/>
      <c r="DF7" s="380"/>
      <c r="DG7" s="380"/>
      <c r="DH7" s="380"/>
      <c r="DI7" s="380"/>
      <c r="DJ7" s="380"/>
      <c r="DK7" s="380"/>
      <c r="DL7" s="380"/>
      <c r="DM7" s="380"/>
      <c r="DN7" s="380"/>
      <c r="DO7" s="380"/>
      <c r="DP7" s="380"/>
      <c r="DQ7" s="380"/>
      <c r="DR7" s="380"/>
      <c r="DS7" s="380"/>
      <c r="DT7" s="380"/>
      <c r="DU7" s="380"/>
      <c r="DV7" s="380"/>
      <c r="DW7" s="380"/>
      <c r="DX7" s="380"/>
      <c r="DY7" s="380"/>
      <c r="DZ7" s="380"/>
      <c r="EA7" s="380"/>
      <c r="EB7" s="380"/>
      <c r="EC7" s="380"/>
      <c r="ED7" s="380"/>
      <c r="EE7" s="380"/>
      <c r="EF7" s="380"/>
      <c r="EG7" s="380"/>
      <c r="EH7" s="380"/>
      <c r="EI7" s="380"/>
      <c r="EJ7" s="380"/>
      <c r="EK7" s="380"/>
      <c r="EL7" s="380"/>
      <c r="EM7" s="380"/>
      <c r="EN7" s="380"/>
      <c r="EO7" s="380"/>
      <c r="EP7" s="380"/>
      <c r="EQ7" s="380"/>
      <c r="ER7" s="380"/>
      <c r="ES7" s="380"/>
      <c r="ET7" s="380"/>
      <c r="EU7" s="380"/>
      <c r="EV7" s="380"/>
      <c r="EW7" s="380"/>
      <c r="EX7" s="380"/>
      <c r="EY7" s="380"/>
      <c r="EZ7" s="380"/>
      <c r="FA7" s="380"/>
      <c r="FB7" s="380"/>
      <c r="FC7" s="380"/>
      <c r="FD7" s="380"/>
      <c r="FE7" s="380"/>
      <c r="FF7" s="380"/>
      <c r="FG7" s="380"/>
      <c r="FH7" s="380"/>
      <c r="FI7" s="380"/>
      <c r="FJ7" s="380"/>
      <c r="FK7" s="380"/>
      <c r="FL7" s="380"/>
      <c r="FM7" s="380"/>
      <c r="FN7" s="380"/>
      <c r="FO7" s="380"/>
      <c r="FP7" s="380"/>
      <c r="FQ7" s="380"/>
      <c r="FR7" s="380"/>
      <c r="FS7" s="380"/>
      <c r="FT7" s="380"/>
      <c r="FU7" s="380"/>
      <c r="FV7" s="380"/>
      <c r="FW7" s="380"/>
      <c r="FX7" s="380"/>
      <c r="FY7" s="380"/>
      <c r="FZ7" s="380"/>
      <c r="GA7" s="380"/>
      <c r="GB7" s="380"/>
      <c r="GC7" s="380"/>
      <c r="GD7" s="380"/>
      <c r="GE7" s="380"/>
      <c r="GF7" s="380"/>
      <c r="GG7" s="380"/>
      <c r="GH7" s="380"/>
      <c r="GI7" s="380"/>
      <c r="GJ7" s="380"/>
      <c r="GK7" s="380"/>
      <c r="GL7" s="380"/>
      <c r="GM7" s="380"/>
      <c r="GN7" s="380"/>
      <c r="GO7" s="380"/>
      <c r="GP7" s="380"/>
      <c r="GQ7" s="380"/>
      <c r="GR7" s="380"/>
      <c r="GS7" s="380"/>
      <c r="GT7" s="380"/>
      <c r="GU7" s="380"/>
      <c r="GV7" s="380"/>
      <c r="GW7" s="380"/>
      <c r="GX7" s="380"/>
      <c r="GY7" s="380"/>
      <c r="GZ7" s="380"/>
      <c r="HA7" s="380"/>
      <c r="HB7" s="380"/>
      <c r="HC7" s="380"/>
      <c r="HD7" s="380"/>
      <c r="HE7" s="380"/>
      <c r="HF7" s="380"/>
      <c r="HG7" s="380"/>
      <c r="HH7" s="380"/>
      <c r="HI7" s="380"/>
      <c r="HJ7" s="380"/>
      <c r="HK7" s="380"/>
      <c r="HL7" s="380"/>
      <c r="HM7" s="380"/>
      <c r="HN7" s="380"/>
      <c r="HO7" s="380"/>
      <c r="HP7" s="380"/>
      <c r="HQ7" s="380"/>
      <c r="HR7" s="380"/>
      <c r="HS7" s="380"/>
      <c r="HT7" s="380"/>
      <c r="HU7" s="380"/>
      <c r="HV7" s="380"/>
      <c r="HW7" s="380"/>
      <c r="HX7" s="380"/>
      <c r="HY7" s="380"/>
      <c r="HZ7" s="380"/>
      <c r="IA7" s="380"/>
      <c r="IB7" s="380"/>
      <c r="IC7" s="380"/>
      <c r="ID7" s="380"/>
      <c r="IE7" s="380"/>
      <c r="IF7" s="380"/>
      <c r="IG7" s="380"/>
      <c r="IH7" s="380"/>
      <c r="II7" s="380"/>
      <c r="IJ7" s="380"/>
      <c r="IK7" s="380"/>
      <c r="IL7" s="380"/>
      <c r="IM7" s="380"/>
      <c r="IN7" s="380"/>
      <c r="IO7" s="380"/>
      <c r="IP7" s="380"/>
      <c r="IQ7" s="380"/>
      <c r="IR7" s="380"/>
      <c r="IS7" s="380"/>
      <c r="IT7" s="380"/>
      <c r="IU7" s="380"/>
      <c r="IV7" s="380"/>
      <c r="IW7" s="380"/>
      <c r="IX7" s="380"/>
      <c r="IY7" s="380"/>
      <c r="IZ7" s="380"/>
      <c r="JA7" s="380"/>
      <c r="JB7" s="380"/>
      <c r="JC7" s="380"/>
      <c r="JD7" s="380"/>
      <c r="JE7" s="380"/>
      <c r="JF7" s="380"/>
      <c r="JG7" s="380"/>
      <c r="JH7" s="380"/>
      <c r="JI7" s="380"/>
      <c r="JJ7" s="380"/>
      <c r="JK7" s="380"/>
      <c r="JL7" s="380"/>
      <c r="JM7" s="380"/>
      <c r="JN7" s="380"/>
      <c r="JO7" s="380"/>
      <c r="JP7" s="380"/>
      <c r="JQ7" s="380"/>
      <c r="JR7" s="380"/>
      <c r="JS7" s="380"/>
      <c r="JT7" s="380"/>
      <c r="JU7" s="380"/>
      <c r="JV7" s="380"/>
      <c r="JW7" s="380"/>
      <c r="JX7" s="380"/>
      <c r="JY7" s="380"/>
      <c r="JZ7" s="380"/>
      <c r="KA7" s="380"/>
      <c r="KB7" s="380"/>
      <c r="KC7" s="380"/>
      <c r="KD7" s="380"/>
      <c r="KE7" s="380"/>
      <c r="KF7" s="380"/>
      <c r="KG7" s="380"/>
      <c r="KH7" s="380"/>
      <c r="KI7" s="380"/>
      <c r="KJ7" s="380"/>
      <c r="KK7" s="380"/>
      <c r="KL7" s="380"/>
      <c r="KM7" s="380"/>
      <c r="KN7" s="380"/>
      <c r="KO7" s="380"/>
      <c r="KP7" s="380"/>
      <c r="KQ7" s="380"/>
      <c r="KR7" s="380"/>
      <c r="KS7" s="380"/>
      <c r="KT7" s="380"/>
      <c r="KU7" s="380"/>
      <c r="KV7" s="380"/>
      <c r="KW7" s="380"/>
      <c r="KX7" s="380"/>
      <c r="KY7" s="380"/>
      <c r="KZ7" s="380"/>
      <c r="LA7" s="380"/>
      <c r="LB7" s="380"/>
      <c r="LC7" s="380"/>
      <c r="LD7" s="380"/>
      <c r="LE7" s="380"/>
      <c r="LF7" s="380"/>
      <c r="LG7" s="380"/>
      <c r="LH7" s="380"/>
      <c r="LI7" s="380"/>
      <c r="LJ7" s="380"/>
      <c r="LK7" s="380"/>
      <c r="LL7" s="380"/>
      <c r="LM7" s="380"/>
      <c r="LN7" s="380"/>
      <c r="LO7" s="380"/>
      <c r="LP7" s="380"/>
      <c r="LQ7" s="380"/>
      <c r="LR7" s="380"/>
      <c r="LS7" s="380"/>
      <c r="LT7" s="380"/>
      <c r="LU7" s="380"/>
      <c r="LV7" s="380"/>
      <c r="LW7" s="380"/>
      <c r="LX7" s="380"/>
      <c r="LY7" s="380"/>
      <c r="LZ7" s="380"/>
      <c r="MA7" s="380"/>
      <c r="MB7" s="380"/>
      <c r="MC7" s="380"/>
      <c r="MD7" s="380"/>
      <c r="ME7" s="380"/>
      <c r="MF7" s="380"/>
      <c r="MG7" s="380"/>
      <c r="MH7" s="380"/>
      <c r="MI7" s="380"/>
      <c r="MJ7" s="380"/>
      <c r="MK7" s="380"/>
      <c r="ML7" s="380"/>
      <c r="MM7" s="380"/>
      <c r="MN7" s="380"/>
      <c r="MO7" s="380"/>
      <c r="MP7" s="380"/>
      <c r="MQ7" s="380"/>
      <c r="MR7" s="380"/>
      <c r="MS7" s="380"/>
      <c r="MT7" s="380"/>
      <c r="MU7" s="380"/>
      <c r="MV7" s="380"/>
      <c r="MW7" s="380"/>
      <c r="MX7" s="380"/>
      <c r="MY7" s="380"/>
      <c r="MZ7" s="380"/>
      <c r="NA7" s="380"/>
      <c r="NB7" s="380"/>
      <c r="NC7" s="380"/>
      <c r="ND7" s="380"/>
      <c r="NE7" s="380"/>
      <c r="NF7" s="380"/>
      <c r="NG7" s="380"/>
      <c r="NH7" s="380"/>
      <c r="NI7" s="380"/>
      <c r="NJ7" s="380"/>
      <c r="NK7" s="380"/>
      <c r="NL7" s="380"/>
      <c r="NM7" s="380"/>
      <c r="NN7" s="380"/>
      <c r="NO7" s="380"/>
      <c r="NP7" s="380"/>
      <c r="NQ7" s="380"/>
      <c r="NR7" s="380"/>
      <c r="NS7" s="380"/>
      <c r="NT7" s="380"/>
      <c r="NU7" s="380"/>
      <c r="NV7" s="380"/>
      <c r="NW7" s="380"/>
      <c r="NX7" s="380"/>
      <c r="NY7" s="380"/>
      <c r="NZ7" s="380"/>
      <c r="OA7" s="380"/>
      <c r="OB7" s="380"/>
      <c r="OC7" s="380"/>
      <c r="OD7" s="380"/>
      <c r="OE7" s="380"/>
      <c r="OF7" s="380"/>
      <c r="OG7" s="380"/>
      <c r="OH7" s="380"/>
      <c r="OI7" s="380"/>
      <c r="OJ7" s="380"/>
      <c r="OK7" s="380"/>
      <c r="OL7" s="380"/>
      <c r="OM7" s="380"/>
      <c r="ON7" s="380"/>
    </row>
    <row r="8" spans="1:404" ht="51.75" customHeight="1">
      <c r="A8" s="27"/>
      <c r="B8" s="9" t="s">
        <v>6</v>
      </c>
      <c r="C8" s="389" t="s">
        <v>27</v>
      </c>
      <c r="D8" s="390"/>
      <c r="E8" s="390"/>
      <c r="F8" s="221"/>
      <c r="G8" s="231" t="str">
        <f t="shared" ref="G8:G17" si="0">IF(F8="","Select a value from dropdown","")</f>
        <v>Select a value from dropdown</v>
      </c>
      <c r="H8" s="28"/>
      <c r="I8" s="233"/>
      <c r="J8" s="627"/>
      <c r="K8" s="627"/>
      <c r="L8" s="627"/>
      <c r="M8" s="627"/>
      <c r="N8" s="627"/>
      <c r="O8" s="627"/>
      <c r="P8" s="627"/>
      <c r="Q8" s="627"/>
      <c r="R8" s="627"/>
      <c r="S8" s="627"/>
      <c r="T8" s="627"/>
      <c r="U8" s="627"/>
      <c r="V8" s="627"/>
      <c r="W8" s="627"/>
      <c r="X8" s="627"/>
      <c r="Y8" s="627"/>
      <c r="Z8" s="627"/>
      <c r="AA8" s="627"/>
      <c r="AB8" s="627"/>
      <c r="AC8" s="627"/>
      <c r="AD8" s="627"/>
      <c r="AE8" s="627"/>
      <c r="AF8" s="627"/>
      <c r="AG8" s="627"/>
      <c r="AH8" s="627"/>
      <c r="AI8" s="627"/>
      <c r="AJ8" s="627"/>
      <c r="AK8" s="627"/>
      <c r="AL8" s="627"/>
      <c r="AM8" s="627"/>
      <c r="AN8" s="627"/>
      <c r="AO8" s="627"/>
      <c r="AP8" s="627"/>
      <c r="AQ8" s="627"/>
      <c r="AR8" s="627"/>
      <c r="AS8" s="627"/>
      <c r="AT8" s="627"/>
      <c r="AU8" s="627"/>
      <c r="AV8" s="627"/>
      <c r="AW8" s="627"/>
      <c r="AX8" s="627"/>
      <c r="AY8" s="627"/>
      <c r="AZ8" s="627"/>
      <c r="BA8" s="627"/>
      <c r="BB8" s="627"/>
      <c r="BC8" s="627"/>
      <c r="BD8" s="627"/>
      <c r="BE8" s="627"/>
      <c r="BF8" s="627"/>
      <c r="BG8" s="627"/>
      <c r="BH8" s="627"/>
      <c r="BI8" s="627"/>
      <c r="BJ8" s="627"/>
      <c r="BK8" s="627"/>
      <c r="BL8" s="627"/>
      <c r="BM8" s="627"/>
      <c r="BN8" s="627"/>
      <c r="BO8" s="627"/>
      <c r="BP8" s="627"/>
      <c r="BQ8" s="627"/>
      <c r="BR8" s="627"/>
      <c r="BS8" s="627"/>
      <c r="BT8" s="627"/>
      <c r="BU8" s="627"/>
      <c r="BV8" s="627"/>
      <c r="BW8" s="627"/>
      <c r="BX8" s="627"/>
      <c r="BY8" s="627"/>
      <c r="BZ8" s="627"/>
      <c r="CA8" s="627"/>
      <c r="CB8" s="627"/>
      <c r="CC8" s="627"/>
      <c r="CD8" s="627"/>
      <c r="CE8" s="627"/>
      <c r="CF8" s="627"/>
      <c r="CG8" s="627"/>
      <c r="CH8" s="627"/>
      <c r="CI8" s="627"/>
      <c r="CJ8" s="627"/>
      <c r="CK8" s="627"/>
      <c r="CL8" s="627"/>
      <c r="CM8" s="627"/>
      <c r="CN8" s="627"/>
      <c r="CO8" s="627"/>
      <c r="CP8" s="627"/>
      <c r="CQ8" s="627"/>
      <c r="CR8" s="627"/>
      <c r="CS8" s="627"/>
      <c r="CT8" s="627"/>
      <c r="CU8" s="627"/>
      <c r="CV8" s="627"/>
      <c r="CW8" s="627"/>
      <c r="CX8" s="627"/>
      <c r="CY8" s="627"/>
      <c r="CZ8" s="627"/>
      <c r="DA8" s="627"/>
      <c r="DB8" s="627"/>
      <c r="DC8" s="627"/>
      <c r="DD8" s="627"/>
      <c r="DE8" s="627"/>
      <c r="DF8" s="627"/>
      <c r="DG8" s="627"/>
      <c r="DH8" s="627"/>
      <c r="DI8" s="627"/>
      <c r="DJ8" s="627"/>
      <c r="DK8" s="627"/>
      <c r="DL8" s="627"/>
      <c r="DM8" s="627"/>
      <c r="DN8" s="627"/>
      <c r="DO8" s="627"/>
      <c r="DP8" s="627"/>
      <c r="DQ8" s="627"/>
      <c r="DR8" s="627"/>
      <c r="DS8" s="627"/>
      <c r="DT8" s="627"/>
      <c r="DU8" s="627"/>
      <c r="DV8" s="627"/>
      <c r="DW8" s="627"/>
      <c r="DX8" s="627"/>
      <c r="DY8" s="627"/>
      <c r="DZ8" s="627"/>
      <c r="EA8" s="627"/>
      <c r="EB8" s="627"/>
      <c r="EC8" s="627"/>
      <c r="ED8" s="627"/>
      <c r="EE8" s="627"/>
      <c r="EF8" s="627"/>
      <c r="EG8" s="627"/>
      <c r="EH8" s="627"/>
      <c r="EI8" s="627"/>
      <c r="EJ8" s="627"/>
      <c r="EK8" s="627"/>
      <c r="EL8" s="627"/>
      <c r="EM8" s="627"/>
      <c r="EN8" s="627"/>
      <c r="EO8" s="627"/>
      <c r="EP8" s="627"/>
      <c r="EQ8" s="627"/>
      <c r="ER8" s="627"/>
      <c r="ES8" s="627"/>
      <c r="ET8" s="627"/>
      <c r="EU8" s="627"/>
      <c r="EV8" s="627"/>
      <c r="EW8" s="627"/>
      <c r="EX8" s="627"/>
      <c r="EY8" s="627"/>
      <c r="EZ8" s="627"/>
      <c r="FA8" s="627"/>
      <c r="FB8" s="627"/>
      <c r="FC8" s="627"/>
      <c r="FD8" s="627"/>
      <c r="FE8" s="627"/>
      <c r="FF8" s="627"/>
      <c r="FG8" s="627"/>
      <c r="FH8" s="627"/>
      <c r="FI8" s="627"/>
      <c r="FJ8" s="627"/>
      <c r="FK8" s="627"/>
      <c r="FL8" s="627"/>
      <c r="FM8" s="627"/>
      <c r="FN8" s="627"/>
      <c r="FO8" s="627"/>
      <c r="FP8" s="627"/>
      <c r="FQ8" s="627"/>
      <c r="FR8" s="627"/>
      <c r="FS8" s="627"/>
      <c r="FT8" s="627"/>
      <c r="FU8" s="627"/>
      <c r="FV8" s="627"/>
      <c r="FW8" s="627"/>
      <c r="FX8" s="627"/>
      <c r="FY8" s="627"/>
      <c r="FZ8" s="627"/>
      <c r="GA8" s="627"/>
      <c r="GB8" s="627"/>
      <c r="GC8" s="627"/>
      <c r="GD8" s="627"/>
      <c r="GE8" s="627"/>
      <c r="GF8" s="627"/>
      <c r="GG8" s="627"/>
      <c r="GH8" s="627"/>
      <c r="GI8" s="627"/>
      <c r="GJ8" s="627"/>
      <c r="GK8" s="627"/>
      <c r="GL8" s="627"/>
      <c r="GM8" s="627"/>
      <c r="GN8" s="627"/>
      <c r="GO8" s="627"/>
      <c r="GP8" s="627"/>
      <c r="GQ8" s="627"/>
      <c r="GR8" s="627"/>
      <c r="GS8" s="627"/>
      <c r="GT8" s="627"/>
      <c r="GU8" s="627"/>
      <c r="GV8" s="627"/>
      <c r="GW8" s="627"/>
      <c r="GX8" s="627"/>
      <c r="GY8" s="627"/>
      <c r="GZ8" s="627"/>
      <c r="HA8" s="627"/>
      <c r="HB8" s="627"/>
      <c r="HC8" s="627"/>
      <c r="HD8" s="627"/>
      <c r="HE8" s="627"/>
      <c r="HF8" s="627"/>
      <c r="HG8" s="627"/>
      <c r="HH8" s="627"/>
      <c r="HI8" s="627"/>
      <c r="HJ8" s="627"/>
      <c r="HK8" s="627"/>
      <c r="HL8" s="627"/>
      <c r="HM8" s="627"/>
      <c r="HN8" s="627"/>
      <c r="HO8" s="627"/>
      <c r="HP8" s="627"/>
      <c r="HQ8" s="627"/>
      <c r="HR8" s="627"/>
      <c r="HS8" s="627"/>
      <c r="HT8" s="627"/>
      <c r="HU8" s="627"/>
      <c r="HV8" s="627"/>
      <c r="HW8" s="627"/>
      <c r="HX8" s="627"/>
      <c r="HY8" s="627"/>
      <c r="HZ8" s="627"/>
      <c r="IA8" s="627"/>
      <c r="IB8" s="627"/>
      <c r="IC8" s="627"/>
      <c r="ID8" s="627"/>
      <c r="IE8" s="627"/>
      <c r="IF8" s="627"/>
      <c r="IG8" s="627"/>
      <c r="IH8" s="627"/>
      <c r="II8" s="627"/>
      <c r="IJ8" s="627"/>
      <c r="IK8" s="627"/>
      <c r="IL8" s="627"/>
      <c r="IM8" s="627"/>
      <c r="IN8" s="627"/>
      <c r="IO8" s="627"/>
      <c r="IP8" s="627"/>
      <c r="IQ8" s="627"/>
      <c r="IR8" s="627"/>
      <c r="IS8" s="627"/>
      <c r="IT8" s="627"/>
      <c r="IU8" s="627"/>
      <c r="IV8" s="627"/>
      <c r="IW8" s="627"/>
      <c r="IX8" s="627"/>
      <c r="IY8" s="627"/>
      <c r="IZ8" s="627"/>
      <c r="JA8" s="627"/>
      <c r="JB8" s="627"/>
      <c r="JC8" s="627"/>
      <c r="JD8" s="627"/>
      <c r="JE8" s="627"/>
      <c r="JF8" s="627"/>
      <c r="JG8" s="627"/>
      <c r="JH8" s="627"/>
      <c r="JI8" s="627"/>
      <c r="JJ8" s="627"/>
      <c r="JK8" s="627"/>
      <c r="JL8" s="627"/>
      <c r="JM8" s="627"/>
      <c r="JN8" s="627"/>
      <c r="JO8" s="627"/>
      <c r="JP8" s="627"/>
      <c r="JQ8" s="627"/>
      <c r="JR8" s="627"/>
      <c r="JS8" s="627"/>
      <c r="JT8" s="627"/>
      <c r="JU8" s="627"/>
      <c r="JV8" s="627"/>
      <c r="JW8" s="627"/>
      <c r="JX8" s="627"/>
      <c r="JY8" s="627"/>
      <c r="JZ8" s="627"/>
      <c r="KA8" s="627"/>
      <c r="KB8" s="627"/>
      <c r="KC8" s="627"/>
      <c r="KD8" s="627"/>
      <c r="KE8" s="627"/>
      <c r="KF8" s="627"/>
      <c r="KG8" s="627"/>
      <c r="KH8" s="627"/>
      <c r="KI8" s="627"/>
      <c r="KJ8" s="627"/>
      <c r="KK8" s="627"/>
      <c r="KL8" s="627"/>
      <c r="KM8" s="627"/>
      <c r="KN8" s="627"/>
      <c r="KO8" s="627"/>
      <c r="KP8" s="627"/>
      <c r="KQ8" s="627"/>
      <c r="KR8" s="627"/>
      <c r="KS8" s="627"/>
      <c r="KT8" s="627"/>
      <c r="KU8" s="627"/>
      <c r="KV8" s="627"/>
      <c r="KW8" s="627"/>
      <c r="KX8" s="627"/>
      <c r="KY8" s="627"/>
      <c r="KZ8" s="627"/>
      <c r="LA8" s="627"/>
      <c r="LB8" s="627"/>
      <c r="LC8" s="627"/>
      <c r="LD8" s="627"/>
      <c r="LE8" s="627"/>
      <c r="LF8" s="627"/>
      <c r="LG8" s="627"/>
      <c r="LH8" s="627"/>
      <c r="LI8" s="627"/>
      <c r="LJ8" s="627"/>
      <c r="LK8" s="627"/>
      <c r="LL8" s="627"/>
      <c r="LM8" s="627"/>
      <c r="LN8" s="627"/>
      <c r="LO8" s="627"/>
      <c r="LP8" s="627"/>
      <c r="LQ8" s="627"/>
      <c r="LR8" s="627"/>
      <c r="LS8" s="627"/>
      <c r="LT8" s="627"/>
      <c r="LU8" s="627"/>
      <c r="LV8" s="627"/>
      <c r="LW8" s="627"/>
      <c r="LX8" s="627"/>
      <c r="LY8" s="627"/>
      <c r="LZ8" s="627"/>
      <c r="MA8" s="627"/>
      <c r="MB8" s="627"/>
      <c r="MC8" s="627"/>
      <c r="MD8" s="627"/>
      <c r="ME8" s="627"/>
      <c r="MF8" s="627"/>
      <c r="MG8" s="627"/>
      <c r="MH8" s="627"/>
      <c r="MI8" s="627"/>
      <c r="MJ8" s="627"/>
      <c r="MK8" s="627"/>
      <c r="ML8" s="627"/>
      <c r="MM8" s="627"/>
      <c r="MN8" s="627"/>
      <c r="MO8" s="627"/>
      <c r="MP8" s="627"/>
      <c r="MQ8" s="627"/>
      <c r="MR8" s="627"/>
      <c r="MS8" s="627"/>
      <c r="MT8" s="627"/>
      <c r="MU8" s="627"/>
      <c r="MV8" s="627"/>
      <c r="MW8" s="627"/>
      <c r="MX8" s="627"/>
      <c r="MY8" s="627"/>
      <c r="MZ8" s="627"/>
      <c r="NA8" s="627"/>
      <c r="NB8" s="627"/>
      <c r="NC8" s="627"/>
      <c r="ND8" s="627"/>
      <c r="NE8" s="627"/>
      <c r="NF8" s="627"/>
      <c r="NG8" s="627"/>
      <c r="NH8" s="627"/>
      <c r="NI8" s="627"/>
      <c r="NJ8" s="627"/>
      <c r="NK8" s="627"/>
      <c r="NL8" s="627"/>
      <c r="NM8" s="627"/>
      <c r="NN8" s="627"/>
      <c r="NO8" s="627"/>
      <c r="NP8" s="627"/>
      <c r="NQ8" s="627"/>
      <c r="NR8" s="627"/>
      <c r="NS8" s="627"/>
      <c r="NT8" s="627"/>
      <c r="NU8" s="627"/>
      <c r="NV8" s="627"/>
      <c r="NW8" s="627"/>
      <c r="NX8" s="627"/>
      <c r="NY8" s="627"/>
      <c r="NZ8" s="627"/>
      <c r="OA8" s="627"/>
      <c r="OB8" s="627"/>
      <c r="OC8" s="627"/>
      <c r="OD8" s="627"/>
      <c r="OE8" s="627"/>
      <c r="OF8" s="627"/>
      <c r="OG8" s="627"/>
      <c r="OH8" s="627"/>
      <c r="OI8" s="627"/>
      <c r="OJ8" s="627"/>
      <c r="OK8" s="627"/>
      <c r="OL8" s="627"/>
      <c r="OM8" s="627"/>
      <c r="ON8" s="627"/>
    </row>
    <row r="9" spans="1:404" ht="31.5" customHeight="1">
      <c r="A9" s="27"/>
      <c r="B9" s="9" t="s">
        <v>8</v>
      </c>
      <c r="C9" s="389" t="s">
        <v>28</v>
      </c>
      <c r="D9" s="390"/>
      <c r="E9" s="390"/>
      <c r="F9" s="221"/>
      <c r="G9" s="231" t="str">
        <f t="shared" si="0"/>
        <v>Select a value from dropdown</v>
      </c>
      <c r="H9" s="28"/>
      <c r="I9" s="232"/>
      <c r="J9" s="627"/>
      <c r="K9" s="627"/>
      <c r="L9" s="627"/>
      <c r="M9" s="627"/>
      <c r="N9" s="627"/>
      <c r="O9" s="627"/>
      <c r="P9" s="627"/>
      <c r="Q9" s="627"/>
      <c r="R9" s="627"/>
      <c r="S9" s="627"/>
      <c r="T9" s="627"/>
      <c r="U9" s="627"/>
      <c r="V9" s="627"/>
      <c r="W9" s="627"/>
      <c r="X9" s="627"/>
      <c r="Y9" s="627"/>
      <c r="Z9" s="627"/>
      <c r="AA9" s="627"/>
      <c r="AB9" s="627"/>
      <c r="AC9" s="627"/>
      <c r="AD9" s="627"/>
      <c r="AE9" s="627"/>
      <c r="AF9" s="627"/>
      <c r="AG9" s="627"/>
      <c r="AH9" s="627"/>
      <c r="AI9" s="627"/>
      <c r="AJ9" s="627"/>
      <c r="AK9" s="627"/>
      <c r="AL9" s="627"/>
      <c r="AM9" s="627"/>
      <c r="AN9" s="627"/>
      <c r="AO9" s="627"/>
      <c r="AP9" s="627"/>
      <c r="AQ9" s="627"/>
      <c r="AR9" s="627"/>
      <c r="AS9" s="627"/>
      <c r="AT9" s="627"/>
      <c r="AU9" s="627"/>
      <c r="AV9" s="627"/>
      <c r="AW9" s="627"/>
      <c r="AX9" s="627"/>
      <c r="AY9" s="627"/>
      <c r="AZ9" s="627"/>
      <c r="BA9" s="627"/>
      <c r="BB9" s="627"/>
      <c r="BC9" s="627"/>
      <c r="BD9" s="627"/>
      <c r="BE9" s="627"/>
      <c r="BF9" s="627"/>
      <c r="BG9" s="627"/>
      <c r="BH9" s="627"/>
      <c r="BI9" s="627"/>
      <c r="BJ9" s="627"/>
      <c r="BK9" s="627"/>
      <c r="BL9" s="627"/>
      <c r="BM9" s="627"/>
      <c r="BN9" s="627"/>
      <c r="BO9" s="627"/>
      <c r="BP9" s="627"/>
      <c r="BQ9" s="627"/>
      <c r="BR9" s="627"/>
      <c r="BS9" s="627"/>
      <c r="BT9" s="627"/>
      <c r="BU9" s="627"/>
      <c r="BV9" s="627"/>
      <c r="BW9" s="627"/>
      <c r="BX9" s="627"/>
      <c r="BY9" s="627"/>
      <c r="BZ9" s="627"/>
      <c r="CA9" s="627"/>
      <c r="CB9" s="627"/>
      <c r="CC9" s="627"/>
      <c r="CD9" s="627"/>
      <c r="CE9" s="627"/>
      <c r="CF9" s="627"/>
      <c r="CG9" s="627"/>
      <c r="CH9" s="627"/>
      <c r="CI9" s="627"/>
      <c r="CJ9" s="627"/>
      <c r="CK9" s="627"/>
      <c r="CL9" s="627"/>
      <c r="CM9" s="627"/>
      <c r="CN9" s="627"/>
      <c r="CO9" s="627"/>
      <c r="CP9" s="627"/>
      <c r="CQ9" s="627"/>
      <c r="CR9" s="627"/>
      <c r="CS9" s="627"/>
      <c r="CT9" s="627"/>
      <c r="CU9" s="627"/>
      <c r="CV9" s="627"/>
      <c r="CW9" s="627"/>
      <c r="CX9" s="627"/>
      <c r="CY9" s="627"/>
      <c r="CZ9" s="627"/>
      <c r="DA9" s="627"/>
      <c r="DB9" s="627"/>
      <c r="DC9" s="627"/>
      <c r="DD9" s="627"/>
      <c r="DE9" s="627"/>
      <c r="DF9" s="627"/>
      <c r="DG9" s="627"/>
      <c r="DH9" s="627"/>
      <c r="DI9" s="627"/>
      <c r="DJ9" s="627"/>
      <c r="DK9" s="627"/>
      <c r="DL9" s="627"/>
      <c r="DM9" s="627"/>
      <c r="DN9" s="627"/>
      <c r="DO9" s="627"/>
      <c r="DP9" s="627"/>
      <c r="DQ9" s="627"/>
      <c r="DR9" s="627"/>
      <c r="DS9" s="627"/>
      <c r="DT9" s="627"/>
      <c r="DU9" s="627"/>
      <c r="DV9" s="627"/>
      <c r="DW9" s="627"/>
      <c r="DX9" s="627"/>
      <c r="DY9" s="627"/>
      <c r="DZ9" s="627"/>
      <c r="EA9" s="627"/>
      <c r="EB9" s="627"/>
      <c r="EC9" s="627"/>
      <c r="ED9" s="627"/>
      <c r="EE9" s="627"/>
      <c r="EF9" s="627"/>
      <c r="EG9" s="627"/>
      <c r="EH9" s="627"/>
      <c r="EI9" s="627"/>
      <c r="EJ9" s="627"/>
      <c r="EK9" s="627"/>
      <c r="EL9" s="627"/>
      <c r="EM9" s="627"/>
      <c r="EN9" s="627"/>
      <c r="EO9" s="627"/>
      <c r="EP9" s="627"/>
      <c r="EQ9" s="627"/>
      <c r="ER9" s="627"/>
      <c r="ES9" s="627"/>
      <c r="ET9" s="627"/>
      <c r="EU9" s="627"/>
      <c r="EV9" s="627"/>
      <c r="EW9" s="627"/>
      <c r="EX9" s="627"/>
      <c r="EY9" s="627"/>
      <c r="EZ9" s="627"/>
      <c r="FA9" s="627"/>
      <c r="FB9" s="627"/>
      <c r="FC9" s="627"/>
      <c r="FD9" s="627"/>
      <c r="FE9" s="627"/>
      <c r="FF9" s="627"/>
      <c r="FG9" s="627"/>
      <c r="FH9" s="627"/>
      <c r="FI9" s="627"/>
      <c r="FJ9" s="627"/>
      <c r="FK9" s="627"/>
      <c r="FL9" s="627"/>
      <c r="FM9" s="627"/>
      <c r="FN9" s="627"/>
      <c r="FO9" s="627"/>
      <c r="FP9" s="627"/>
      <c r="FQ9" s="627"/>
      <c r="FR9" s="627"/>
      <c r="FS9" s="627"/>
      <c r="FT9" s="627"/>
      <c r="FU9" s="627"/>
      <c r="FV9" s="627"/>
      <c r="FW9" s="627"/>
      <c r="FX9" s="627"/>
      <c r="FY9" s="627"/>
      <c r="FZ9" s="627"/>
      <c r="GA9" s="627"/>
      <c r="GB9" s="627"/>
      <c r="GC9" s="627"/>
      <c r="GD9" s="627"/>
      <c r="GE9" s="627"/>
      <c r="GF9" s="627"/>
      <c r="GG9" s="627"/>
      <c r="GH9" s="627"/>
      <c r="GI9" s="627"/>
      <c r="GJ9" s="627"/>
      <c r="GK9" s="627"/>
      <c r="GL9" s="627"/>
      <c r="GM9" s="627"/>
      <c r="GN9" s="627"/>
      <c r="GO9" s="627"/>
      <c r="GP9" s="627"/>
      <c r="GQ9" s="627"/>
      <c r="GR9" s="627"/>
      <c r="GS9" s="627"/>
      <c r="GT9" s="627"/>
      <c r="GU9" s="627"/>
      <c r="GV9" s="627"/>
      <c r="GW9" s="627"/>
      <c r="GX9" s="627"/>
      <c r="GY9" s="627"/>
      <c r="GZ9" s="627"/>
      <c r="HA9" s="627"/>
      <c r="HB9" s="627"/>
      <c r="HC9" s="627"/>
      <c r="HD9" s="627"/>
      <c r="HE9" s="627"/>
      <c r="HF9" s="627"/>
      <c r="HG9" s="627"/>
      <c r="HH9" s="627"/>
      <c r="HI9" s="627"/>
      <c r="HJ9" s="627"/>
      <c r="HK9" s="627"/>
      <c r="HL9" s="627"/>
      <c r="HM9" s="627"/>
      <c r="HN9" s="627"/>
      <c r="HO9" s="627"/>
      <c r="HP9" s="627"/>
      <c r="HQ9" s="627"/>
      <c r="HR9" s="627"/>
      <c r="HS9" s="627"/>
      <c r="HT9" s="627"/>
      <c r="HU9" s="627"/>
      <c r="HV9" s="627"/>
      <c r="HW9" s="627"/>
      <c r="HX9" s="627"/>
      <c r="HY9" s="627"/>
      <c r="HZ9" s="627"/>
      <c r="IA9" s="627"/>
      <c r="IB9" s="627"/>
      <c r="IC9" s="627"/>
      <c r="ID9" s="627"/>
      <c r="IE9" s="627"/>
      <c r="IF9" s="627"/>
      <c r="IG9" s="627"/>
      <c r="IH9" s="627"/>
      <c r="II9" s="627"/>
      <c r="IJ9" s="627"/>
      <c r="IK9" s="627"/>
      <c r="IL9" s="627"/>
      <c r="IM9" s="627"/>
      <c r="IN9" s="627"/>
      <c r="IO9" s="627"/>
      <c r="IP9" s="627"/>
      <c r="IQ9" s="627"/>
      <c r="IR9" s="627"/>
      <c r="IS9" s="627"/>
      <c r="IT9" s="627"/>
      <c r="IU9" s="627"/>
      <c r="IV9" s="627"/>
      <c r="IW9" s="627"/>
      <c r="IX9" s="627"/>
      <c r="IY9" s="627"/>
      <c r="IZ9" s="627"/>
      <c r="JA9" s="627"/>
      <c r="JB9" s="627"/>
      <c r="JC9" s="627"/>
      <c r="JD9" s="627"/>
      <c r="JE9" s="627"/>
      <c r="JF9" s="627"/>
      <c r="JG9" s="627"/>
      <c r="JH9" s="627"/>
      <c r="JI9" s="627"/>
      <c r="JJ9" s="627"/>
      <c r="JK9" s="627"/>
      <c r="JL9" s="627"/>
      <c r="JM9" s="627"/>
      <c r="JN9" s="627"/>
      <c r="JO9" s="627"/>
      <c r="JP9" s="627"/>
      <c r="JQ9" s="627"/>
      <c r="JR9" s="627"/>
      <c r="JS9" s="627"/>
      <c r="JT9" s="627"/>
      <c r="JU9" s="627"/>
      <c r="JV9" s="627"/>
      <c r="JW9" s="627"/>
      <c r="JX9" s="627"/>
      <c r="JY9" s="627"/>
      <c r="JZ9" s="627"/>
      <c r="KA9" s="627"/>
      <c r="KB9" s="627"/>
      <c r="KC9" s="627"/>
      <c r="KD9" s="627"/>
      <c r="KE9" s="627"/>
      <c r="KF9" s="627"/>
      <c r="KG9" s="627"/>
      <c r="KH9" s="627"/>
      <c r="KI9" s="627"/>
      <c r="KJ9" s="627"/>
      <c r="KK9" s="627"/>
      <c r="KL9" s="627"/>
      <c r="KM9" s="627"/>
      <c r="KN9" s="627"/>
      <c r="KO9" s="627"/>
      <c r="KP9" s="627"/>
      <c r="KQ9" s="627"/>
      <c r="KR9" s="627"/>
      <c r="KS9" s="627"/>
      <c r="KT9" s="627"/>
      <c r="KU9" s="627"/>
      <c r="KV9" s="627"/>
      <c r="KW9" s="627"/>
      <c r="KX9" s="627"/>
      <c r="KY9" s="627"/>
      <c r="KZ9" s="627"/>
      <c r="LA9" s="627"/>
      <c r="LB9" s="627"/>
      <c r="LC9" s="627"/>
      <c r="LD9" s="627"/>
      <c r="LE9" s="627"/>
      <c r="LF9" s="627"/>
      <c r="LG9" s="627"/>
      <c r="LH9" s="627"/>
      <c r="LI9" s="627"/>
      <c r="LJ9" s="627"/>
      <c r="LK9" s="627"/>
      <c r="LL9" s="627"/>
      <c r="LM9" s="627"/>
      <c r="LN9" s="627"/>
      <c r="LO9" s="627"/>
      <c r="LP9" s="627"/>
      <c r="LQ9" s="627"/>
      <c r="LR9" s="627"/>
      <c r="LS9" s="627"/>
      <c r="LT9" s="627"/>
      <c r="LU9" s="627"/>
      <c r="LV9" s="627"/>
      <c r="LW9" s="627"/>
      <c r="LX9" s="627"/>
      <c r="LY9" s="627"/>
      <c r="LZ9" s="627"/>
      <c r="MA9" s="627"/>
      <c r="MB9" s="627"/>
      <c r="MC9" s="627"/>
      <c r="MD9" s="627"/>
      <c r="ME9" s="627"/>
      <c r="MF9" s="627"/>
      <c r="MG9" s="627"/>
      <c r="MH9" s="627"/>
      <c r="MI9" s="627"/>
      <c r="MJ9" s="627"/>
      <c r="MK9" s="627"/>
      <c r="ML9" s="627"/>
      <c r="MM9" s="627"/>
      <c r="MN9" s="627"/>
      <c r="MO9" s="627"/>
      <c r="MP9" s="627"/>
      <c r="MQ9" s="627"/>
      <c r="MR9" s="627"/>
      <c r="MS9" s="627"/>
      <c r="MT9" s="627"/>
      <c r="MU9" s="627"/>
      <c r="MV9" s="627"/>
      <c r="MW9" s="627"/>
      <c r="MX9" s="627"/>
      <c r="MY9" s="627"/>
      <c r="MZ9" s="627"/>
      <c r="NA9" s="627"/>
      <c r="NB9" s="627"/>
      <c r="NC9" s="627"/>
      <c r="ND9" s="627"/>
      <c r="NE9" s="627"/>
      <c r="NF9" s="627"/>
      <c r="NG9" s="627"/>
      <c r="NH9" s="627"/>
      <c r="NI9" s="627"/>
      <c r="NJ9" s="627"/>
      <c r="NK9" s="627"/>
      <c r="NL9" s="627"/>
      <c r="NM9" s="627"/>
      <c r="NN9" s="627"/>
      <c r="NO9" s="627"/>
      <c r="NP9" s="627"/>
      <c r="NQ9" s="627"/>
      <c r="NR9" s="627"/>
      <c r="NS9" s="627"/>
      <c r="NT9" s="627"/>
      <c r="NU9" s="627"/>
      <c r="NV9" s="627"/>
      <c r="NW9" s="627"/>
      <c r="NX9" s="627"/>
      <c r="NY9" s="627"/>
      <c r="NZ9" s="627"/>
      <c r="OA9" s="627"/>
      <c r="OB9" s="627"/>
      <c r="OC9" s="627"/>
      <c r="OD9" s="627"/>
      <c r="OE9" s="627"/>
      <c r="OF9" s="627"/>
      <c r="OG9" s="627"/>
      <c r="OH9" s="627"/>
      <c r="OI9" s="627"/>
      <c r="OJ9" s="627"/>
      <c r="OK9" s="627"/>
      <c r="OL9" s="627"/>
      <c r="OM9" s="627"/>
      <c r="ON9" s="627"/>
    </row>
    <row r="10" spans="1:404" ht="45" customHeight="1">
      <c r="A10" s="27"/>
      <c r="B10" s="9" t="s">
        <v>10</v>
      </c>
      <c r="C10" s="389" t="s">
        <v>29</v>
      </c>
      <c r="D10" s="390"/>
      <c r="E10" s="390"/>
      <c r="F10" s="221"/>
      <c r="G10" s="231" t="str">
        <f t="shared" si="0"/>
        <v>Select a value from dropdown</v>
      </c>
      <c r="H10" s="28"/>
      <c r="I10" s="233"/>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1"/>
      <c r="DK10" s="381"/>
      <c r="DL10" s="381"/>
      <c r="DM10" s="381"/>
      <c r="DN10" s="381"/>
      <c r="DO10" s="381"/>
      <c r="DP10" s="381"/>
      <c r="DQ10" s="381"/>
      <c r="DR10" s="381"/>
      <c r="DS10" s="381"/>
      <c r="DT10" s="381"/>
      <c r="DU10" s="381"/>
      <c r="DV10" s="381"/>
      <c r="DW10" s="381"/>
      <c r="DX10" s="381"/>
      <c r="DY10" s="381"/>
      <c r="DZ10" s="381"/>
      <c r="EA10" s="381"/>
      <c r="EB10" s="381"/>
      <c r="EC10" s="381"/>
      <c r="ED10" s="381"/>
      <c r="EE10" s="381"/>
      <c r="EF10" s="381"/>
      <c r="EG10" s="381"/>
      <c r="EH10" s="381"/>
      <c r="EI10" s="381"/>
      <c r="EJ10" s="381"/>
      <c r="EK10" s="381"/>
      <c r="EL10" s="381"/>
      <c r="EM10" s="381"/>
      <c r="EN10" s="381"/>
      <c r="EO10" s="381"/>
      <c r="EP10" s="381"/>
      <c r="EQ10" s="381"/>
      <c r="ER10" s="381"/>
      <c r="ES10" s="381"/>
      <c r="ET10" s="381"/>
      <c r="EU10" s="381"/>
      <c r="EV10" s="381"/>
      <c r="EW10" s="381"/>
      <c r="EX10" s="381"/>
      <c r="EY10" s="381"/>
      <c r="EZ10" s="381"/>
      <c r="FA10" s="381"/>
      <c r="FB10" s="381"/>
      <c r="FC10" s="381"/>
      <c r="FD10" s="381"/>
      <c r="FE10" s="381"/>
      <c r="FF10" s="381"/>
      <c r="FG10" s="381"/>
      <c r="FH10" s="381"/>
      <c r="FI10" s="381"/>
      <c r="FJ10" s="381"/>
      <c r="FK10" s="381"/>
      <c r="FL10" s="381"/>
      <c r="FM10" s="381"/>
      <c r="FN10" s="381"/>
      <c r="FO10" s="381"/>
      <c r="FP10" s="381"/>
      <c r="FQ10" s="381"/>
      <c r="FR10" s="381"/>
      <c r="FS10" s="381"/>
      <c r="FT10" s="381"/>
      <c r="FU10" s="381"/>
      <c r="FV10" s="381"/>
      <c r="FW10" s="381"/>
      <c r="FX10" s="381"/>
      <c r="FY10" s="381"/>
      <c r="FZ10" s="381"/>
      <c r="GA10" s="381"/>
      <c r="GB10" s="381"/>
      <c r="GC10" s="381"/>
      <c r="GD10" s="381"/>
      <c r="GE10" s="381"/>
      <c r="GF10" s="381"/>
      <c r="GG10" s="381"/>
      <c r="GH10" s="381"/>
      <c r="GI10" s="381"/>
      <c r="GJ10" s="381"/>
      <c r="GK10" s="381"/>
      <c r="GL10" s="381"/>
      <c r="GM10" s="381"/>
      <c r="GN10" s="381"/>
      <c r="GO10" s="381"/>
      <c r="GP10" s="381"/>
      <c r="GQ10" s="381"/>
      <c r="GR10" s="381"/>
      <c r="GS10" s="381"/>
      <c r="GT10" s="381"/>
      <c r="GU10" s="381"/>
      <c r="GV10" s="381"/>
      <c r="GW10" s="381"/>
      <c r="GX10" s="381"/>
      <c r="GY10" s="381"/>
      <c r="GZ10" s="381"/>
      <c r="HA10" s="381"/>
      <c r="HB10" s="381"/>
      <c r="HC10" s="381"/>
      <c r="HD10" s="381"/>
      <c r="HE10" s="381"/>
      <c r="HF10" s="381"/>
      <c r="HG10" s="381"/>
      <c r="HH10" s="381"/>
      <c r="HI10" s="381"/>
      <c r="HJ10" s="381"/>
      <c r="HK10" s="381"/>
      <c r="HL10" s="381"/>
      <c r="HM10" s="381"/>
      <c r="HN10" s="381"/>
      <c r="HO10" s="381"/>
      <c r="HP10" s="381"/>
      <c r="HQ10" s="381"/>
      <c r="HR10" s="381"/>
      <c r="HS10" s="381"/>
      <c r="HT10" s="381"/>
      <c r="HU10" s="381"/>
      <c r="HV10" s="381"/>
      <c r="HW10" s="381"/>
      <c r="HX10" s="381"/>
      <c r="HY10" s="381"/>
      <c r="HZ10" s="381"/>
      <c r="IA10" s="381"/>
      <c r="IB10" s="381"/>
      <c r="IC10" s="381"/>
      <c r="ID10" s="381"/>
      <c r="IE10" s="381"/>
      <c r="IF10" s="381"/>
      <c r="IG10" s="381"/>
      <c r="IH10" s="381"/>
      <c r="II10" s="381"/>
      <c r="IJ10" s="381"/>
      <c r="IK10" s="381"/>
      <c r="IL10" s="381"/>
      <c r="IM10" s="381"/>
      <c r="IN10" s="381"/>
      <c r="IO10" s="381"/>
      <c r="IP10" s="381"/>
      <c r="IQ10" s="381"/>
      <c r="IR10" s="381"/>
      <c r="IS10" s="381"/>
      <c r="IT10" s="381"/>
      <c r="IU10" s="381"/>
      <c r="IV10" s="381"/>
      <c r="IW10" s="381"/>
      <c r="IX10" s="381"/>
      <c r="IY10" s="381"/>
      <c r="IZ10" s="381"/>
      <c r="JA10" s="381"/>
      <c r="JB10" s="381"/>
      <c r="JC10" s="381"/>
      <c r="JD10" s="381"/>
      <c r="JE10" s="381"/>
      <c r="JF10" s="381"/>
      <c r="JG10" s="381"/>
      <c r="JH10" s="381"/>
      <c r="JI10" s="381"/>
      <c r="JJ10" s="381"/>
      <c r="JK10" s="381"/>
      <c r="JL10" s="381"/>
      <c r="JM10" s="381"/>
      <c r="JN10" s="381"/>
      <c r="JO10" s="381"/>
      <c r="JP10" s="381"/>
      <c r="JQ10" s="381"/>
      <c r="JR10" s="381"/>
      <c r="JS10" s="381"/>
      <c r="JT10" s="381"/>
      <c r="JU10" s="381"/>
      <c r="JV10" s="381"/>
      <c r="JW10" s="381"/>
      <c r="JX10" s="381"/>
      <c r="JY10" s="381"/>
      <c r="JZ10" s="381"/>
      <c r="KA10" s="381"/>
      <c r="KB10" s="381"/>
      <c r="KC10" s="381"/>
      <c r="KD10" s="381"/>
      <c r="KE10" s="381"/>
      <c r="KF10" s="381"/>
      <c r="KG10" s="381"/>
      <c r="KH10" s="381"/>
      <c r="KI10" s="381"/>
      <c r="KJ10" s="381"/>
      <c r="KK10" s="381"/>
      <c r="KL10" s="381"/>
      <c r="KM10" s="381"/>
      <c r="KN10" s="381"/>
      <c r="KO10" s="381"/>
      <c r="KP10" s="381"/>
      <c r="KQ10" s="381"/>
      <c r="KR10" s="381"/>
      <c r="KS10" s="381"/>
      <c r="KT10" s="381"/>
      <c r="KU10" s="381"/>
      <c r="KV10" s="381"/>
      <c r="KW10" s="381"/>
      <c r="KX10" s="381"/>
      <c r="KY10" s="381"/>
      <c r="KZ10" s="381"/>
      <c r="LA10" s="381"/>
      <c r="LB10" s="381"/>
      <c r="LC10" s="381"/>
      <c r="LD10" s="381"/>
      <c r="LE10" s="381"/>
      <c r="LF10" s="381"/>
      <c r="LG10" s="381"/>
      <c r="LH10" s="381"/>
      <c r="LI10" s="381"/>
      <c r="LJ10" s="381"/>
      <c r="LK10" s="381"/>
      <c r="LL10" s="381"/>
      <c r="LM10" s="381"/>
      <c r="LN10" s="381"/>
      <c r="LO10" s="381"/>
      <c r="LP10" s="381"/>
      <c r="LQ10" s="381"/>
      <c r="LR10" s="381"/>
      <c r="LS10" s="381"/>
      <c r="LT10" s="381"/>
      <c r="LU10" s="381"/>
      <c r="LV10" s="381"/>
      <c r="LW10" s="381"/>
      <c r="LX10" s="381"/>
      <c r="LY10" s="381"/>
      <c r="LZ10" s="381"/>
      <c r="MA10" s="381"/>
      <c r="MB10" s="381"/>
      <c r="MC10" s="381"/>
      <c r="MD10" s="381"/>
      <c r="ME10" s="381"/>
      <c r="MF10" s="381"/>
      <c r="MG10" s="381"/>
      <c r="MH10" s="381"/>
      <c r="MI10" s="381"/>
      <c r="MJ10" s="381"/>
      <c r="MK10" s="381"/>
      <c r="ML10" s="381"/>
      <c r="MM10" s="381"/>
      <c r="MN10" s="381"/>
      <c r="MO10" s="381"/>
      <c r="MP10" s="381"/>
      <c r="MQ10" s="381"/>
      <c r="MR10" s="381"/>
      <c r="MS10" s="381"/>
      <c r="MT10" s="381"/>
      <c r="MU10" s="381"/>
      <c r="MV10" s="381"/>
      <c r="MW10" s="381"/>
      <c r="MX10" s="381"/>
      <c r="MY10" s="381"/>
      <c r="MZ10" s="381"/>
      <c r="NA10" s="381"/>
      <c r="NB10" s="381"/>
      <c r="NC10" s="381"/>
      <c r="ND10" s="381"/>
      <c r="NE10" s="381"/>
      <c r="NF10" s="381"/>
      <c r="NG10" s="381"/>
      <c r="NH10" s="381"/>
      <c r="NI10" s="381"/>
      <c r="NJ10" s="381"/>
      <c r="NK10" s="381"/>
      <c r="NL10" s="381"/>
      <c r="NM10" s="381"/>
      <c r="NN10" s="381"/>
      <c r="NO10" s="381"/>
      <c r="NP10" s="381"/>
      <c r="NQ10" s="381"/>
      <c r="NR10" s="381"/>
      <c r="NS10" s="381"/>
      <c r="NT10" s="381"/>
      <c r="NU10" s="381"/>
      <c r="NV10" s="381"/>
      <c r="NW10" s="381"/>
      <c r="NX10" s="381"/>
      <c r="NY10" s="381"/>
      <c r="NZ10" s="381"/>
      <c r="OA10" s="381"/>
      <c r="OB10" s="381"/>
      <c r="OC10" s="381"/>
      <c r="OD10" s="381"/>
      <c r="OE10" s="381"/>
      <c r="OF10" s="381"/>
      <c r="OG10" s="381"/>
      <c r="OH10" s="381"/>
      <c r="OI10" s="381"/>
      <c r="OJ10" s="381"/>
      <c r="OK10" s="381"/>
      <c r="OL10" s="381"/>
      <c r="OM10" s="381"/>
      <c r="ON10" s="381"/>
    </row>
    <row r="11" spans="1:404" ht="35.450000000000003" customHeight="1">
      <c r="A11" s="27"/>
      <c r="B11" s="9" t="s">
        <v>30</v>
      </c>
      <c r="C11" s="389" t="s">
        <v>31</v>
      </c>
      <c r="D11" s="390"/>
      <c r="E11" s="390"/>
      <c r="F11" s="221"/>
      <c r="G11" s="231" t="str">
        <f t="shared" si="0"/>
        <v>Select a value from dropdown</v>
      </c>
      <c r="H11" s="28"/>
      <c r="I11" s="230"/>
      <c r="J11" s="633"/>
      <c r="K11" s="633"/>
      <c r="L11" s="633"/>
      <c r="M11" s="633"/>
      <c r="N11" s="633"/>
      <c r="O11" s="633"/>
      <c r="P11" s="633"/>
      <c r="Q11" s="633"/>
      <c r="R11" s="633"/>
      <c r="S11" s="633"/>
      <c r="T11" s="633"/>
      <c r="U11" s="633"/>
      <c r="V11" s="633"/>
      <c r="W11" s="633"/>
      <c r="X11" s="633"/>
      <c r="Y11" s="633"/>
      <c r="Z11" s="633"/>
      <c r="AA11" s="633"/>
      <c r="AB11" s="633"/>
      <c r="AC11" s="633"/>
      <c r="AD11" s="633"/>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33"/>
      <c r="BH11" s="633"/>
      <c r="BI11" s="633"/>
      <c r="BJ11" s="633"/>
      <c r="BK11" s="633"/>
      <c r="BL11" s="633"/>
      <c r="BM11" s="633"/>
      <c r="BN11" s="633"/>
      <c r="BO11" s="633"/>
      <c r="BP11" s="633"/>
      <c r="BQ11" s="633"/>
      <c r="BR11" s="633"/>
      <c r="BS11" s="633"/>
      <c r="BT11" s="633"/>
      <c r="BU11" s="633"/>
      <c r="BV11" s="633"/>
      <c r="BW11" s="633"/>
      <c r="BX11" s="633"/>
      <c r="BY11" s="633"/>
      <c r="BZ11" s="633"/>
      <c r="CA11" s="633"/>
      <c r="CB11" s="633"/>
      <c r="CC11" s="633"/>
      <c r="CD11" s="633"/>
      <c r="CE11" s="633"/>
      <c r="CF11" s="633"/>
      <c r="CG11" s="633"/>
      <c r="CH11" s="633"/>
      <c r="CI11" s="633"/>
      <c r="CJ11" s="633"/>
      <c r="CK11" s="633"/>
      <c r="CL11" s="633"/>
      <c r="CM11" s="633"/>
      <c r="CN11" s="633"/>
      <c r="CO11" s="633"/>
      <c r="CP11" s="633"/>
      <c r="CQ11" s="633"/>
      <c r="CR11" s="633"/>
      <c r="CS11" s="633"/>
      <c r="CT11" s="633"/>
      <c r="CU11" s="633"/>
      <c r="CV11" s="633"/>
      <c r="CW11" s="633"/>
      <c r="CX11" s="633"/>
      <c r="CY11" s="633"/>
      <c r="CZ11" s="633"/>
      <c r="DA11" s="633"/>
      <c r="DB11" s="633"/>
      <c r="DC11" s="633"/>
      <c r="DD11" s="633"/>
      <c r="DE11" s="633"/>
      <c r="DF11" s="633"/>
      <c r="DG11" s="633"/>
      <c r="DH11" s="633"/>
      <c r="DI11" s="633"/>
      <c r="DJ11" s="633"/>
      <c r="DK11" s="633"/>
      <c r="DL11" s="633"/>
      <c r="DM11" s="633"/>
      <c r="DN11" s="633"/>
      <c r="DO11" s="633"/>
      <c r="DP11" s="633"/>
      <c r="DQ11" s="633"/>
      <c r="DR11" s="633"/>
      <c r="DS11" s="633"/>
      <c r="DT11" s="633"/>
      <c r="DU11" s="633"/>
      <c r="DV11" s="633"/>
      <c r="DW11" s="633"/>
      <c r="DX11" s="633"/>
      <c r="DY11" s="633"/>
      <c r="DZ11" s="633"/>
      <c r="EA11" s="633"/>
      <c r="EB11" s="633"/>
      <c r="EC11" s="633"/>
      <c r="ED11" s="633"/>
      <c r="EE11" s="633"/>
      <c r="EF11" s="633"/>
      <c r="EG11" s="633"/>
      <c r="EH11" s="633"/>
      <c r="EI11" s="633"/>
      <c r="EJ11" s="633"/>
      <c r="EK11" s="633"/>
      <c r="EL11" s="633"/>
      <c r="EM11" s="633"/>
      <c r="EN11" s="633"/>
      <c r="EO11" s="633"/>
      <c r="EP11" s="633"/>
      <c r="EQ11" s="633"/>
      <c r="ER11" s="633"/>
      <c r="ES11" s="633"/>
      <c r="ET11" s="633"/>
      <c r="EU11" s="633"/>
      <c r="EV11" s="633"/>
      <c r="EW11" s="633"/>
      <c r="EX11" s="633"/>
      <c r="EY11" s="633"/>
      <c r="EZ11" s="633"/>
      <c r="FA11" s="633"/>
      <c r="FB11" s="633"/>
      <c r="FC11" s="633"/>
      <c r="FD11" s="633"/>
      <c r="FE11" s="633"/>
      <c r="FF11" s="633"/>
      <c r="FG11" s="633"/>
      <c r="FH11" s="633"/>
      <c r="FI11" s="633"/>
      <c r="FJ11" s="633"/>
      <c r="FK11" s="633"/>
      <c r="FL11" s="633"/>
      <c r="FM11" s="633"/>
      <c r="FN11" s="633"/>
      <c r="FO11" s="633"/>
      <c r="FP11" s="633"/>
      <c r="FQ11" s="633"/>
      <c r="FR11" s="633"/>
      <c r="FS11" s="633"/>
      <c r="FT11" s="633"/>
      <c r="FU11" s="633"/>
      <c r="FV11" s="633"/>
      <c r="FW11" s="633"/>
      <c r="FX11" s="633"/>
      <c r="FY11" s="633"/>
      <c r="FZ11" s="633"/>
      <c r="GA11" s="633"/>
      <c r="GB11" s="633"/>
      <c r="GC11" s="633"/>
      <c r="GD11" s="633"/>
      <c r="GE11" s="633"/>
      <c r="GF11" s="633"/>
      <c r="GG11" s="633"/>
      <c r="GH11" s="633"/>
      <c r="GI11" s="633"/>
      <c r="GJ11" s="633"/>
      <c r="GK11" s="633"/>
      <c r="GL11" s="633"/>
      <c r="GM11" s="633"/>
      <c r="GN11" s="633"/>
      <c r="GO11" s="633"/>
      <c r="GP11" s="633"/>
      <c r="GQ11" s="633"/>
      <c r="GR11" s="633"/>
      <c r="GS11" s="633"/>
      <c r="GT11" s="633"/>
      <c r="GU11" s="633"/>
      <c r="GV11" s="633"/>
      <c r="GW11" s="633"/>
      <c r="GX11" s="633"/>
      <c r="GY11" s="633"/>
      <c r="GZ11" s="633"/>
      <c r="HA11" s="633"/>
      <c r="HB11" s="633"/>
      <c r="HC11" s="633"/>
      <c r="HD11" s="633"/>
      <c r="HE11" s="633"/>
      <c r="HF11" s="633"/>
      <c r="HG11" s="633"/>
      <c r="HH11" s="633"/>
      <c r="HI11" s="633"/>
      <c r="HJ11" s="633"/>
      <c r="HK11" s="633"/>
      <c r="HL11" s="633"/>
      <c r="HM11" s="633"/>
      <c r="HN11" s="633"/>
      <c r="HO11" s="633"/>
      <c r="HP11" s="633"/>
      <c r="HQ11" s="633"/>
      <c r="HR11" s="633"/>
      <c r="HS11" s="633"/>
      <c r="HT11" s="633"/>
      <c r="HU11" s="633"/>
      <c r="HV11" s="633"/>
      <c r="HW11" s="633"/>
      <c r="HX11" s="633"/>
      <c r="HY11" s="633"/>
      <c r="HZ11" s="633"/>
      <c r="IA11" s="633"/>
      <c r="IB11" s="633"/>
      <c r="IC11" s="633"/>
      <c r="ID11" s="633"/>
      <c r="IE11" s="633"/>
      <c r="IF11" s="633"/>
      <c r="IG11" s="633"/>
      <c r="IH11" s="633"/>
      <c r="II11" s="633"/>
      <c r="IJ11" s="633"/>
      <c r="IK11" s="633"/>
      <c r="IL11" s="633"/>
      <c r="IM11" s="633"/>
      <c r="IN11" s="633"/>
      <c r="IO11" s="633"/>
      <c r="IP11" s="633"/>
      <c r="IQ11" s="633"/>
      <c r="IR11" s="633"/>
      <c r="IS11" s="633"/>
      <c r="IT11" s="633"/>
      <c r="IU11" s="633"/>
      <c r="IV11" s="633"/>
      <c r="IW11" s="633"/>
      <c r="IX11" s="633"/>
      <c r="IY11" s="633"/>
      <c r="IZ11" s="633"/>
      <c r="JA11" s="633"/>
      <c r="JB11" s="633"/>
      <c r="JC11" s="633"/>
      <c r="JD11" s="633"/>
      <c r="JE11" s="633"/>
      <c r="JF11" s="633"/>
      <c r="JG11" s="633"/>
      <c r="JH11" s="633"/>
      <c r="JI11" s="633"/>
      <c r="JJ11" s="633"/>
      <c r="JK11" s="633"/>
      <c r="JL11" s="633"/>
      <c r="JM11" s="633"/>
      <c r="JN11" s="633"/>
      <c r="JO11" s="633"/>
      <c r="JP11" s="633"/>
      <c r="JQ11" s="633"/>
      <c r="JR11" s="633"/>
      <c r="JS11" s="633"/>
      <c r="JT11" s="633"/>
      <c r="JU11" s="633"/>
      <c r="JV11" s="633"/>
      <c r="JW11" s="633"/>
      <c r="JX11" s="633"/>
      <c r="JY11" s="633"/>
      <c r="JZ11" s="633"/>
      <c r="KA11" s="633"/>
      <c r="KB11" s="633"/>
      <c r="KC11" s="633"/>
      <c r="KD11" s="633"/>
      <c r="KE11" s="633"/>
      <c r="KF11" s="633"/>
      <c r="KG11" s="633"/>
      <c r="KH11" s="633"/>
      <c r="KI11" s="633"/>
      <c r="KJ11" s="633"/>
      <c r="KK11" s="633"/>
      <c r="KL11" s="633"/>
      <c r="KM11" s="633"/>
      <c r="KN11" s="633"/>
      <c r="KO11" s="633"/>
      <c r="KP11" s="633"/>
      <c r="KQ11" s="633"/>
      <c r="KR11" s="633"/>
      <c r="KS11" s="633"/>
      <c r="KT11" s="633"/>
      <c r="KU11" s="633"/>
      <c r="KV11" s="633"/>
      <c r="KW11" s="633"/>
      <c r="KX11" s="633"/>
      <c r="KY11" s="633"/>
      <c r="KZ11" s="633"/>
      <c r="LA11" s="633"/>
      <c r="LB11" s="633"/>
      <c r="LC11" s="633"/>
      <c r="LD11" s="633"/>
      <c r="LE11" s="633"/>
      <c r="LF11" s="633"/>
      <c r="LG11" s="633"/>
      <c r="LH11" s="633"/>
      <c r="LI11" s="633"/>
      <c r="LJ11" s="633"/>
      <c r="LK11" s="633"/>
      <c r="LL11" s="633"/>
      <c r="LM11" s="633"/>
      <c r="LN11" s="633"/>
      <c r="LO11" s="633"/>
      <c r="LP11" s="633"/>
      <c r="LQ11" s="633"/>
      <c r="LR11" s="633"/>
      <c r="LS11" s="633"/>
      <c r="LT11" s="633"/>
      <c r="LU11" s="633"/>
      <c r="LV11" s="633"/>
      <c r="LW11" s="633"/>
      <c r="LX11" s="633"/>
      <c r="LY11" s="633"/>
      <c r="LZ11" s="633"/>
      <c r="MA11" s="633"/>
      <c r="MB11" s="633"/>
      <c r="MC11" s="633"/>
      <c r="MD11" s="633"/>
      <c r="ME11" s="633"/>
      <c r="MF11" s="633"/>
      <c r="MG11" s="633"/>
      <c r="MH11" s="633"/>
      <c r="MI11" s="633"/>
      <c r="MJ11" s="633"/>
      <c r="MK11" s="633"/>
      <c r="ML11" s="633"/>
      <c r="MM11" s="633"/>
      <c r="MN11" s="633"/>
      <c r="MO11" s="633"/>
      <c r="MP11" s="633"/>
      <c r="MQ11" s="633"/>
      <c r="MR11" s="633"/>
      <c r="MS11" s="633"/>
      <c r="MT11" s="633"/>
      <c r="MU11" s="633"/>
      <c r="MV11" s="633"/>
      <c r="MW11" s="633"/>
      <c r="MX11" s="633"/>
      <c r="MY11" s="633"/>
      <c r="MZ11" s="633"/>
      <c r="NA11" s="633"/>
      <c r="NB11" s="633"/>
      <c r="NC11" s="633"/>
      <c r="ND11" s="633"/>
      <c r="NE11" s="633"/>
      <c r="NF11" s="633"/>
      <c r="NG11" s="633"/>
      <c r="NH11" s="633"/>
      <c r="NI11" s="633"/>
      <c r="NJ11" s="633"/>
      <c r="NK11" s="633"/>
      <c r="NL11" s="633"/>
      <c r="NM11" s="633"/>
      <c r="NN11" s="633"/>
      <c r="NO11" s="633"/>
      <c r="NP11" s="633"/>
      <c r="NQ11" s="633"/>
      <c r="NR11" s="633"/>
      <c r="NS11" s="633"/>
      <c r="NT11" s="633"/>
      <c r="NU11" s="633"/>
      <c r="NV11" s="633"/>
      <c r="NW11" s="633"/>
      <c r="NX11" s="633"/>
      <c r="NY11" s="633"/>
      <c r="NZ11" s="633"/>
      <c r="OA11" s="633"/>
      <c r="OB11" s="633"/>
      <c r="OC11" s="633"/>
      <c r="OD11" s="633"/>
      <c r="OE11" s="633"/>
      <c r="OF11" s="633"/>
      <c r="OG11" s="633"/>
      <c r="OH11" s="633"/>
      <c r="OI11" s="633"/>
      <c r="OJ11" s="633"/>
      <c r="OK11" s="633"/>
      <c r="OL11" s="633"/>
      <c r="OM11" s="633"/>
      <c r="ON11" s="633"/>
    </row>
    <row r="12" spans="1:404" ht="35.450000000000003" customHeight="1">
      <c r="A12" s="27"/>
      <c r="B12" s="9" t="s">
        <v>32</v>
      </c>
      <c r="C12" s="389" t="s">
        <v>33</v>
      </c>
      <c r="D12" s="390"/>
      <c r="E12" s="390"/>
      <c r="F12" s="221"/>
      <c r="G12" s="231" t="str">
        <f t="shared" si="0"/>
        <v>Select a value from dropdown</v>
      </c>
      <c r="H12" s="28"/>
      <c r="I12" s="230"/>
      <c r="J12" s="633"/>
      <c r="K12" s="633"/>
      <c r="L12" s="633"/>
      <c r="M12" s="633"/>
      <c r="N12" s="633"/>
      <c r="O12" s="633"/>
      <c r="P12" s="633"/>
      <c r="Q12" s="633"/>
      <c r="R12" s="633"/>
      <c r="S12" s="633"/>
      <c r="T12" s="633"/>
      <c r="U12" s="633"/>
      <c r="V12" s="633"/>
      <c r="W12" s="633"/>
      <c r="X12" s="633"/>
      <c r="Y12" s="633"/>
      <c r="Z12" s="633"/>
      <c r="AA12" s="633"/>
      <c r="AB12" s="633"/>
      <c r="AC12" s="633"/>
      <c r="AD12" s="633"/>
      <c r="AE12" s="633"/>
      <c r="AF12" s="633"/>
      <c r="AG12" s="633"/>
      <c r="AH12" s="633"/>
      <c r="AI12" s="633"/>
      <c r="AJ12" s="633"/>
      <c r="AK12" s="633"/>
      <c r="AL12" s="633"/>
      <c r="AM12" s="633"/>
      <c r="AN12" s="633"/>
      <c r="AO12" s="633"/>
      <c r="AP12" s="633"/>
      <c r="AQ12" s="633"/>
      <c r="AR12" s="633"/>
      <c r="AS12" s="633"/>
      <c r="AT12" s="633"/>
      <c r="AU12" s="633"/>
      <c r="AV12" s="633"/>
      <c r="AW12" s="633"/>
      <c r="AX12" s="633"/>
      <c r="AY12" s="633"/>
      <c r="AZ12" s="633"/>
      <c r="BA12" s="633"/>
      <c r="BB12" s="633"/>
      <c r="BC12" s="633"/>
      <c r="BD12" s="633"/>
      <c r="BE12" s="633"/>
      <c r="BF12" s="633"/>
      <c r="BG12" s="633"/>
      <c r="BH12" s="633"/>
      <c r="BI12" s="633"/>
      <c r="BJ12" s="633"/>
      <c r="BK12" s="633"/>
      <c r="BL12" s="633"/>
      <c r="BM12" s="633"/>
      <c r="BN12" s="633"/>
      <c r="BO12" s="633"/>
      <c r="BP12" s="633"/>
      <c r="BQ12" s="633"/>
      <c r="BR12" s="633"/>
      <c r="BS12" s="633"/>
      <c r="BT12" s="633"/>
      <c r="BU12" s="633"/>
      <c r="BV12" s="633"/>
      <c r="BW12" s="633"/>
      <c r="BX12" s="633"/>
      <c r="BY12" s="633"/>
      <c r="BZ12" s="633"/>
      <c r="CA12" s="633"/>
      <c r="CB12" s="633"/>
      <c r="CC12" s="633"/>
      <c r="CD12" s="633"/>
      <c r="CE12" s="633"/>
      <c r="CF12" s="633"/>
      <c r="CG12" s="633"/>
      <c r="CH12" s="633"/>
      <c r="CI12" s="633"/>
      <c r="CJ12" s="633"/>
      <c r="CK12" s="633"/>
      <c r="CL12" s="633"/>
      <c r="CM12" s="633"/>
      <c r="CN12" s="633"/>
      <c r="CO12" s="633"/>
      <c r="CP12" s="633"/>
      <c r="CQ12" s="633"/>
      <c r="CR12" s="633"/>
      <c r="CS12" s="633"/>
      <c r="CT12" s="633"/>
      <c r="CU12" s="633"/>
      <c r="CV12" s="633"/>
      <c r="CW12" s="633"/>
      <c r="CX12" s="633"/>
      <c r="CY12" s="633"/>
      <c r="CZ12" s="633"/>
      <c r="DA12" s="633"/>
      <c r="DB12" s="633"/>
      <c r="DC12" s="633"/>
      <c r="DD12" s="633"/>
      <c r="DE12" s="633"/>
      <c r="DF12" s="633"/>
      <c r="DG12" s="633"/>
      <c r="DH12" s="633"/>
      <c r="DI12" s="633"/>
      <c r="DJ12" s="633"/>
      <c r="DK12" s="633"/>
      <c r="DL12" s="633"/>
      <c r="DM12" s="633"/>
      <c r="DN12" s="633"/>
      <c r="DO12" s="633"/>
      <c r="DP12" s="633"/>
      <c r="DQ12" s="633"/>
      <c r="DR12" s="633"/>
      <c r="DS12" s="633"/>
      <c r="DT12" s="633"/>
      <c r="DU12" s="633"/>
      <c r="DV12" s="633"/>
      <c r="DW12" s="633"/>
      <c r="DX12" s="633"/>
      <c r="DY12" s="633"/>
      <c r="DZ12" s="633"/>
      <c r="EA12" s="633"/>
      <c r="EB12" s="633"/>
      <c r="EC12" s="633"/>
      <c r="ED12" s="633"/>
      <c r="EE12" s="633"/>
      <c r="EF12" s="633"/>
      <c r="EG12" s="633"/>
      <c r="EH12" s="633"/>
      <c r="EI12" s="633"/>
      <c r="EJ12" s="633"/>
      <c r="EK12" s="633"/>
      <c r="EL12" s="633"/>
      <c r="EM12" s="633"/>
      <c r="EN12" s="633"/>
      <c r="EO12" s="633"/>
      <c r="EP12" s="633"/>
      <c r="EQ12" s="633"/>
      <c r="ER12" s="633"/>
      <c r="ES12" s="633"/>
      <c r="ET12" s="633"/>
      <c r="EU12" s="633"/>
      <c r="EV12" s="633"/>
      <c r="EW12" s="633"/>
      <c r="EX12" s="633"/>
      <c r="EY12" s="633"/>
      <c r="EZ12" s="633"/>
      <c r="FA12" s="633"/>
      <c r="FB12" s="633"/>
      <c r="FC12" s="633"/>
      <c r="FD12" s="633"/>
      <c r="FE12" s="633"/>
      <c r="FF12" s="633"/>
      <c r="FG12" s="633"/>
      <c r="FH12" s="633"/>
      <c r="FI12" s="633"/>
      <c r="FJ12" s="633"/>
      <c r="FK12" s="633"/>
      <c r="FL12" s="633"/>
      <c r="FM12" s="633"/>
      <c r="FN12" s="633"/>
      <c r="FO12" s="633"/>
      <c r="FP12" s="633"/>
      <c r="FQ12" s="633"/>
      <c r="FR12" s="633"/>
      <c r="FS12" s="633"/>
      <c r="FT12" s="633"/>
      <c r="FU12" s="633"/>
      <c r="FV12" s="633"/>
      <c r="FW12" s="633"/>
      <c r="FX12" s="633"/>
      <c r="FY12" s="633"/>
      <c r="FZ12" s="633"/>
      <c r="GA12" s="633"/>
      <c r="GB12" s="633"/>
      <c r="GC12" s="633"/>
      <c r="GD12" s="633"/>
      <c r="GE12" s="633"/>
      <c r="GF12" s="633"/>
      <c r="GG12" s="633"/>
      <c r="GH12" s="633"/>
      <c r="GI12" s="633"/>
      <c r="GJ12" s="633"/>
      <c r="GK12" s="633"/>
      <c r="GL12" s="633"/>
      <c r="GM12" s="633"/>
      <c r="GN12" s="633"/>
      <c r="GO12" s="633"/>
      <c r="GP12" s="633"/>
      <c r="GQ12" s="633"/>
      <c r="GR12" s="633"/>
      <c r="GS12" s="633"/>
      <c r="GT12" s="633"/>
      <c r="GU12" s="633"/>
      <c r="GV12" s="633"/>
      <c r="GW12" s="633"/>
      <c r="GX12" s="633"/>
      <c r="GY12" s="633"/>
      <c r="GZ12" s="633"/>
      <c r="HA12" s="633"/>
      <c r="HB12" s="633"/>
      <c r="HC12" s="633"/>
      <c r="HD12" s="633"/>
      <c r="HE12" s="633"/>
      <c r="HF12" s="633"/>
      <c r="HG12" s="633"/>
      <c r="HH12" s="633"/>
      <c r="HI12" s="633"/>
      <c r="HJ12" s="633"/>
      <c r="HK12" s="633"/>
      <c r="HL12" s="633"/>
      <c r="HM12" s="633"/>
      <c r="HN12" s="633"/>
      <c r="HO12" s="633"/>
      <c r="HP12" s="633"/>
      <c r="HQ12" s="633"/>
      <c r="HR12" s="633"/>
      <c r="HS12" s="633"/>
      <c r="HT12" s="633"/>
      <c r="HU12" s="633"/>
      <c r="HV12" s="633"/>
      <c r="HW12" s="633"/>
      <c r="HX12" s="633"/>
      <c r="HY12" s="633"/>
      <c r="HZ12" s="633"/>
      <c r="IA12" s="633"/>
      <c r="IB12" s="633"/>
      <c r="IC12" s="633"/>
      <c r="ID12" s="633"/>
      <c r="IE12" s="633"/>
      <c r="IF12" s="633"/>
      <c r="IG12" s="633"/>
      <c r="IH12" s="633"/>
      <c r="II12" s="633"/>
      <c r="IJ12" s="633"/>
      <c r="IK12" s="633"/>
      <c r="IL12" s="633"/>
      <c r="IM12" s="633"/>
      <c r="IN12" s="633"/>
      <c r="IO12" s="633"/>
      <c r="IP12" s="633"/>
      <c r="IQ12" s="633"/>
      <c r="IR12" s="633"/>
      <c r="IS12" s="633"/>
      <c r="IT12" s="633"/>
      <c r="IU12" s="633"/>
      <c r="IV12" s="633"/>
      <c r="IW12" s="633"/>
      <c r="IX12" s="633"/>
      <c r="IY12" s="633"/>
      <c r="IZ12" s="633"/>
      <c r="JA12" s="633"/>
      <c r="JB12" s="633"/>
      <c r="JC12" s="633"/>
      <c r="JD12" s="633"/>
      <c r="JE12" s="633"/>
      <c r="JF12" s="633"/>
      <c r="JG12" s="633"/>
      <c r="JH12" s="633"/>
      <c r="JI12" s="633"/>
      <c r="JJ12" s="633"/>
      <c r="JK12" s="633"/>
      <c r="JL12" s="633"/>
      <c r="JM12" s="633"/>
      <c r="JN12" s="633"/>
      <c r="JO12" s="633"/>
      <c r="JP12" s="633"/>
      <c r="JQ12" s="633"/>
      <c r="JR12" s="633"/>
      <c r="JS12" s="633"/>
      <c r="JT12" s="633"/>
      <c r="JU12" s="633"/>
      <c r="JV12" s="633"/>
      <c r="JW12" s="633"/>
      <c r="JX12" s="633"/>
      <c r="JY12" s="633"/>
      <c r="JZ12" s="633"/>
      <c r="KA12" s="633"/>
      <c r="KB12" s="633"/>
      <c r="KC12" s="633"/>
      <c r="KD12" s="633"/>
      <c r="KE12" s="633"/>
      <c r="KF12" s="633"/>
      <c r="KG12" s="633"/>
      <c r="KH12" s="633"/>
      <c r="KI12" s="633"/>
      <c r="KJ12" s="633"/>
      <c r="KK12" s="633"/>
      <c r="KL12" s="633"/>
      <c r="KM12" s="633"/>
      <c r="KN12" s="633"/>
      <c r="KO12" s="633"/>
      <c r="KP12" s="633"/>
      <c r="KQ12" s="633"/>
      <c r="KR12" s="633"/>
      <c r="KS12" s="633"/>
      <c r="KT12" s="633"/>
      <c r="KU12" s="633"/>
      <c r="KV12" s="633"/>
      <c r="KW12" s="633"/>
      <c r="KX12" s="633"/>
      <c r="KY12" s="633"/>
      <c r="KZ12" s="633"/>
      <c r="LA12" s="633"/>
      <c r="LB12" s="633"/>
      <c r="LC12" s="633"/>
      <c r="LD12" s="633"/>
      <c r="LE12" s="633"/>
      <c r="LF12" s="633"/>
      <c r="LG12" s="633"/>
      <c r="LH12" s="633"/>
      <c r="LI12" s="633"/>
      <c r="LJ12" s="633"/>
      <c r="LK12" s="633"/>
      <c r="LL12" s="633"/>
      <c r="LM12" s="633"/>
      <c r="LN12" s="633"/>
      <c r="LO12" s="633"/>
      <c r="LP12" s="633"/>
      <c r="LQ12" s="633"/>
      <c r="LR12" s="633"/>
      <c r="LS12" s="633"/>
      <c r="LT12" s="633"/>
      <c r="LU12" s="633"/>
      <c r="LV12" s="633"/>
      <c r="LW12" s="633"/>
      <c r="LX12" s="633"/>
      <c r="LY12" s="633"/>
      <c r="LZ12" s="633"/>
      <c r="MA12" s="633"/>
      <c r="MB12" s="633"/>
      <c r="MC12" s="633"/>
      <c r="MD12" s="633"/>
      <c r="ME12" s="633"/>
      <c r="MF12" s="633"/>
      <c r="MG12" s="633"/>
      <c r="MH12" s="633"/>
      <c r="MI12" s="633"/>
      <c r="MJ12" s="633"/>
      <c r="MK12" s="633"/>
      <c r="ML12" s="633"/>
      <c r="MM12" s="633"/>
      <c r="MN12" s="633"/>
      <c r="MO12" s="633"/>
      <c r="MP12" s="633"/>
      <c r="MQ12" s="633"/>
      <c r="MR12" s="633"/>
      <c r="MS12" s="633"/>
      <c r="MT12" s="633"/>
      <c r="MU12" s="633"/>
      <c r="MV12" s="633"/>
      <c r="MW12" s="633"/>
      <c r="MX12" s="633"/>
      <c r="MY12" s="633"/>
      <c r="MZ12" s="633"/>
      <c r="NA12" s="633"/>
      <c r="NB12" s="633"/>
      <c r="NC12" s="633"/>
      <c r="ND12" s="633"/>
      <c r="NE12" s="633"/>
      <c r="NF12" s="633"/>
      <c r="NG12" s="633"/>
      <c r="NH12" s="633"/>
      <c r="NI12" s="633"/>
      <c r="NJ12" s="633"/>
      <c r="NK12" s="633"/>
      <c r="NL12" s="633"/>
      <c r="NM12" s="633"/>
      <c r="NN12" s="633"/>
      <c r="NO12" s="633"/>
      <c r="NP12" s="633"/>
      <c r="NQ12" s="633"/>
      <c r="NR12" s="633"/>
      <c r="NS12" s="633"/>
      <c r="NT12" s="633"/>
      <c r="NU12" s="633"/>
      <c r="NV12" s="633"/>
      <c r="NW12" s="633"/>
      <c r="NX12" s="633"/>
      <c r="NY12" s="633"/>
      <c r="NZ12" s="633"/>
      <c r="OA12" s="633"/>
      <c r="OB12" s="633"/>
      <c r="OC12" s="633"/>
      <c r="OD12" s="633"/>
      <c r="OE12" s="633"/>
      <c r="OF12" s="633"/>
      <c r="OG12" s="633"/>
      <c r="OH12" s="633"/>
      <c r="OI12" s="633"/>
      <c r="OJ12" s="633"/>
      <c r="OK12" s="633"/>
      <c r="OL12" s="633"/>
      <c r="OM12" s="633"/>
      <c r="ON12" s="633"/>
    </row>
    <row r="13" spans="1:404" ht="42" customHeight="1">
      <c r="A13" s="27"/>
      <c r="B13" s="9" t="s">
        <v>34</v>
      </c>
      <c r="C13" s="389" t="s">
        <v>35</v>
      </c>
      <c r="D13" s="390"/>
      <c r="E13" s="390"/>
      <c r="F13" s="221"/>
      <c r="G13" s="231" t="str">
        <f t="shared" si="0"/>
        <v>Select a value from dropdown</v>
      </c>
      <c r="H13" s="28"/>
      <c r="I13" s="230"/>
      <c r="J13" s="633"/>
      <c r="K13" s="633"/>
      <c r="L13" s="633"/>
      <c r="M13" s="633"/>
      <c r="N13" s="633"/>
      <c r="O13" s="633"/>
      <c r="P13" s="633"/>
      <c r="Q13" s="633"/>
      <c r="R13" s="633"/>
      <c r="S13" s="633"/>
      <c r="T13" s="633"/>
      <c r="U13" s="633"/>
      <c r="V13" s="633"/>
      <c r="W13" s="633"/>
      <c r="X13" s="633"/>
      <c r="Y13" s="633"/>
      <c r="Z13" s="633"/>
      <c r="AA13" s="633"/>
      <c r="AB13" s="633"/>
      <c r="AC13" s="633"/>
      <c r="AD13" s="633"/>
      <c r="AE13" s="633"/>
      <c r="AF13" s="633"/>
      <c r="AG13" s="633"/>
      <c r="AH13" s="633"/>
      <c r="AI13" s="633"/>
      <c r="AJ13" s="633"/>
      <c r="AK13" s="633"/>
      <c r="AL13" s="633"/>
      <c r="AM13" s="633"/>
      <c r="AN13" s="633"/>
      <c r="AO13" s="633"/>
      <c r="AP13" s="633"/>
      <c r="AQ13" s="633"/>
      <c r="AR13" s="633"/>
      <c r="AS13" s="633"/>
      <c r="AT13" s="633"/>
      <c r="AU13" s="633"/>
      <c r="AV13" s="633"/>
      <c r="AW13" s="633"/>
      <c r="AX13" s="633"/>
      <c r="AY13" s="633"/>
      <c r="AZ13" s="633"/>
      <c r="BA13" s="633"/>
      <c r="BB13" s="633"/>
      <c r="BC13" s="633"/>
      <c r="BD13" s="633"/>
      <c r="BE13" s="633"/>
      <c r="BF13" s="633"/>
      <c r="BG13" s="633"/>
      <c r="BH13" s="633"/>
      <c r="BI13" s="633"/>
      <c r="BJ13" s="633"/>
      <c r="BK13" s="633"/>
      <c r="BL13" s="633"/>
      <c r="BM13" s="633"/>
      <c r="BN13" s="633"/>
      <c r="BO13" s="633"/>
      <c r="BP13" s="633"/>
      <c r="BQ13" s="633"/>
      <c r="BR13" s="633"/>
      <c r="BS13" s="633"/>
      <c r="BT13" s="633"/>
      <c r="BU13" s="633"/>
      <c r="BV13" s="633"/>
      <c r="BW13" s="633"/>
      <c r="BX13" s="633"/>
      <c r="BY13" s="633"/>
      <c r="BZ13" s="633"/>
      <c r="CA13" s="633"/>
      <c r="CB13" s="633"/>
      <c r="CC13" s="633"/>
      <c r="CD13" s="633"/>
      <c r="CE13" s="633"/>
      <c r="CF13" s="633"/>
      <c r="CG13" s="633"/>
      <c r="CH13" s="633"/>
      <c r="CI13" s="633"/>
      <c r="CJ13" s="633"/>
      <c r="CK13" s="633"/>
      <c r="CL13" s="633"/>
      <c r="CM13" s="633"/>
      <c r="CN13" s="633"/>
      <c r="CO13" s="633"/>
      <c r="CP13" s="633"/>
      <c r="CQ13" s="633"/>
      <c r="CR13" s="633"/>
      <c r="CS13" s="633"/>
      <c r="CT13" s="633"/>
      <c r="CU13" s="633"/>
      <c r="CV13" s="633"/>
      <c r="CW13" s="633"/>
      <c r="CX13" s="633"/>
      <c r="CY13" s="633"/>
      <c r="CZ13" s="633"/>
      <c r="DA13" s="633"/>
      <c r="DB13" s="633"/>
      <c r="DC13" s="633"/>
      <c r="DD13" s="633"/>
      <c r="DE13" s="633"/>
      <c r="DF13" s="633"/>
      <c r="DG13" s="633"/>
      <c r="DH13" s="633"/>
      <c r="DI13" s="633"/>
      <c r="DJ13" s="633"/>
      <c r="DK13" s="633"/>
      <c r="DL13" s="633"/>
      <c r="DM13" s="633"/>
      <c r="DN13" s="633"/>
      <c r="DO13" s="633"/>
      <c r="DP13" s="633"/>
      <c r="DQ13" s="633"/>
      <c r="DR13" s="633"/>
      <c r="DS13" s="633"/>
      <c r="DT13" s="633"/>
      <c r="DU13" s="633"/>
      <c r="DV13" s="633"/>
      <c r="DW13" s="633"/>
      <c r="DX13" s="633"/>
      <c r="DY13" s="633"/>
      <c r="DZ13" s="633"/>
      <c r="EA13" s="633"/>
      <c r="EB13" s="633"/>
      <c r="EC13" s="633"/>
      <c r="ED13" s="633"/>
      <c r="EE13" s="633"/>
      <c r="EF13" s="633"/>
      <c r="EG13" s="633"/>
      <c r="EH13" s="633"/>
      <c r="EI13" s="633"/>
      <c r="EJ13" s="633"/>
      <c r="EK13" s="633"/>
      <c r="EL13" s="633"/>
      <c r="EM13" s="633"/>
      <c r="EN13" s="633"/>
      <c r="EO13" s="633"/>
      <c r="EP13" s="633"/>
      <c r="EQ13" s="633"/>
      <c r="ER13" s="633"/>
      <c r="ES13" s="633"/>
      <c r="ET13" s="633"/>
      <c r="EU13" s="633"/>
      <c r="EV13" s="633"/>
      <c r="EW13" s="633"/>
      <c r="EX13" s="633"/>
      <c r="EY13" s="633"/>
      <c r="EZ13" s="633"/>
      <c r="FA13" s="633"/>
      <c r="FB13" s="633"/>
      <c r="FC13" s="633"/>
      <c r="FD13" s="633"/>
      <c r="FE13" s="633"/>
      <c r="FF13" s="633"/>
      <c r="FG13" s="633"/>
      <c r="FH13" s="633"/>
      <c r="FI13" s="633"/>
      <c r="FJ13" s="633"/>
      <c r="FK13" s="633"/>
      <c r="FL13" s="633"/>
      <c r="FM13" s="633"/>
      <c r="FN13" s="633"/>
      <c r="FO13" s="633"/>
      <c r="FP13" s="633"/>
      <c r="FQ13" s="633"/>
      <c r="FR13" s="633"/>
      <c r="FS13" s="633"/>
      <c r="FT13" s="633"/>
      <c r="FU13" s="633"/>
      <c r="FV13" s="633"/>
      <c r="FW13" s="633"/>
      <c r="FX13" s="633"/>
      <c r="FY13" s="633"/>
      <c r="FZ13" s="633"/>
      <c r="GA13" s="633"/>
      <c r="GB13" s="633"/>
      <c r="GC13" s="633"/>
      <c r="GD13" s="633"/>
      <c r="GE13" s="633"/>
      <c r="GF13" s="633"/>
      <c r="GG13" s="633"/>
      <c r="GH13" s="633"/>
      <c r="GI13" s="633"/>
      <c r="GJ13" s="633"/>
      <c r="GK13" s="633"/>
      <c r="GL13" s="633"/>
      <c r="GM13" s="633"/>
      <c r="GN13" s="633"/>
      <c r="GO13" s="633"/>
      <c r="GP13" s="633"/>
      <c r="GQ13" s="633"/>
      <c r="GR13" s="633"/>
      <c r="GS13" s="633"/>
      <c r="GT13" s="633"/>
      <c r="GU13" s="633"/>
      <c r="GV13" s="633"/>
      <c r="GW13" s="633"/>
      <c r="GX13" s="633"/>
      <c r="GY13" s="633"/>
      <c r="GZ13" s="633"/>
      <c r="HA13" s="633"/>
      <c r="HB13" s="633"/>
      <c r="HC13" s="633"/>
      <c r="HD13" s="633"/>
      <c r="HE13" s="633"/>
      <c r="HF13" s="633"/>
      <c r="HG13" s="633"/>
      <c r="HH13" s="633"/>
      <c r="HI13" s="633"/>
      <c r="HJ13" s="633"/>
      <c r="HK13" s="633"/>
      <c r="HL13" s="633"/>
      <c r="HM13" s="633"/>
      <c r="HN13" s="633"/>
      <c r="HO13" s="633"/>
      <c r="HP13" s="633"/>
      <c r="HQ13" s="633"/>
      <c r="HR13" s="633"/>
      <c r="HS13" s="633"/>
      <c r="HT13" s="633"/>
      <c r="HU13" s="633"/>
      <c r="HV13" s="633"/>
      <c r="HW13" s="633"/>
      <c r="HX13" s="633"/>
      <c r="HY13" s="633"/>
      <c r="HZ13" s="633"/>
      <c r="IA13" s="633"/>
      <c r="IB13" s="633"/>
      <c r="IC13" s="633"/>
      <c r="ID13" s="633"/>
      <c r="IE13" s="633"/>
      <c r="IF13" s="633"/>
      <c r="IG13" s="633"/>
      <c r="IH13" s="633"/>
      <c r="II13" s="633"/>
      <c r="IJ13" s="633"/>
      <c r="IK13" s="633"/>
      <c r="IL13" s="633"/>
      <c r="IM13" s="633"/>
      <c r="IN13" s="633"/>
      <c r="IO13" s="633"/>
      <c r="IP13" s="633"/>
      <c r="IQ13" s="633"/>
      <c r="IR13" s="633"/>
      <c r="IS13" s="633"/>
      <c r="IT13" s="633"/>
      <c r="IU13" s="633"/>
      <c r="IV13" s="633"/>
      <c r="IW13" s="633"/>
      <c r="IX13" s="633"/>
      <c r="IY13" s="633"/>
      <c r="IZ13" s="633"/>
      <c r="JA13" s="633"/>
      <c r="JB13" s="633"/>
      <c r="JC13" s="633"/>
      <c r="JD13" s="633"/>
      <c r="JE13" s="633"/>
      <c r="JF13" s="633"/>
      <c r="JG13" s="633"/>
      <c r="JH13" s="633"/>
      <c r="JI13" s="633"/>
      <c r="JJ13" s="633"/>
      <c r="JK13" s="633"/>
      <c r="JL13" s="633"/>
      <c r="JM13" s="633"/>
      <c r="JN13" s="633"/>
      <c r="JO13" s="633"/>
      <c r="JP13" s="633"/>
      <c r="JQ13" s="633"/>
      <c r="JR13" s="633"/>
      <c r="JS13" s="633"/>
      <c r="JT13" s="633"/>
      <c r="JU13" s="633"/>
      <c r="JV13" s="633"/>
      <c r="JW13" s="633"/>
      <c r="JX13" s="633"/>
      <c r="JY13" s="633"/>
      <c r="JZ13" s="633"/>
      <c r="KA13" s="633"/>
      <c r="KB13" s="633"/>
      <c r="KC13" s="633"/>
      <c r="KD13" s="633"/>
      <c r="KE13" s="633"/>
      <c r="KF13" s="633"/>
      <c r="KG13" s="633"/>
      <c r="KH13" s="633"/>
      <c r="KI13" s="633"/>
      <c r="KJ13" s="633"/>
      <c r="KK13" s="633"/>
      <c r="KL13" s="633"/>
      <c r="KM13" s="633"/>
      <c r="KN13" s="633"/>
      <c r="KO13" s="633"/>
      <c r="KP13" s="633"/>
      <c r="KQ13" s="633"/>
      <c r="KR13" s="633"/>
      <c r="KS13" s="633"/>
      <c r="KT13" s="633"/>
      <c r="KU13" s="633"/>
      <c r="KV13" s="633"/>
      <c r="KW13" s="633"/>
      <c r="KX13" s="633"/>
      <c r="KY13" s="633"/>
      <c r="KZ13" s="633"/>
      <c r="LA13" s="633"/>
      <c r="LB13" s="633"/>
      <c r="LC13" s="633"/>
      <c r="LD13" s="633"/>
      <c r="LE13" s="633"/>
      <c r="LF13" s="633"/>
      <c r="LG13" s="633"/>
      <c r="LH13" s="633"/>
      <c r="LI13" s="633"/>
      <c r="LJ13" s="633"/>
      <c r="LK13" s="633"/>
      <c r="LL13" s="633"/>
      <c r="LM13" s="633"/>
      <c r="LN13" s="633"/>
      <c r="LO13" s="633"/>
      <c r="LP13" s="633"/>
      <c r="LQ13" s="633"/>
      <c r="LR13" s="633"/>
      <c r="LS13" s="633"/>
      <c r="LT13" s="633"/>
      <c r="LU13" s="633"/>
      <c r="LV13" s="633"/>
      <c r="LW13" s="633"/>
      <c r="LX13" s="633"/>
      <c r="LY13" s="633"/>
      <c r="LZ13" s="633"/>
      <c r="MA13" s="633"/>
      <c r="MB13" s="633"/>
      <c r="MC13" s="633"/>
      <c r="MD13" s="633"/>
      <c r="ME13" s="633"/>
      <c r="MF13" s="633"/>
      <c r="MG13" s="633"/>
      <c r="MH13" s="633"/>
      <c r="MI13" s="633"/>
      <c r="MJ13" s="633"/>
      <c r="MK13" s="633"/>
      <c r="ML13" s="633"/>
      <c r="MM13" s="633"/>
      <c r="MN13" s="633"/>
      <c r="MO13" s="633"/>
      <c r="MP13" s="633"/>
      <c r="MQ13" s="633"/>
      <c r="MR13" s="633"/>
      <c r="MS13" s="633"/>
      <c r="MT13" s="633"/>
      <c r="MU13" s="633"/>
      <c r="MV13" s="633"/>
      <c r="MW13" s="633"/>
      <c r="MX13" s="633"/>
      <c r="MY13" s="633"/>
      <c r="MZ13" s="633"/>
      <c r="NA13" s="633"/>
      <c r="NB13" s="633"/>
      <c r="NC13" s="633"/>
      <c r="ND13" s="633"/>
      <c r="NE13" s="633"/>
      <c r="NF13" s="633"/>
      <c r="NG13" s="633"/>
      <c r="NH13" s="633"/>
      <c r="NI13" s="633"/>
      <c r="NJ13" s="633"/>
      <c r="NK13" s="633"/>
      <c r="NL13" s="633"/>
      <c r="NM13" s="633"/>
      <c r="NN13" s="633"/>
      <c r="NO13" s="633"/>
      <c r="NP13" s="633"/>
      <c r="NQ13" s="633"/>
      <c r="NR13" s="633"/>
      <c r="NS13" s="633"/>
      <c r="NT13" s="633"/>
      <c r="NU13" s="633"/>
      <c r="NV13" s="633"/>
      <c r="NW13" s="633"/>
      <c r="NX13" s="633"/>
      <c r="NY13" s="633"/>
      <c r="NZ13" s="633"/>
      <c r="OA13" s="633"/>
      <c r="OB13" s="633"/>
      <c r="OC13" s="633"/>
      <c r="OD13" s="633"/>
      <c r="OE13" s="633"/>
      <c r="OF13" s="633"/>
      <c r="OG13" s="633"/>
      <c r="OH13" s="633"/>
      <c r="OI13" s="633"/>
      <c r="OJ13" s="633"/>
      <c r="OK13" s="633"/>
      <c r="OL13" s="633"/>
      <c r="OM13" s="633"/>
      <c r="ON13" s="633"/>
    </row>
    <row r="14" spans="1:404" ht="37.5" customHeight="1">
      <c r="A14" s="27"/>
      <c r="B14" s="9" t="s">
        <v>36</v>
      </c>
      <c r="C14" s="391" t="s">
        <v>37</v>
      </c>
      <c r="D14" s="392"/>
      <c r="E14" s="392"/>
      <c r="F14" s="221"/>
      <c r="G14" s="231" t="str">
        <f t="shared" si="0"/>
        <v>Select a value from dropdown</v>
      </c>
      <c r="H14" s="28"/>
      <c r="I14" s="230"/>
      <c r="J14" s="633"/>
      <c r="K14" s="633"/>
      <c r="L14" s="633"/>
      <c r="M14" s="633"/>
      <c r="N14" s="633"/>
      <c r="O14" s="633"/>
      <c r="P14" s="633"/>
      <c r="Q14" s="633"/>
      <c r="R14" s="633"/>
      <c r="S14" s="633"/>
      <c r="T14" s="633"/>
      <c r="U14" s="633"/>
      <c r="V14" s="633"/>
      <c r="W14" s="633"/>
      <c r="X14" s="633"/>
      <c r="Y14" s="633"/>
      <c r="Z14" s="633"/>
      <c r="AA14" s="633"/>
      <c r="AB14" s="633"/>
      <c r="AC14" s="633"/>
      <c r="AD14" s="633"/>
      <c r="AE14" s="633"/>
      <c r="AF14" s="633"/>
      <c r="AG14" s="633"/>
      <c r="AH14" s="633"/>
      <c r="AI14" s="633"/>
      <c r="AJ14" s="633"/>
      <c r="AK14" s="633"/>
      <c r="AL14" s="633"/>
      <c r="AM14" s="633"/>
      <c r="AN14" s="633"/>
      <c r="AO14" s="633"/>
      <c r="AP14" s="633"/>
      <c r="AQ14" s="633"/>
      <c r="AR14" s="633"/>
      <c r="AS14" s="633"/>
      <c r="AT14" s="633"/>
      <c r="AU14" s="633"/>
      <c r="AV14" s="633"/>
      <c r="AW14" s="633"/>
      <c r="AX14" s="633"/>
      <c r="AY14" s="633"/>
      <c r="AZ14" s="633"/>
      <c r="BA14" s="633"/>
      <c r="BB14" s="633"/>
      <c r="BC14" s="633"/>
      <c r="BD14" s="633"/>
      <c r="BE14" s="633"/>
      <c r="BF14" s="633"/>
      <c r="BG14" s="633"/>
      <c r="BH14" s="633"/>
      <c r="BI14" s="633"/>
      <c r="BJ14" s="633"/>
      <c r="BK14" s="633"/>
      <c r="BL14" s="633"/>
      <c r="BM14" s="633"/>
      <c r="BN14" s="633"/>
      <c r="BO14" s="633"/>
      <c r="BP14" s="633"/>
      <c r="BQ14" s="633"/>
      <c r="BR14" s="633"/>
      <c r="BS14" s="633"/>
      <c r="BT14" s="633"/>
      <c r="BU14" s="633"/>
      <c r="BV14" s="633"/>
      <c r="BW14" s="633"/>
      <c r="BX14" s="633"/>
      <c r="BY14" s="633"/>
      <c r="BZ14" s="633"/>
      <c r="CA14" s="633"/>
      <c r="CB14" s="633"/>
      <c r="CC14" s="633"/>
      <c r="CD14" s="633"/>
      <c r="CE14" s="633"/>
      <c r="CF14" s="633"/>
      <c r="CG14" s="633"/>
      <c r="CH14" s="633"/>
      <c r="CI14" s="633"/>
      <c r="CJ14" s="633"/>
      <c r="CK14" s="633"/>
      <c r="CL14" s="633"/>
      <c r="CM14" s="633"/>
      <c r="CN14" s="633"/>
      <c r="CO14" s="633"/>
      <c r="CP14" s="633"/>
      <c r="CQ14" s="633"/>
      <c r="CR14" s="633"/>
      <c r="CS14" s="633"/>
      <c r="CT14" s="633"/>
      <c r="CU14" s="633"/>
      <c r="CV14" s="633"/>
      <c r="CW14" s="633"/>
      <c r="CX14" s="633"/>
      <c r="CY14" s="633"/>
      <c r="CZ14" s="633"/>
      <c r="DA14" s="633"/>
      <c r="DB14" s="633"/>
      <c r="DC14" s="633"/>
      <c r="DD14" s="633"/>
      <c r="DE14" s="633"/>
      <c r="DF14" s="633"/>
      <c r="DG14" s="633"/>
      <c r="DH14" s="633"/>
      <c r="DI14" s="633"/>
      <c r="DJ14" s="633"/>
      <c r="DK14" s="633"/>
      <c r="DL14" s="633"/>
      <c r="DM14" s="633"/>
      <c r="DN14" s="633"/>
      <c r="DO14" s="633"/>
      <c r="DP14" s="633"/>
      <c r="DQ14" s="633"/>
      <c r="DR14" s="633"/>
      <c r="DS14" s="633"/>
      <c r="DT14" s="633"/>
      <c r="DU14" s="633"/>
      <c r="DV14" s="633"/>
      <c r="DW14" s="633"/>
      <c r="DX14" s="633"/>
      <c r="DY14" s="633"/>
      <c r="DZ14" s="633"/>
      <c r="EA14" s="633"/>
      <c r="EB14" s="633"/>
      <c r="EC14" s="633"/>
      <c r="ED14" s="633"/>
      <c r="EE14" s="633"/>
      <c r="EF14" s="633"/>
      <c r="EG14" s="633"/>
      <c r="EH14" s="633"/>
      <c r="EI14" s="633"/>
      <c r="EJ14" s="633"/>
      <c r="EK14" s="633"/>
      <c r="EL14" s="633"/>
      <c r="EM14" s="633"/>
      <c r="EN14" s="633"/>
      <c r="EO14" s="633"/>
      <c r="EP14" s="633"/>
      <c r="EQ14" s="633"/>
      <c r="ER14" s="633"/>
      <c r="ES14" s="633"/>
      <c r="ET14" s="633"/>
      <c r="EU14" s="633"/>
      <c r="EV14" s="633"/>
      <c r="EW14" s="633"/>
      <c r="EX14" s="633"/>
      <c r="EY14" s="633"/>
      <c r="EZ14" s="633"/>
      <c r="FA14" s="633"/>
      <c r="FB14" s="633"/>
      <c r="FC14" s="633"/>
      <c r="FD14" s="633"/>
      <c r="FE14" s="633"/>
      <c r="FF14" s="633"/>
      <c r="FG14" s="633"/>
      <c r="FH14" s="633"/>
      <c r="FI14" s="633"/>
      <c r="FJ14" s="633"/>
      <c r="FK14" s="633"/>
      <c r="FL14" s="633"/>
      <c r="FM14" s="633"/>
      <c r="FN14" s="633"/>
      <c r="FO14" s="633"/>
      <c r="FP14" s="633"/>
      <c r="FQ14" s="633"/>
      <c r="FR14" s="633"/>
      <c r="FS14" s="633"/>
      <c r="FT14" s="633"/>
      <c r="FU14" s="633"/>
      <c r="FV14" s="633"/>
      <c r="FW14" s="633"/>
      <c r="FX14" s="633"/>
      <c r="FY14" s="633"/>
      <c r="FZ14" s="633"/>
      <c r="GA14" s="633"/>
      <c r="GB14" s="633"/>
      <c r="GC14" s="633"/>
      <c r="GD14" s="633"/>
      <c r="GE14" s="633"/>
      <c r="GF14" s="633"/>
      <c r="GG14" s="633"/>
      <c r="GH14" s="633"/>
      <c r="GI14" s="633"/>
      <c r="GJ14" s="633"/>
      <c r="GK14" s="633"/>
      <c r="GL14" s="633"/>
      <c r="GM14" s="633"/>
      <c r="GN14" s="633"/>
      <c r="GO14" s="633"/>
      <c r="GP14" s="633"/>
      <c r="GQ14" s="633"/>
      <c r="GR14" s="633"/>
      <c r="GS14" s="633"/>
      <c r="GT14" s="633"/>
      <c r="GU14" s="633"/>
      <c r="GV14" s="633"/>
      <c r="GW14" s="633"/>
      <c r="GX14" s="633"/>
      <c r="GY14" s="633"/>
      <c r="GZ14" s="633"/>
      <c r="HA14" s="633"/>
      <c r="HB14" s="633"/>
      <c r="HC14" s="633"/>
      <c r="HD14" s="633"/>
      <c r="HE14" s="633"/>
      <c r="HF14" s="633"/>
      <c r="HG14" s="633"/>
      <c r="HH14" s="633"/>
      <c r="HI14" s="633"/>
      <c r="HJ14" s="633"/>
      <c r="HK14" s="633"/>
      <c r="HL14" s="633"/>
      <c r="HM14" s="633"/>
      <c r="HN14" s="633"/>
      <c r="HO14" s="633"/>
      <c r="HP14" s="633"/>
      <c r="HQ14" s="633"/>
      <c r="HR14" s="633"/>
      <c r="HS14" s="633"/>
      <c r="HT14" s="633"/>
      <c r="HU14" s="633"/>
      <c r="HV14" s="633"/>
      <c r="HW14" s="633"/>
      <c r="HX14" s="633"/>
      <c r="HY14" s="633"/>
      <c r="HZ14" s="633"/>
      <c r="IA14" s="633"/>
      <c r="IB14" s="633"/>
      <c r="IC14" s="633"/>
      <c r="ID14" s="633"/>
      <c r="IE14" s="633"/>
      <c r="IF14" s="633"/>
      <c r="IG14" s="633"/>
      <c r="IH14" s="633"/>
      <c r="II14" s="633"/>
      <c r="IJ14" s="633"/>
      <c r="IK14" s="633"/>
      <c r="IL14" s="633"/>
      <c r="IM14" s="633"/>
      <c r="IN14" s="633"/>
      <c r="IO14" s="633"/>
      <c r="IP14" s="633"/>
      <c r="IQ14" s="633"/>
      <c r="IR14" s="633"/>
      <c r="IS14" s="633"/>
      <c r="IT14" s="633"/>
      <c r="IU14" s="633"/>
      <c r="IV14" s="633"/>
      <c r="IW14" s="633"/>
      <c r="IX14" s="633"/>
      <c r="IY14" s="633"/>
      <c r="IZ14" s="633"/>
      <c r="JA14" s="633"/>
      <c r="JB14" s="633"/>
      <c r="JC14" s="633"/>
      <c r="JD14" s="633"/>
      <c r="JE14" s="633"/>
      <c r="JF14" s="633"/>
      <c r="JG14" s="633"/>
      <c r="JH14" s="633"/>
      <c r="JI14" s="633"/>
      <c r="JJ14" s="633"/>
      <c r="JK14" s="633"/>
      <c r="JL14" s="633"/>
      <c r="JM14" s="633"/>
      <c r="JN14" s="633"/>
      <c r="JO14" s="633"/>
      <c r="JP14" s="633"/>
      <c r="JQ14" s="633"/>
      <c r="JR14" s="633"/>
      <c r="JS14" s="633"/>
      <c r="JT14" s="633"/>
      <c r="JU14" s="633"/>
      <c r="JV14" s="633"/>
      <c r="JW14" s="633"/>
      <c r="JX14" s="633"/>
      <c r="JY14" s="633"/>
      <c r="JZ14" s="633"/>
      <c r="KA14" s="633"/>
      <c r="KB14" s="633"/>
      <c r="KC14" s="633"/>
      <c r="KD14" s="633"/>
      <c r="KE14" s="633"/>
      <c r="KF14" s="633"/>
      <c r="KG14" s="633"/>
      <c r="KH14" s="633"/>
      <c r="KI14" s="633"/>
      <c r="KJ14" s="633"/>
      <c r="KK14" s="633"/>
      <c r="KL14" s="633"/>
      <c r="KM14" s="633"/>
      <c r="KN14" s="633"/>
      <c r="KO14" s="633"/>
      <c r="KP14" s="633"/>
      <c r="KQ14" s="633"/>
      <c r="KR14" s="633"/>
      <c r="KS14" s="633"/>
      <c r="KT14" s="633"/>
      <c r="KU14" s="633"/>
      <c r="KV14" s="633"/>
      <c r="KW14" s="633"/>
      <c r="KX14" s="633"/>
      <c r="KY14" s="633"/>
      <c r="KZ14" s="633"/>
      <c r="LA14" s="633"/>
      <c r="LB14" s="633"/>
      <c r="LC14" s="633"/>
      <c r="LD14" s="633"/>
      <c r="LE14" s="633"/>
      <c r="LF14" s="633"/>
      <c r="LG14" s="633"/>
      <c r="LH14" s="633"/>
      <c r="LI14" s="633"/>
      <c r="LJ14" s="633"/>
      <c r="LK14" s="633"/>
      <c r="LL14" s="633"/>
      <c r="LM14" s="633"/>
      <c r="LN14" s="633"/>
      <c r="LO14" s="633"/>
      <c r="LP14" s="633"/>
      <c r="LQ14" s="633"/>
      <c r="LR14" s="633"/>
      <c r="LS14" s="633"/>
      <c r="LT14" s="633"/>
      <c r="LU14" s="633"/>
      <c r="LV14" s="633"/>
      <c r="LW14" s="633"/>
      <c r="LX14" s="633"/>
      <c r="LY14" s="633"/>
      <c r="LZ14" s="633"/>
      <c r="MA14" s="633"/>
      <c r="MB14" s="633"/>
      <c r="MC14" s="633"/>
      <c r="MD14" s="633"/>
      <c r="ME14" s="633"/>
      <c r="MF14" s="633"/>
      <c r="MG14" s="633"/>
      <c r="MH14" s="633"/>
      <c r="MI14" s="633"/>
      <c r="MJ14" s="633"/>
      <c r="MK14" s="633"/>
      <c r="ML14" s="633"/>
      <c r="MM14" s="633"/>
      <c r="MN14" s="633"/>
      <c r="MO14" s="633"/>
      <c r="MP14" s="633"/>
      <c r="MQ14" s="633"/>
      <c r="MR14" s="633"/>
      <c r="MS14" s="633"/>
      <c r="MT14" s="633"/>
      <c r="MU14" s="633"/>
      <c r="MV14" s="633"/>
      <c r="MW14" s="633"/>
      <c r="MX14" s="633"/>
      <c r="MY14" s="633"/>
      <c r="MZ14" s="633"/>
      <c r="NA14" s="633"/>
      <c r="NB14" s="633"/>
      <c r="NC14" s="633"/>
      <c r="ND14" s="633"/>
      <c r="NE14" s="633"/>
      <c r="NF14" s="633"/>
      <c r="NG14" s="633"/>
      <c r="NH14" s="633"/>
      <c r="NI14" s="633"/>
      <c r="NJ14" s="633"/>
      <c r="NK14" s="633"/>
      <c r="NL14" s="633"/>
      <c r="NM14" s="633"/>
      <c r="NN14" s="633"/>
      <c r="NO14" s="633"/>
      <c r="NP14" s="633"/>
      <c r="NQ14" s="633"/>
      <c r="NR14" s="633"/>
      <c r="NS14" s="633"/>
      <c r="NT14" s="633"/>
      <c r="NU14" s="633"/>
      <c r="NV14" s="633"/>
      <c r="NW14" s="633"/>
      <c r="NX14" s="633"/>
      <c r="NY14" s="633"/>
      <c r="NZ14" s="633"/>
      <c r="OA14" s="633"/>
      <c r="OB14" s="633"/>
      <c r="OC14" s="633"/>
      <c r="OD14" s="633"/>
      <c r="OE14" s="633"/>
      <c r="OF14" s="633"/>
      <c r="OG14" s="633"/>
      <c r="OH14" s="633"/>
      <c r="OI14" s="633"/>
      <c r="OJ14" s="633"/>
      <c r="OK14" s="633"/>
      <c r="OL14" s="633"/>
      <c r="OM14" s="633"/>
      <c r="ON14" s="633"/>
    </row>
    <row r="15" spans="1:404" ht="37.5" customHeight="1">
      <c r="A15" s="27"/>
      <c r="B15" s="9" t="s">
        <v>38</v>
      </c>
      <c r="C15" s="389" t="s">
        <v>39</v>
      </c>
      <c r="D15" s="390"/>
      <c r="E15" s="390"/>
      <c r="F15" s="395"/>
      <c r="G15" s="231"/>
      <c r="H15" s="28"/>
      <c r="I15" s="230"/>
      <c r="J15" s="633"/>
      <c r="K15" s="633"/>
      <c r="L15" s="633"/>
      <c r="M15" s="633"/>
      <c r="N15" s="633"/>
      <c r="O15" s="633"/>
      <c r="P15" s="633"/>
      <c r="Q15" s="633"/>
      <c r="R15" s="633"/>
      <c r="S15" s="633"/>
      <c r="T15" s="633"/>
      <c r="U15" s="633"/>
      <c r="V15" s="633"/>
      <c r="W15" s="633"/>
      <c r="X15" s="633"/>
      <c r="Y15" s="633"/>
      <c r="Z15" s="633"/>
      <c r="AA15" s="633"/>
      <c r="AB15" s="633"/>
      <c r="AC15" s="633"/>
      <c r="AD15" s="633"/>
      <c r="AE15" s="633"/>
      <c r="AF15" s="633"/>
      <c r="AG15" s="633"/>
      <c r="AH15" s="633"/>
      <c r="AI15" s="633"/>
      <c r="AJ15" s="633"/>
      <c r="AK15" s="633"/>
      <c r="AL15" s="633"/>
      <c r="AM15" s="633"/>
      <c r="AN15" s="633"/>
      <c r="AO15" s="633"/>
      <c r="AP15" s="633"/>
      <c r="AQ15" s="633"/>
      <c r="AR15" s="633"/>
      <c r="AS15" s="633"/>
      <c r="AT15" s="633"/>
      <c r="AU15" s="633"/>
      <c r="AV15" s="633"/>
      <c r="AW15" s="633"/>
      <c r="AX15" s="633"/>
      <c r="AY15" s="633"/>
      <c r="AZ15" s="633"/>
      <c r="BA15" s="633"/>
      <c r="BB15" s="633"/>
      <c r="BC15" s="633"/>
      <c r="BD15" s="633"/>
      <c r="BE15" s="633"/>
      <c r="BF15" s="633"/>
      <c r="BG15" s="633"/>
      <c r="BH15" s="633"/>
      <c r="BI15" s="633"/>
      <c r="BJ15" s="633"/>
      <c r="BK15" s="633"/>
      <c r="BL15" s="633"/>
      <c r="BM15" s="633"/>
      <c r="BN15" s="633"/>
      <c r="BO15" s="633"/>
      <c r="BP15" s="633"/>
      <c r="BQ15" s="633"/>
      <c r="BR15" s="633"/>
      <c r="BS15" s="633"/>
      <c r="BT15" s="633"/>
      <c r="BU15" s="633"/>
      <c r="BV15" s="633"/>
      <c r="BW15" s="633"/>
      <c r="BX15" s="633"/>
      <c r="BY15" s="633"/>
      <c r="BZ15" s="633"/>
      <c r="CA15" s="633"/>
      <c r="CB15" s="633"/>
      <c r="CC15" s="633"/>
      <c r="CD15" s="633"/>
      <c r="CE15" s="633"/>
      <c r="CF15" s="633"/>
      <c r="CG15" s="633"/>
      <c r="CH15" s="633"/>
      <c r="CI15" s="633"/>
      <c r="CJ15" s="633"/>
      <c r="CK15" s="633"/>
      <c r="CL15" s="633"/>
      <c r="CM15" s="633"/>
      <c r="CN15" s="633"/>
      <c r="CO15" s="633"/>
      <c r="CP15" s="633"/>
      <c r="CQ15" s="633"/>
      <c r="CR15" s="633"/>
      <c r="CS15" s="633"/>
      <c r="CT15" s="633"/>
      <c r="CU15" s="633"/>
      <c r="CV15" s="633"/>
      <c r="CW15" s="633"/>
      <c r="CX15" s="633"/>
      <c r="CY15" s="633"/>
      <c r="CZ15" s="633"/>
      <c r="DA15" s="633"/>
      <c r="DB15" s="633"/>
      <c r="DC15" s="633"/>
      <c r="DD15" s="633"/>
      <c r="DE15" s="633"/>
      <c r="DF15" s="633"/>
      <c r="DG15" s="633"/>
      <c r="DH15" s="633"/>
      <c r="DI15" s="633"/>
      <c r="DJ15" s="633"/>
      <c r="DK15" s="633"/>
      <c r="DL15" s="633"/>
      <c r="DM15" s="633"/>
      <c r="DN15" s="633"/>
      <c r="DO15" s="633"/>
      <c r="DP15" s="633"/>
      <c r="DQ15" s="633"/>
      <c r="DR15" s="633"/>
      <c r="DS15" s="633"/>
      <c r="DT15" s="633"/>
      <c r="DU15" s="633"/>
      <c r="DV15" s="633"/>
      <c r="DW15" s="633"/>
      <c r="DX15" s="633"/>
      <c r="DY15" s="633"/>
      <c r="DZ15" s="633"/>
      <c r="EA15" s="633"/>
      <c r="EB15" s="633"/>
      <c r="EC15" s="633"/>
      <c r="ED15" s="633"/>
      <c r="EE15" s="633"/>
      <c r="EF15" s="633"/>
      <c r="EG15" s="633"/>
      <c r="EH15" s="633"/>
      <c r="EI15" s="633"/>
      <c r="EJ15" s="633"/>
      <c r="EK15" s="633"/>
      <c r="EL15" s="633"/>
      <c r="EM15" s="633"/>
      <c r="EN15" s="633"/>
      <c r="EO15" s="633"/>
      <c r="EP15" s="633"/>
      <c r="EQ15" s="633"/>
      <c r="ER15" s="633"/>
      <c r="ES15" s="633"/>
      <c r="ET15" s="633"/>
      <c r="EU15" s="633"/>
      <c r="EV15" s="633"/>
      <c r="EW15" s="633"/>
      <c r="EX15" s="633"/>
      <c r="EY15" s="633"/>
      <c r="EZ15" s="633"/>
      <c r="FA15" s="633"/>
      <c r="FB15" s="633"/>
      <c r="FC15" s="633"/>
      <c r="FD15" s="633"/>
      <c r="FE15" s="633"/>
      <c r="FF15" s="633"/>
      <c r="FG15" s="633"/>
      <c r="FH15" s="633"/>
      <c r="FI15" s="633"/>
      <c r="FJ15" s="633"/>
      <c r="FK15" s="633"/>
      <c r="FL15" s="633"/>
      <c r="FM15" s="633"/>
      <c r="FN15" s="633"/>
      <c r="FO15" s="633"/>
      <c r="FP15" s="633"/>
      <c r="FQ15" s="633"/>
      <c r="FR15" s="633"/>
      <c r="FS15" s="633"/>
      <c r="FT15" s="633"/>
      <c r="FU15" s="633"/>
      <c r="FV15" s="633"/>
      <c r="FW15" s="633"/>
      <c r="FX15" s="633"/>
      <c r="FY15" s="633"/>
      <c r="FZ15" s="633"/>
      <c r="GA15" s="633"/>
      <c r="GB15" s="633"/>
      <c r="GC15" s="633"/>
      <c r="GD15" s="633"/>
      <c r="GE15" s="633"/>
      <c r="GF15" s="633"/>
      <c r="GG15" s="633"/>
      <c r="GH15" s="633"/>
      <c r="GI15" s="633"/>
      <c r="GJ15" s="633"/>
      <c r="GK15" s="633"/>
      <c r="GL15" s="633"/>
      <c r="GM15" s="633"/>
      <c r="GN15" s="633"/>
      <c r="GO15" s="633"/>
      <c r="GP15" s="633"/>
      <c r="GQ15" s="633"/>
      <c r="GR15" s="633"/>
      <c r="GS15" s="633"/>
      <c r="GT15" s="633"/>
      <c r="GU15" s="633"/>
      <c r="GV15" s="633"/>
      <c r="GW15" s="633"/>
      <c r="GX15" s="633"/>
      <c r="GY15" s="633"/>
      <c r="GZ15" s="633"/>
      <c r="HA15" s="633"/>
      <c r="HB15" s="633"/>
      <c r="HC15" s="633"/>
      <c r="HD15" s="633"/>
      <c r="HE15" s="633"/>
      <c r="HF15" s="633"/>
      <c r="HG15" s="633"/>
      <c r="HH15" s="633"/>
      <c r="HI15" s="633"/>
      <c r="HJ15" s="633"/>
      <c r="HK15" s="633"/>
      <c r="HL15" s="633"/>
      <c r="HM15" s="633"/>
      <c r="HN15" s="633"/>
      <c r="HO15" s="633"/>
      <c r="HP15" s="633"/>
      <c r="HQ15" s="633"/>
      <c r="HR15" s="633"/>
      <c r="HS15" s="633"/>
      <c r="HT15" s="633"/>
      <c r="HU15" s="633"/>
      <c r="HV15" s="633"/>
      <c r="HW15" s="633"/>
      <c r="HX15" s="633"/>
      <c r="HY15" s="633"/>
      <c r="HZ15" s="633"/>
      <c r="IA15" s="633"/>
      <c r="IB15" s="633"/>
      <c r="IC15" s="633"/>
      <c r="ID15" s="633"/>
      <c r="IE15" s="633"/>
      <c r="IF15" s="633"/>
      <c r="IG15" s="633"/>
      <c r="IH15" s="633"/>
      <c r="II15" s="633"/>
      <c r="IJ15" s="633"/>
      <c r="IK15" s="633"/>
      <c r="IL15" s="633"/>
      <c r="IM15" s="633"/>
      <c r="IN15" s="633"/>
      <c r="IO15" s="633"/>
      <c r="IP15" s="633"/>
      <c r="IQ15" s="633"/>
      <c r="IR15" s="633"/>
      <c r="IS15" s="633"/>
      <c r="IT15" s="633"/>
      <c r="IU15" s="633"/>
      <c r="IV15" s="633"/>
      <c r="IW15" s="633"/>
      <c r="IX15" s="633"/>
      <c r="IY15" s="633"/>
      <c r="IZ15" s="633"/>
      <c r="JA15" s="633"/>
      <c r="JB15" s="633"/>
      <c r="JC15" s="633"/>
      <c r="JD15" s="633"/>
      <c r="JE15" s="633"/>
      <c r="JF15" s="633"/>
      <c r="JG15" s="633"/>
      <c r="JH15" s="633"/>
      <c r="JI15" s="633"/>
      <c r="JJ15" s="633"/>
      <c r="JK15" s="633"/>
      <c r="JL15" s="633"/>
      <c r="JM15" s="633"/>
      <c r="JN15" s="633"/>
      <c r="JO15" s="633"/>
      <c r="JP15" s="633"/>
      <c r="JQ15" s="633"/>
      <c r="JR15" s="633"/>
      <c r="JS15" s="633"/>
      <c r="JT15" s="633"/>
      <c r="JU15" s="633"/>
      <c r="JV15" s="633"/>
      <c r="JW15" s="633"/>
      <c r="JX15" s="633"/>
      <c r="JY15" s="633"/>
      <c r="JZ15" s="633"/>
      <c r="KA15" s="633"/>
      <c r="KB15" s="633"/>
      <c r="KC15" s="633"/>
      <c r="KD15" s="633"/>
      <c r="KE15" s="633"/>
      <c r="KF15" s="633"/>
      <c r="KG15" s="633"/>
      <c r="KH15" s="633"/>
      <c r="KI15" s="633"/>
      <c r="KJ15" s="633"/>
      <c r="KK15" s="633"/>
      <c r="KL15" s="633"/>
      <c r="KM15" s="633"/>
      <c r="KN15" s="633"/>
      <c r="KO15" s="633"/>
      <c r="KP15" s="633"/>
      <c r="KQ15" s="633"/>
      <c r="KR15" s="633"/>
      <c r="KS15" s="633"/>
      <c r="KT15" s="633"/>
      <c r="KU15" s="633"/>
      <c r="KV15" s="633"/>
      <c r="KW15" s="633"/>
      <c r="KX15" s="633"/>
      <c r="KY15" s="633"/>
      <c r="KZ15" s="633"/>
      <c r="LA15" s="633"/>
      <c r="LB15" s="633"/>
      <c r="LC15" s="633"/>
      <c r="LD15" s="633"/>
      <c r="LE15" s="633"/>
      <c r="LF15" s="633"/>
      <c r="LG15" s="633"/>
      <c r="LH15" s="633"/>
      <c r="LI15" s="633"/>
      <c r="LJ15" s="633"/>
      <c r="LK15" s="633"/>
      <c r="LL15" s="633"/>
      <c r="LM15" s="633"/>
      <c r="LN15" s="633"/>
      <c r="LO15" s="633"/>
      <c r="LP15" s="633"/>
      <c r="LQ15" s="633"/>
      <c r="LR15" s="633"/>
      <c r="LS15" s="633"/>
      <c r="LT15" s="633"/>
      <c r="LU15" s="633"/>
      <c r="LV15" s="633"/>
      <c r="LW15" s="633"/>
      <c r="LX15" s="633"/>
      <c r="LY15" s="633"/>
      <c r="LZ15" s="633"/>
      <c r="MA15" s="633"/>
      <c r="MB15" s="633"/>
      <c r="MC15" s="633"/>
      <c r="MD15" s="633"/>
      <c r="ME15" s="633"/>
      <c r="MF15" s="633"/>
      <c r="MG15" s="633"/>
      <c r="MH15" s="633"/>
      <c r="MI15" s="633"/>
      <c r="MJ15" s="633"/>
      <c r="MK15" s="633"/>
      <c r="ML15" s="633"/>
      <c r="MM15" s="633"/>
      <c r="MN15" s="633"/>
      <c r="MO15" s="633"/>
      <c r="MP15" s="633"/>
      <c r="MQ15" s="633"/>
      <c r="MR15" s="633"/>
      <c r="MS15" s="633"/>
      <c r="MT15" s="633"/>
      <c r="MU15" s="633"/>
      <c r="MV15" s="633"/>
      <c r="MW15" s="633"/>
      <c r="MX15" s="633"/>
      <c r="MY15" s="633"/>
      <c r="MZ15" s="633"/>
      <c r="NA15" s="633"/>
      <c r="NB15" s="633"/>
      <c r="NC15" s="633"/>
      <c r="ND15" s="633"/>
      <c r="NE15" s="633"/>
      <c r="NF15" s="633"/>
      <c r="NG15" s="633"/>
      <c r="NH15" s="633"/>
      <c r="NI15" s="633"/>
      <c r="NJ15" s="633"/>
      <c r="NK15" s="633"/>
      <c r="NL15" s="633"/>
      <c r="NM15" s="633"/>
      <c r="NN15" s="633"/>
      <c r="NO15" s="633"/>
      <c r="NP15" s="633"/>
      <c r="NQ15" s="633"/>
      <c r="NR15" s="633"/>
      <c r="NS15" s="633"/>
      <c r="NT15" s="633"/>
      <c r="NU15" s="633"/>
      <c r="NV15" s="633"/>
      <c r="NW15" s="633"/>
      <c r="NX15" s="633"/>
      <c r="NY15" s="633"/>
      <c r="NZ15" s="633"/>
      <c r="OA15" s="633"/>
      <c r="OB15" s="633"/>
      <c r="OC15" s="633"/>
      <c r="OD15" s="633"/>
      <c r="OE15" s="633"/>
      <c r="OF15" s="633"/>
      <c r="OG15" s="633"/>
      <c r="OH15" s="633"/>
      <c r="OI15" s="633"/>
      <c r="OJ15" s="633"/>
      <c r="OK15" s="633"/>
      <c r="OL15" s="633"/>
      <c r="OM15" s="633"/>
      <c r="ON15" s="633"/>
    </row>
    <row r="16" spans="1:404" ht="56.25" customHeight="1">
      <c r="A16" s="27"/>
      <c r="B16" s="9" t="s">
        <v>40</v>
      </c>
      <c r="C16" s="389" t="s">
        <v>41</v>
      </c>
      <c r="D16" s="390"/>
      <c r="E16" s="390"/>
      <c r="F16" s="221"/>
      <c r="G16" s="231" t="str">
        <f t="shared" si="0"/>
        <v>Select a value from dropdown</v>
      </c>
      <c r="H16" s="28"/>
      <c r="I16" s="230"/>
      <c r="J16" s="633"/>
      <c r="K16" s="633"/>
      <c r="L16" s="633"/>
      <c r="M16" s="633"/>
      <c r="N16" s="633"/>
      <c r="O16" s="633"/>
      <c r="P16" s="633"/>
      <c r="Q16" s="633"/>
      <c r="R16" s="633"/>
      <c r="S16" s="633"/>
      <c r="T16" s="633"/>
      <c r="U16" s="633"/>
      <c r="V16" s="633"/>
      <c r="W16" s="633"/>
      <c r="X16" s="633"/>
      <c r="Y16" s="633"/>
      <c r="Z16" s="633"/>
      <c r="AA16" s="633"/>
      <c r="AB16" s="633"/>
      <c r="AC16" s="633"/>
      <c r="AD16" s="633"/>
      <c r="AE16" s="633"/>
      <c r="AF16" s="633"/>
      <c r="AG16" s="633"/>
      <c r="AH16" s="633"/>
      <c r="AI16" s="633"/>
      <c r="AJ16" s="633"/>
      <c r="AK16" s="633"/>
      <c r="AL16" s="633"/>
      <c r="AM16" s="633"/>
      <c r="AN16" s="633"/>
      <c r="AO16" s="633"/>
      <c r="AP16" s="633"/>
      <c r="AQ16" s="633"/>
      <c r="AR16" s="633"/>
      <c r="AS16" s="633"/>
      <c r="AT16" s="633"/>
      <c r="AU16" s="633"/>
      <c r="AV16" s="633"/>
      <c r="AW16" s="633"/>
      <c r="AX16" s="633"/>
      <c r="AY16" s="633"/>
      <c r="AZ16" s="633"/>
      <c r="BA16" s="633"/>
      <c r="BB16" s="633"/>
      <c r="BC16" s="633"/>
      <c r="BD16" s="633"/>
      <c r="BE16" s="633"/>
      <c r="BF16" s="633"/>
      <c r="BG16" s="633"/>
      <c r="BH16" s="633"/>
      <c r="BI16" s="633"/>
      <c r="BJ16" s="633"/>
      <c r="BK16" s="633"/>
      <c r="BL16" s="633"/>
      <c r="BM16" s="633"/>
      <c r="BN16" s="633"/>
      <c r="BO16" s="633"/>
      <c r="BP16" s="633"/>
      <c r="BQ16" s="633"/>
      <c r="BR16" s="633"/>
      <c r="BS16" s="633"/>
      <c r="BT16" s="633"/>
      <c r="BU16" s="633"/>
      <c r="BV16" s="633"/>
      <c r="BW16" s="633"/>
      <c r="BX16" s="633"/>
      <c r="BY16" s="633"/>
      <c r="BZ16" s="633"/>
      <c r="CA16" s="633"/>
      <c r="CB16" s="633"/>
      <c r="CC16" s="633"/>
      <c r="CD16" s="633"/>
      <c r="CE16" s="633"/>
      <c r="CF16" s="633"/>
      <c r="CG16" s="633"/>
      <c r="CH16" s="633"/>
      <c r="CI16" s="633"/>
      <c r="CJ16" s="633"/>
      <c r="CK16" s="633"/>
      <c r="CL16" s="633"/>
      <c r="CM16" s="633"/>
      <c r="CN16" s="633"/>
      <c r="CO16" s="633"/>
      <c r="CP16" s="633"/>
      <c r="CQ16" s="633"/>
      <c r="CR16" s="633"/>
      <c r="CS16" s="633"/>
      <c r="CT16" s="633"/>
      <c r="CU16" s="633"/>
      <c r="CV16" s="633"/>
      <c r="CW16" s="633"/>
      <c r="CX16" s="633"/>
      <c r="CY16" s="633"/>
      <c r="CZ16" s="633"/>
      <c r="DA16" s="633"/>
      <c r="DB16" s="633"/>
      <c r="DC16" s="633"/>
      <c r="DD16" s="633"/>
      <c r="DE16" s="633"/>
      <c r="DF16" s="633"/>
      <c r="DG16" s="633"/>
      <c r="DH16" s="633"/>
      <c r="DI16" s="633"/>
      <c r="DJ16" s="633"/>
      <c r="DK16" s="633"/>
      <c r="DL16" s="633"/>
      <c r="DM16" s="633"/>
      <c r="DN16" s="633"/>
      <c r="DO16" s="633"/>
      <c r="DP16" s="633"/>
      <c r="DQ16" s="633"/>
      <c r="DR16" s="633"/>
      <c r="DS16" s="633"/>
      <c r="DT16" s="633"/>
      <c r="DU16" s="633"/>
      <c r="DV16" s="633"/>
      <c r="DW16" s="633"/>
      <c r="DX16" s="633"/>
      <c r="DY16" s="633"/>
      <c r="DZ16" s="633"/>
      <c r="EA16" s="633"/>
      <c r="EB16" s="633"/>
      <c r="EC16" s="633"/>
      <c r="ED16" s="633"/>
      <c r="EE16" s="633"/>
      <c r="EF16" s="633"/>
      <c r="EG16" s="633"/>
      <c r="EH16" s="633"/>
      <c r="EI16" s="633"/>
      <c r="EJ16" s="633"/>
      <c r="EK16" s="633"/>
      <c r="EL16" s="633"/>
      <c r="EM16" s="633"/>
      <c r="EN16" s="633"/>
      <c r="EO16" s="633"/>
      <c r="EP16" s="633"/>
      <c r="EQ16" s="633"/>
      <c r="ER16" s="633"/>
      <c r="ES16" s="633"/>
      <c r="ET16" s="633"/>
      <c r="EU16" s="633"/>
      <c r="EV16" s="633"/>
      <c r="EW16" s="633"/>
      <c r="EX16" s="633"/>
      <c r="EY16" s="633"/>
      <c r="EZ16" s="633"/>
      <c r="FA16" s="633"/>
      <c r="FB16" s="633"/>
      <c r="FC16" s="633"/>
      <c r="FD16" s="633"/>
      <c r="FE16" s="633"/>
      <c r="FF16" s="633"/>
      <c r="FG16" s="633"/>
      <c r="FH16" s="633"/>
      <c r="FI16" s="633"/>
      <c r="FJ16" s="633"/>
      <c r="FK16" s="633"/>
      <c r="FL16" s="633"/>
      <c r="FM16" s="633"/>
      <c r="FN16" s="633"/>
      <c r="FO16" s="633"/>
      <c r="FP16" s="633"/>
      <c r="FQ16" s="633"/>
      <c r="FR16" s="633"/>
      <c r="FS16" s="633"/>
      <c r="FT16" s="633"/>
      <c r="FU16" s="633"/>
      <c r="FV16" s="633"/>
      <c r="FW16" s="633"/>
      <c r="FX16" s="633"/>
      <c r="FY16" s="633"/>
      <c r="FZ16" s="633"/>
      <c r="GA16" s="633"/>
      <c r="GB16" s="633"/>
      <c r="GC16" s="633"/>
      <c r="GD16" s="633"/>
      <c r="GE16" s="633"/>
      <c r="GF16" s="633"/>
      <c r="GG16" s="633"/>
      <c r="GH16" s="633"/>
      <c r="GI16" s="633"/>
      <c r="GJ16" s="633"/>
      <c r="GK16" s="633"/>
      <c r="GL16" s="633"/>
      <c r="GM16" s="633"/>
      <c r="GN16" s="633"/>
      <c r="GO16" s="633"/>
      <c r="GP16" s="633"/>
      <c r="GQ16" s="633"/>
      <c r="GR16" s="633"/>
      <c r="GS16" s="633"/>
      <c r="GT16" s="633"/>
      <c r="GU16" s="633"/>
      <c r="GV16" s="633"/>
      <c r="GW16" s="633"/>
      <c r="GX16" s="633"/>
      <c r="GY16" s="633"/>
      <c r="GZ16" s="633"/>
      <c r="HA16" s="633"/>
      <c r="HB16" s="633"/>
      <c r="HC16" s="633"/>
      <c r="HD16" s="633"/>
      <c r="HE16" s="633"/>
      <c r="HF16" s="633"/>
      <c r="HG16" s="633"/>
      <c r="HH16" s="633"/>
      <c r="HI16" s="633"/>
      <c r="HJ16" s="633"/>
      <c r="HK16" s="633"/>
      <c r="HL16" s="633"/>
      <c r="HM16" s="633"/>
      <c r="HN16" s="633"/>
      <c r="HO16" s="633"/>
      <c r="HP16" s="633"/>
      <c r="HQ16" s="633"/>
      <c r="HR16" s="633"/>
      <c r="HS16" s="633"/>
      <c r="HT16" s="633"/>
      <c r="HU16" s="633"/>
      <c r="HV16" s="633"/>
      <c r="HW16" s="633"/>
      <c r="HX16" s="633"/>
      <c r="HY16" s="633"/>
      <c r="HZ16" s="633"/>
      <c r="IA16" s="633"/>
      <c r="IB16" s="633"/>
      <c r="IC16" s="633"/>
      <c r="ID16" s="633"/>
      <c r="IE16" s="633"/>
      <c r="IF16" s="633"/>
      <c r="IG16" s="633"/>
      <c r="IH16" s="633"/>
      <c r="II16" s="633"/>
      <c r="IJ16" s="633"/>
      <c r="IK16" s="633"/>
      <c r="IL16" s="633"/>
      <c r="IM16" s="633"/>
      <c r="IN16" s="633"/>
      <c r="IO16" s="633"/>
      <c r="IP16" s="633"/>
      <c r="IQ16" s="633"/>
      <c r="IR16" s="633"/>
      <c r="IS16" s="633"/>
      <c r="IT16" s="633"/>
      <c r="IU16" s="633"/>
      <c r="IV16" s="633"/>
      <c r="IW16" s="633"/>
      <c r="IX16" s="633"/>
      <c r="IY16" s="633"/>
      <c r="IZ16" s="633"/>
      <c r="JA16" s="633"/>
      <c r="JB16" s="633"/>
      <c r="JC16" s="633"/>
      <c r="JD16" s="633"/>
      <c r="JE16" s="633"/>
      <c r="JF16" s="633"/>
      <c r="JG16" s="633"/>
      <c r="JH16" s="633"/>
      <c r="JI16" s="633"/>
      <c r="JJ16" s="633"/>
      <c r="JK16" s="633"/>
      <c r="JL16" s="633"/>
      <c r="JM16" s="633"/>
      <c r="JN16" s="633"/>
      <c r="JO16" s="633"/>
      <c r="JP16" s="633"/>
      <c r="JQ16" s="633"/>
      <c r="JR16" s="633"/>
      <c r="JS16" s="633"/>
      <c r="JT16" s="633"/>
      <c r="JU16" s="633"/>
      <c r="JV16" s="633"/>
      <c r="JW16" s="633"/>
      <c r="JX16" s="633"/>
      <c r="JY16" s="633"/>
      <c r="JZ16" s="633"/>
      <c r="KA16" s="633"/>
      <c r="KB16" s="633"/>
      <c r="KC16" s="633"/>
      <c r="KD16" s="633"/>
      <c r="KE16" s="633"/>
      <c r="KF16" s="633"/>
      <c r="KG16" s="633"/>
      <c r="KH16" s="633"/>
      <c r="KI16" s="633"/>
      <c r="KJ16" s="633"/>
      <c r="KK16" s="633"/>
      <c r="KL16" s="633"/>
      <c r="KM16" s="633"/>
      <c r="KN16" s="633"/>
      <c r="KO16" s="633"/>
      <c r="KP16" s="633"/>
      <c r="KQ16" s="633"/>
      <c r="KR16" s="633"/>
      <c r="KS16" s="633"/>
      <c r="KT16" s="633"/>
      <c r="KU16" s="633"/>
      <c r="KV16" s="633"/>
      <c r="KW16" s="633"/>
      <c r="KX16" s="633"/>
      <c r="KY16" s="633"/>
      <c r="KZ16" s="633"/>
      <c r="LA16" s="633"/>
      <c r="LB16" s="633"/>
      <c r="LC16" s="633"/>
      <c r="LD16" s="633"/>
      <c r="LE16" s="633"/>
      <c r="LF16" s="633"/>
      <c r="LG16" s="633"/>
      <c r="LH16" s="633"/>
      <c r="LI16" s="633"/>
      <c r="LJ16" s="633"/>
      <c r="LK16" s="633"/>
      <c r="LL16" s="633"/>
      <c r="LM16" s="633"/>
      <c r="LN16" s="633"/>
      <c r="LO16" s="633"/>
      <c r="LP16" s="633"/>
      <c r="LQ16" s="633"/>
      <c r="LR16" s="633"/>
      <c r="LS16" s="633"/>
      <c r="LT16" s="633"/>
      <c r="LU16" s="633"/>
      <c r="LV16" s="633"/>
      <c r="LW16" s="633"/>
      <c r="LX16" s="633"/>
      <c r="LY16" s="633"/>
      <c r="LZ16" s="633"/>
      <c r="MA16" s="633"/>
      <c r="MB16" s="633"/>
      <c r="MC16" s="633"/>
      <c r="MD16" s="633"/>
      <c r="ME16" s="633"/>
      <c r="MF16" s="633"/>
      <c r="MG16" s="633"/>
      <c r="MH16" s="633"/>
      <c r="MI16" s="633"/>
      <c r="MJ16" s="633"/>
      <c r="MK16" s="633"/>
      <c r="ML16" s="633"/>
      <c r="MM16" s="633"/>
      <c r="MN16" s="633"/>
      <c r="MO16" s="633"/>
      <c r="MP16" s="633"/>
      <c r="MQ16" s="633"/>
      <c r="MR16" s="633"/>
      <c r="MS16" s="633"/>
      <c r="MT16" s="633"/>
      <c r="MU16" s="633"/>
      <c r="MV16" s="633"/>
      <c r="MW16" s="633"/>
      <c r="MX16" s="633"/>
      <c r="MY16" s="633"/>
      <c r="MZ16" s="633"/>
      <c r="NA16" s="633"/>
      <c r="NB16" s="633"/>
      <c r="NC16" s="633"/>
      <c r="ND16" s="633"/>
      <c r="NE16" s="633"/>
      <c r="NF16" s="633"/>
      <c r="NG16" s="633"/>
      <c r="NH16" s="633"/>
      <c r="NI16" s="633"/>
      <c r="NJ16" s="633"/>
      <c r="NK16" s="633"/>
      <c r="NL16" s="633"/>
      <c r="NM16" s="633"/>
      <c r="NN16" s="633"/>
      <c r="NO16" s="633"/>
      <c r="NP16" s="633"/>
      <c r="NQ16" s="633"/>
      <c r="NR16" s="633"/>
      <c r="NS16" s="633"/>
      <c r="NT16" s="633"/>
      <c r="NU16" s="633"/>
      <c r="NV16" s="633"/>
      <c r="NW16" s="633"/>
      <c r="NX16" s="633"/>
      <c r="NY16" s="633"/>
      <c r="NZ16" s="633"/>
      <c r="OA16" s="633"/>
      <c r="OB16" s="633"/>
      <c r="OC16" s="633"/>
      <c r="OD16" s="633"/>
      <c r="OE16" s="633"/>
      <c r="OF16" s="633"/>
      <c r="OG16" s="633"/>
      <c r="OH16" s="633"/>
      <c r="OI16" s="633"/>
      <c r="OJ16" s="633"/>
      <c r="OK16" s="633"/>
      <c r="OL16" s="633"/>
      <c r="OM16" s="633"/>
      <c r="ON16" s="633"/>
    </row>
    <row r="17" spans="1:404" ht="60.75" customHeight="1">
      <c r="A17" s="27"/>
      <c r="B17" s="9" t="s">
        <v>42</v>
      </c>
      <c r="C17" s="389" t="s">
        <v>43</v>
      </c>
      <c r="D17" s="390"/>
      <c r="E17" s="390"/>
      <c r="F17" s="221"/>
      <c r="G17" s="231" t="str">
        <f t="shared" si="0"/>
        <v>Select a value from dropdown</v>
      </c>
      <c r="H17" s="28"/>
      <c r="I17" s="230"/>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80"/>
      <c r="AJ17" s="380"/>
      <c r="AK17" s="380"/>
      <c r="AL17" s="380"/>
      <c r="AM17" s="380"/>
      <c r="AN17" s="380"/>
      <c r="AO17" s="380"/>
      <c r="AP17" s="380"/>
      <c r="AQ17" s="380"/>
      <c r="AR17" s="380"/>
      <c r="AS17" s="380"/>
      <c r="AT17" s="380"/>
      <c r="AU17" s="380"/>
      <c r="AV17" s="380"/>
      <c r="AW17" s="380"/>
      <c r="AX17" s="380"/>
      <c r="AY17" s="380"/>
      <c r="AZ17" s="380"/>
      <c r="BA17" s="380"/>
      <c r="BB17" s="380"/>
      <c r="BC17" s="380"/>
      <c r="BD17" s="380"/>
      <c r="BE17" s="380"/>
      <c r="BF17" s="380"/>
      <c r="BG17" s="380"/>
      <c r="BH17" s="380"/>
      <c r="BI17" s="380"/>
      <c r="BJ17" s="380"/>
      <c r="BK17" s="380"/>
      <c r="BL17" s="380"/>
      <c r="BM17" s="380"/>
      <c r="BN17" s="380"/>
      <c r="BO17" s="380"/>
      <c r="BP17" s="380"/>
      <c r="BQ17" s="380"/>
      <c r="BR17" s="380"/>
      <c r="BS17" s="380"/>
      <c r="BT17" s="380"/>
      <c r="BU17" s="380"/>
      <c r="BV17" s="380"/>
      <c r="BW17" s="380"/>
      <c r="BX17" s="380"/>
      <c r="BY17" s="380"/>
      <c r="BZ17" s="380"/>
      <c r="CA17" s="380"/>
      <c r="CB17" s="380"/>
      <c r="CC17" s="380"/>
      <c r="CD17" s="380"/>
      <c r="CE17" s="380"/>
      <c r="CF17" s="380"/>
      <c r="CG17" s="380"/>
      <c r="CH17" s="380"/>
      <c r="CI17" s="380"/>
      <c r="CJ17" s="380"/>
      <c r="CK17" s="380"/>
      <c r="CL17" s="380"/>
      <c r="CM17" s="380"/>
      <c r="CN17" s="380"/>
      <c r="CO17" s="380"/>
      <c r="CP17" s="380"/>
      <c r="CQ17" s="380"/>
      <c r="CR17" s="380"/>
      <c r="CS17" s="380"/>
      <c r="CT17" s="380"/>
      <c r="CU17" s="380"/>
      <c r="CV17" s="380"/>
      <c r="CW17" s="380"/>
      <c r="CX17" s="380"/>
      <c r="CY17" s="380"/>
      <c r="CZ17" s="380"/>
      <c r="DA17" s="380"/>
      <c r="DB17" s="380"/>
      <c r="DC17" s="380"/>
      <c r="DD17" s="380"/>
      <c r="DE17" s="380"/>
      <c r="DF17" s="380"/>
      <c r="DG17" s="380"/>
      <c r="DH17" s="380"/>
      <c r="DI17" s="380"/>
      <c r="DJ17" s="380"/>
      <c r="DK17" s="380"/>
      <c r="DL17" s="380"/>
      <c r="DM17" s="380"/>
      <c r="DN17" s="380"/>
      <c r="DO17" s="380"/>
      <c r="DP17" s="380"/>
      <c r="DQ17" s="380"/>
      <c r="DR17" s="380"/>
      <c r="DS17" s="380"/>
      <c r="DT17" s="380"/>
      <c r="DU17" s="380"/>
      <c r="DV17" s="380"/>
      <c r="DW17" s="380"/>
      <c r="DX17" s="380"/>
      <c r="DY17" s="380"/>
      <c r="DZ17" s="380"/>
      <c r="EA17" s="380"/>
      <c r="EB17" s="380"/>
      <c r="EC17" s="380"/>
      <c r="ED17" s="380"/>
      <c r="EE17" s="380"/>
      <c r="EF17" s="380"/>
      <c r="EG17" s="380"/>
      <c r="EH17" s="380"/>
      <c r="EI17" s="380"/>
      <c r="EJ17" s="380"/>
      <c r="EK17" s="380"/>
      <c r="EL17" s="380"/>
      <c r="EM17" s="380"/>
      <c r="EN17" s="380"/>
      <c r="EO17" s="380"/>
      <c r="EP17" s="380"/>
      <c r="EQ17" s="380"/>
      <c r="ER17" s="380"/>
      <c r="ES17" s="380"/>
      <c r="ET17" s="380"/>
      <c r="EU17" s="380"/>
      <c r="EV17" s="380"/>
      <c r="EW17" s="380"/>
      <c r="EX17" s="380"/>
      <c r="EY17" s="380"/>
      <c r="EZ17" s="380"/>
      <c r="FA17" s="380"/>
      <c r="FB17" s="380"/>
      <c r="FC17" s="380"/>
      <c r="FD17" s="380"/>
      <c r="FE17" s="380"/>
      <c r="FF17" s="380"/>
      <c r="FG17" s="380"/>
      <c r="FH17" s="380"/>
      <c r="FI17" s="380"/>
      <c r="FJ17" s="380"/>
      <c r="FK17" s="380"/>
      <c r="FL17" s="380"/>
      <c r="FM17" s="380"/>
      <c r="FN17" s="380"/>
      <c r="FO17" s="380"/>
      <c r="FP17" s="380"/>
      <c r="FQ17" s="380"/>
      <c r="FR17" s="380"/>
      <c r="FS17" s="380"/>
      <c r="FT17" s="380"/>
      <c r="FU17" s="380"/>
      <c r="FV17" s="380"/>
      <c r="FW17" s="380"/>
      <c r="FX17" s="380"/>
      <c r="FY17" s="380"/>
      <c r="FZ17" s="380"/>
      <c r="GA17" s="380"/>
      <c r="GB17" s="380"/>
      <c r="GC17" s="380"/>
      <c r="GD17" s="380"/>
      <c r="GE17" s="380"/>
      <c r="GF17" s="380"/>
      <c r="GG17" s="380"/>
      <c r="GH17" s="380"/>
      <c r="GI17" s="380"/>
      <c r="GJ17" s="380"/>
      <c r="GK17" s="380"/>
      <c r="GL17" s="380"/>
      <c r="GM17" s="380"/>
      <c r="GN17" s="380"/>
      <c r="GO17" s="380"/>
      <c r="GP17" s="380"/>
      <c r="GQ17" s="380"/>
      <c r="GR17" s="380"/>
      <c r="GS17" s="380"/>
      <c r="GT17" s="380"/>
      <c r="GU17" s="380"/>
      <c r="GV17" s="380"/>
      <c r="GW17" s="380"/>
      <c r="GX17" s="380"/>
      <c r="GY17" s="380"/>
      <c r="GZ17" s="380"/>
      <c r="HA17" s="380"/>
      <c r="HB17" s="380"/>
      <c r="HC17" s="380"/>
      <c r="HD17" s="380"/>
      <c r="HE17" s="380"/>
      <c r="HF17" s="380"/>
      <c r="HG17" s="380"/>
      <c r="HH17" s="380"/>
      <c r="HI17" s="380"/>
      <c r="HJ17" s="380"/>
      <c r="HK17" s="380"/>
      <c r="HL17" s="380"/>
      <c r="HM17" s="380"/>
      <c r="HN17" s="380"/>
      <c r="HO17" s="380"/>
      <c r="HP17" s="380"/>
      <c r="HQ17" s="380"/>
      <c r="HR17" s="380"/>
      <c r="HS17" s="380"/>
      <c r="HT17" s="380"/>
      <c r="HU17" s="380"/>
      <c r="HV17" s="380"/>
      <c r="HW17" s="380"/>
      <c r="HX17" s="380"/>
      <c r="HY17" s="380"/>
      <c r="HZ17" s="380"/>
      <c r="IA17" s="380"/>
      <c r="IB17" s="380"/>
      <c r="IC17" s="380"/>
      <c r="ID17" s="380"/>
      <c r="IE17" s="380"/>
      <c r="IF17" s="380"/>
      <c r="IG17" s="380"/>
      <c r="IH17" s="380"/>
      <c r="II17" s="380"/>
      <c r="IJ17" s="380"/>
      <c r="IK17" s="380"/>
      <c r="IL17" s="380"/>
      <c r="IM17" s="380"/>
      <c r="IN17" s="380"/>
      <c r="IO17" s="380"/>
      <c r="IP17" s="380"/>
      <c r="IQ17" s="380"/>
      <c r="IR17" s="380"/>
      <c r="IS17" s="380"/>
      <c r="IT17" s="380"/>
      <c r="IU17" s="380"/>
      <c r="IV17" s="380"/>
      <c r="IW17" s="380"/>
      <c r="IX17" s="380"/>
      <c r="IY17" s="380"/>
      <c r="IZ17" s="380"/>
      <c r="JA17" s="380"/>
      <c r="JB17" s="380"/>
      <c r="JC17" s="380"/>
      <c r="JD17" s="380"/>
      <c r="JE17" s="380"/>
      <c r="JF17" s="380"/>
      <c r="JG17" s="380"/>
      <c r="JH17" s="380"/>
      <c r="JI17" s="380"/>
      <c r="JJ17" s="380"/>
      <c r="JK17" s="380"/>
      <c r="JL17" s="380"/>
      <c r="JM17" s="380"/>
      <c r="JN17" s="380"/>
      <c r="JO17" s="380"/>
      <c r="JP17" s="380"/>
      <c r="JQ17" s="380"/>
      <c r="JR17" s="380"/>
      <c r="JS17" s="380"/>
      <c r="JT17" s="380"/>
      <c r="JU17" s="380"/>
      <c r="JV17" s="380"/>
      <c r="JW17" s="380"/>
      <c r="JX17" s="380"/>
      <c r="JY17" s="380"/>
      <c r="JZ17" s="380"/>
      <c r="KA17" s="380"/>
      <c r="KB17" s="380"/>
      <c r="KC17" s="380"/>
      <c r="KD17" s="380"/>
      <c r="KE17" s="380"/>
      <c r="KF17" s="380"/>
      <c r="KG17" s="380"/>
      <c r="KH17" s="380"/>
      <c r="KI17" s="380"/>
      <c r="KJ17" s="380"/>
      <c r="KK17" s="380"/>
      <c r="KL17" s="380"/>
      <c r="KM17" s="380"/>
      <c r="KN17" s="380"/>
      <c r="KO17" s="380"/>
      <c r="KP17" s="380"/>
      <c r="KQ17" s="380"/>
      <c r="KR17" s="380"/>
      <c r="KS17" s="380"/>
      <c r="KT17" s="380"/>
      <c r="KU17" s="380"/>
      <c r="KV17" s="380"/>
      <c r="KW17" s="380"/>
      <c r="KX17" s="380"/>
      <c r="KY17" s="380"/>
      <c r="KZ17" s="380"/>
      <c r="LA17" s="380"/>
      <c r="LB17" s="380"/>
      <c r="LC17" s="380"/>
      <c r="LD17" s="380"/>
      <c r="LE17" s="380"/>
      <c r="LF17" s="380"/>
      <c r="LG17" s="380"/>
      <c r="LH17" s="380"/>
      <c r="LI17" s="380"/>
      <c r="LJ17" s="380"/>
      <c r="LK17" s="380"/>
      <c r="LL17" s="380"/>
      <c r="LM17" s="380"/>
      <c r="LN17" s="380"/>
      <c r="LO17" s="380"/>
      <c r="LP17" s="380"/>
      <c r="LQ17" s="380"/>
      <c r="LR17" s="380"/>
      <c r="LS17" s="380"/>
      <c r="LT17" s="380"/>
      <c r="LU17" s="380"/>
      <c r="LV17" s="380"/>
      <c r="LW17" s="380"/>
      <c r="LX17" s="380"/>
      <c r="LY17" s="380"/>
      <c r="LZ17" s="380"/>
      <c r="MA17" s="380"/>
      <c r="MB17" s="380"/>
      <c r="MC17" s="380"/>
      <c r="MD17" s="380"/>
      <c r="ME17" s="380"/>
      <c r="MF17" s="380"/>
      <c r="MG17" s="380"/>
      <c r="MH17" s="380"/>
      <c r="MI17" s="380"/>
      <c r="MJ17" s="380"/>
      <c r="MK17" s="380"/>
      <c r="ML17" s="380"/>
      <c r="MM17" s="380"/>
      <c r="MN17" s="380"/>
      <c r="MO17" s="380"/>
      <c r="MP17" s="380"/>
      <c r="MQ17" s="380"/>
      <c r="MR17" s="380"/>
      <c r="MS17" s="380"/>
      <c r="MT17" s="380"/>
      <c r="MU17" s="380"/>
      <c r="MV17" s="380"/>
      <c r="MW17" s="380"/>
      <c r="MX17" s="380"/>
      <c r="MY17" s="380"/>
      <c r="MZ17" s="380"/>
      <c r="NA17" s="380"/>
      <c r="NB17" s="380"/>
      <c r="NC17" s="380"/>
      <c r="ND17" s="380"/>
      <c r="NE17" s="380"/>
      <c r="NF17" s="380"/>
      <c r="NG17" s="380"/>
      <c r="NH17" s="380"/>
      <c r="NI17" s="380"/>
      <c r="NJ17" s="380"/>
      <c r="NK17" s="380"/>
      <c r="NL17" s="380"/>
      <c r="NM17" s="380"/>
      <c r="NN17" s="380"/>
      <c r="NO17" s="380"/>
      <c r="NP17" s="380"/>
      <c r="NQ17" s="380"/>
      <c r="NR17" s="380"/>
      <c r="NS17" s="380"/>
      <c r="NT17" s="380"/>
      <c r="NU17" s="380"/>
      <c r="NV17" s="380"/>
      <c r="NW17" s="380"/>
      <c r="NX17" s="380"/>
      <c r="NY17" s="380"/>
      <c r="NZ17" s="380"/>
      <c r="OA17" s="380"/>
      <c r="OB17" s="380"/>
      <c r="OC17" s="380"/>
      <c r="OD17" s="380"/>
      <c r="OE17" s="380"/>
      <c r="OF17" s="380"/>
      <c r="OG17" s="380"/>
      <c r="OH17" s="380"/>
      <c r="OI17" s="380"/>
      <c r="OJ17" s="380"/>
      <c r="OK17" s="380"/>
      <c r="OL17" s="380"/>
      <c r="OM17" s="380"/>
      <c r="ON17" s="380"/>
    </row>
    <row r="18" spans="1:404" ht="14.25" customHeight="1">
      <c r="A18" s="137"/>
      <c r="B18" s="387" t="s">
        <v>44</v>
      </c>
      <c r="C18" s="388"/>
      <c r="D18" s="388"/>
      <c r="E18" s="388"/>
      <c r="F18" s="308" t="str">
        <f>IF(F6="Yes", IF(SUM(F8:F17)&lt;0,0, SUM(F8:F17)),"Risk Failed")</f>
        <v>Risk Failed</v>
      </c>
      <c r="G18" s="255"/>
      <c r="H18" s="30"/>
      <c r="I18" s="222"/>
      <c r="J18" s="627"/>
      <c r="K18" s="627"/>
      <c r="L18" s="627"/>
      <c r="M18" s="627"/>
      <c r="N18" s="627"/>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c r="IW18" s="627"/>
      <c r="IX18" s="627"/>
      <c r="IY18" s="627"/>
      <c r="IZ18" s="627"/>
      <c r="JA18" s="627"/>
      <c r="JB18" s="627"/>
      <c r="JC18" s="627"/>
      <c r="JD18" s="627"/>
      <c r="JE18" s="627"/>
      <c r="JF18" s="627"/>
      <c r="JG18" s="627"/>
      <c r="JH18" s="627"/>
      <c r="JI18" s="627"/>
      <c r="JJ18" s="627"/>
      <c r="JK18" s="627"/>
      <c r="JL18" s="627"/>
      <c r="JM18" s="627"/>
      <c r="JN18" s="627"/>
      <c r="JO18" s="627"/>
      <c r="JP18" s="627"/>
      <c r="JQ18" s="627"/>
      <c r="JR18" s="627"/>
      <c r="JS18" s="627"/>
      <c r="JT18" s="627"/>
      <c r="JU18" s="627"/>
      <c r="JV18" s="627"/>
      <c r="JW18" s="627"/>
      <c r="JX18" s="627"/>
      <c r="JY18" s="627"/>
      <c r="JZ18" s="627"/>
      <c r="KA18" s="627"/>
      <c r="KB18" s="627"/>
      <c r="KC18" s="627"/>
      <c r="KD18" s="627"/>
      <c r="KE18" s="627"/>
      <c r="KF18" s="627"/>
      <c r="KG18" s="627"/>
      <c r="KH18" s="627"/>
      <c r="KI18" s="627"/>
      <c r="KJ18" s="627"/>
      <c r="KK18" s="627"/>
      <c r="KL18" s="627"/>
      <c r="KM18" s="627"/>
      <c r="KN18" s="627"/>
      <c r="KO18" s="627"/>
      <c r="KP18" s="627"/>
      <c r="KQ18" s="627"/>
      <c r="KR18" s="627"/>
      <c r="KS18" s="627"/>
      <c r="KT18" s="627"/>
      <c r="KU18" s="627"/>
      <c r="KV18" s="627"/>
      <c r="KW18" s="627"/>
      <c r="KX18" s="627"/>
      <c r="KY18" s="627"/>
      <c r="KZ18" s="627"/>
      <c r="LA18" s="627"/>
      <c r="LB18" s="627"/>
      <c r="LC18" s="627"/>
      <c r="LD18" s="627"/>
      <c r="LE18" s="627"/>
      <c r="LF18" s="627"/>
      <c r="LG18" s="627"/>
      <c r="LH18" s="627"/>
      <c r="LI18" s="627"/>
      <c r="LJ18" s="627"/>
      <c r="LK18" s="627"/>
      <c r="LL18" s="627"/>
      <c r="LM18" s="627"/>
      <c r="LN18" s="627"/>
      <c r="LO18" s="627"/>
      <c r="LP18" s="627"/>
      <c r="LQ18" s="627"/>
      <c r="LR18" s="627"/>
      <c r="LS18" s="627"/>
      <c r="LT18" s="627"/>
      <c r="LU18" s="627"/>
      <c r="LV18" s="627"/>
      <c r="LW18" s="627"/>
      <c r="LX18" s="627"/>
      <c r="LY18" s="627"/>
      <c r="LZ18" s="627"/>
      <c r="MA18" s="627"/>
      <c r="MB18" s="627"/>
      <c r="MC18" s="627"/>
      <c r="MD18" s="627"/>
      <c r="ME18" s="627"/>
      <c r="MF18" s="627"/>
      <c r="MG18" s="627"/>
      <c r="MH18" s="627"/>
      <c r="MI18" s="627"/>
      <c r="MJ18" s="627"/>
      <c r="MK18" s="627"/>
      <c r="ML18" s="627"/>
      <c r="MM18" s="627"/>
      <c r="MN18" s="627"/>
      <c r="MO18" s="627"/>
      <c r="MP18" s="627"/>
      <c r="MQ18" s="627"/>
      <c r="MR18" s="627"/>
      <c r="MS18" s="627"/>
      <c r="MT18" s="627"/>
      <c r="MU18" s="627"/>
      <c r="MV18" s="627"/>
      <c r="MW18" s="627"/>
      <c r="MX18" s="627"/>
      <c r="MY18" s="627"/>
      <c r="MZ18" s="627"/>
      <c r="NA18" s="627"/>
      <c r="NB18" s="627"/>
      <c r="NC18" s="627"/>
      <c r="ND18" s="627"/>
      <c r="NE18" s="627"/>
      <c r="NF18" s="627"/>
      <c r="NG18" s="627"/>
      <c r="NH18" s="627"/>
      <c r="NI18" s="627"/>
      <c r="NJ18" s="627"/>
      <c r="NK18" s="627"/>
      <c r="NL18" s="627"/>
      <c r="NM18" s="627"/>
      <c r="NN18" s="627"/>
      <c r="NO18" s="627"/>
      <c r="NP18" s="627"/>
      <c r="NQ18" s="627"/>
      <c r="NR18" s="627"/>
      <c r="NS18" s="627"/>
      <c r="NT18" s="627"/>
      <c r="NU18" s="627"/>
      <c r="NV18" s="627"/>
      <c r="NW18" s="627"/>
      <c r="NX18" s="627"/>
      <c r="NY18" s="627"/>
      <c r="NZ18" s="627"/>
      <c r="OA18" s="627"/>
      <c r="OB18" s="627"/>
      <c r="OC18" s="627"/>
      <c r="OD18" s="627"/>
      <c r="OE18" s="627"/>
      <c r="OF18" s="627"/>
      <c r="OG18" s="627"/>
      <c r="OH18" s="627"/>
      <c r="OI18" s="627"/>
      <c r="OJ18" s="627"/>
      <c r="OK18" s="627"/>
      <c r="OL18" s="627"/>
      <c r="OM18" s="627"/>
      <c r="ON18" s="627"/>
    </row>
    <row r="19" spans="1:404" ht="27" customHeight="1" thickBot="1">
      <c r="A19" s="137"/>
      <c r="B19" s="406" t="s">
        <v>45</v>
      </c>
      <c r="C19" s="407"/>
      <c r="D19" s="407"/>
      <c r="E19" s="407"/>
      <c r="F19" s="360"/>
      <c r="G19" s="255"/>
      <c r="H19" s="30"/>
      <c r="I19" s="222"/>
      <c r="J19" s="627"/>
      <c r="K19" s="627"/>
      <c r="L19" s="627"/>
      <c r="M19" s="627"/>
      <c r="N19" s="627"/>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c r="IW19" s="627"/>
      <c r="IX19" s="627"/>
      <c r="IY19" s="627"/>
      <c r="IZ19" s="627"/>
      <c r="JA19" s="627"/>
      <c r="JB19" s="627"/>
      <c r="JC19" s="627"/>
      <c r="JD19" s="627"/>
      <c r="JE19" s="627"/>
      <c r="JF19" s="627"/>
      <c r="JG19" s="627"/>
      <c r="JH19" s="627"/>
      <c r="JI19" s="627"/>
      <c r="JJ19" s="627"/>
      <c r="JK19" s="627"/>
      <c r="JL19" s="627"/>
      <c r="JM19" s="627"/>
      <c r="JN19" s="627"/>
      <c r="JO19" s="627"/>
      <c r="JP19" s="627"/>
      <c r="JQ19" s="627"/>
      <c r="JR19" s="627"/>
      <c r="JS19" s="627"/>
      <c r="JT19" s="627"/>
      <c r="JU19" s="627"/>
      <c r="JV19" s="627"/>
      <c r="JW19" s="627"/>
      <c r="JX19" s="627"/>
      <c r="JY19" s="627"/>
      <c r="JZ19" s="627"/>
      <c r="KA19" s="627"/>
      <c r="KB19" s="627"/>
      <c r="KC19" s="627"/>
      <c r="KD19" s="627"/>
      <c r="KE19" s="627"/>
      <c r="KF19" s="627"/>
      <c r="KG19" s="627"/>
      <c r="KH19" s="627"/>
      <c r="KI19" s="627"/>
      <c r="KJ19" s="627"/>
      <c r="KK19" s="627"/>
      <c r="KL19" s="627"/>
      <c r="KM19" s="627"/>
      <c r="KN19" s="627"/>
      <c r="KO19" s="627"/>
      <c r="KP19" s="627"/>
      <c r="KQ19" s="627"/>
      <c r="KR19" s="627"/>
      <c r="KS19" s="627"/>
      <c r="KT19" s="627"/>
      <c r="KU19" s="627"/>
      <c r="KV19" s="627"/>
      <c r="KW19" s="627"/>
      <c r="KX19" s="627"/>
      <c r="KY19" s="627"/>
      <c r="KZ19" s="627"/>
      <c r="LA19" s="627"/>
      <c r="LB19" s="627"/>
      <c r="LC19" s="627"/>
      <c r="LD19" s="627"/>
      <c r="LE19" s="627"/>
      <c r="LF19" s="627"/>
      <c r="LG19" s="627"/>
      <c r="LH19" s="627"/>
      <c r="LI19" s="627"/>
      <c r="LJ19" s="627"/>
      <c r="LK19" s="627"/>
      <c r="LL19" s="627"/>
      <c r="LM19" s="627"/>
      <c r="LN19" s="627"/>
      <c r="LO19" s="627"/>
      <c r="LP19" s="627"/>
      <c r="LQ19" s="627"/>
      <c r="LR19" s="627"/>
      <c r="LS19" s="627"/>
      <c r="LT19" s="627"/>
      <c r="LU19" s="627"/>
      <c r="LV19" s="627"/>
      <c r="LW19" s="627"/>
      <c r="LX19" s="627"/>
      <c r="LY19" s="627"/>
      <c r="LZ19" s="627"/>
      <c r="MA19" s="627"/>
      <c r="MB19" s="627"/>
      <c r="MC19" s="627"/>
      <c r="MD19" s="627"/>
      <c r="ME19" s="627"/>
      <c r="MF19" s="627"/>
      <c r="MG19" s="627"/>
      <c r="MH19" s="627"/>
      <c r="MI19" s="627"/>
      <c r="MJ19" s="627"/>
      <c r="MK19" s="627"/>
      <c r="ML19" s="627"/>
      <c r="MM19" s="627"/>
      <c r="MN19" s="627"/>
      <c r="MO19" s="627"/>
      <c r="MP19" s="627"/>
      <c r="MQ19" s="627"/>
      <c r="MR19" s="627"/>
      <c r="MS19" s="627"/>
      <c r="MT19" s="627"/>
      <c r="MU19" s="627"/>
      <c r="MV19" s="627"/>
      <c r="MW19" s="627"/>
      <c r="MX19" s="627"/>
      <c r="MY19" s="627"/>
      <c r="MZ19" s="627"/>
      <c r="NA19" s="627"/>
      <c r="NB19" s="627"/>
      <c r="NC19" s="627"/>
      <c r="ND19" s="627"/>
      <c r="NE19" s="627"/>
      <c r="NF19" s="627"/>
      <c r="NG19" s="627"/>
      <c r="NH19" s="627"/>
      <c r="NI19" s="627"/>
      <c r="NJ19" s="627"/>
      <c r="NK19" s="627"/>
      <c r="NL19" s="627"/>
      <c r="NM19" s="627"/>
      <c r="NN19" s="627"/>
      <c r="NO19" s="627"/>
      <c r="NP19" s="627"/>
      <c r="NQ19" s="627"/>
      <c r="NR19" s="627"/>
      <c r="NS19" s="627"/>
      <c r="NT19" s="627"/>
      <c r="NU19" s="627"/>
      <c r="NV19" s="627"/>
      <c r="NW19" s="627"/>
      <c r="NX19" s="627"/>
      <c r="NY19" s="627"/>
      <c r="NZ19" s="627"/>
      <c r="OA19" s="627"/>
      <c r="OB19" s="627"/>
      <c r="OC19" s="627"/>
      <c r="OD19" s="627"/>
      <c r="OE19" s="627"/>
      <c r="OF19" s="627"/>
      <c r="OG19" s="627"/>
      <c r="OH19" s="627"/>
      <c r="OI19" s="627"/>
      <c r="OJ19" s="627"/>
      <c r="OK19" s="627"/>
      <c r="OL19" s="627"/>
      <c r="OM19" s="627"/>
      <c r="ON19" s="627"/>
    </row>
    <row r="20" spans="1:404" s="118" customFormat="1" ht="24" customHeight="1" thickBot="1">
      <c r="A20" s="137"/>
      <c r="B20" s="262"/>
      <c r="C20" s="263"/>
      <c r="D20" s="264"/>
      <c r="E20" s="264"/>
      <c r="F20" s="265"/>
      <c r="G20" s="255"/>
      <c r="H20" s="30"/>
      <c r="I20" s="222"/>
      <c r="J20" s="260"/>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60"/>
      <c r="AL20" s="260"/>
      <c r="AM20" s="260"/>
      <c r="AN20" s="260"/>
      <c r="AO20" s="260"/>
      <c r="AP20" s="260"/>
      <c r="AQ20" s="260"/>
      <c r="AR20" s="260"/>
      <c r="AS20" s="260"/>
      <c r="AT20" s="260"/>
      <c r="AU20" s="260"/>
      <c r="AV20" s="260"/>
      <c r="AW20" s="260"/>
      <c r="AX20" s="260"/>
      <c r="AY20" s="260"/>
      <c r="AZ20" s="260"/>
      <c r="BA20" s="260"/>
      <c r="BB20" s="260"/>
      <c r="BC20" s="260"/>
      <c r="BD20" s="260"/>
      <c r="BE20" s="260"/>
      <c r="BF20" s="260"/>
      <c r="BG20" s="260"/>
      <c r="BH20" s="260"/>
      <c r="BI20" s="260"/>
      <c r="BJ20" s="260"/>
      <c r="BK20" s="260"/>
      <c r="BL20" s="260"/>
      <c r="BM20" s="260"/>
      <c r="BN20" s="260"/>
      <c r="BO20" s="260"/>
      <c r="BP20" s="260"/>
      <c r="BQ20" s="260"/>
      <c r="BR20" s="260"/>
      <c r="BS20" s="260"/>
      <c r="BT20" s="260"/>
      <c r="BU20" s="260"/>
      <c r="BV20" s="260"/>
      <c r="BW20" s="260"/>
      <c r="BX20" s="260"/>
      <c r="BY20" s="260"/>
      <c r="BZ20" s="260"/>
      <c r="CA20" s="260"/>
      <c r="CB20" s="260"/>
      <c r="CC20" s="260"/>
      <c r="CD20" s="260"/>
      <c r="CE20" s="260"/>
      <c r="CF20" s="260"/>
      <c r="CG20" s="260"/>
      <c r="CH20" s="260"/>
      <c r="CI20" s="260"/>
      <c r="CJ20" s="260"/>
      <c r="CK20" s="260"/>
      <c r="CL20" s="260"/>
      <c r="CM20" s="260"/>
      <c r="CN20" s="260"/>
      <c r="CO20" s="260"/>
      <c r="CP20" s="260"/>
      <c r="CQ20" s="260"/>
      <c r="CR20" s="260"/>
      <c r="CS20" s="260"/>
      <c r="CT20" s="260"/>
      <c r="CU20" s="260"/>
      <c r="CV20" s="260"/>
      <c r="CW20" s="260"/>
      <c r="CX20" s="260"/>
      <c r="CY20" s="260"/>
      <c r="CZ20" s="260"/>
      <c r="DA20" s="260"/>
      <c r="DB20" s="260"/>
      <c r="DC20" s="260"/>
      <c r="DD20" s="260"/>
      <c r="DE20" s="260"/>
      <c r="DF20" s="260"/>
      <c r="DG20" s="260"/>
      <c r="DH20" s="260"/>
      <c r="DI20" s="260"/>
      <c r="DJ20" s="260"/>
      <c r="DK20" s="260"/>
      <c r="DL20" s="260"/>
      <c r="DM20" s="260"/>
      <c r="DN20" s="260"/>
      <c r="DO20" s="260"/>
      <c r="DP20" s="260"/>
      <c r="DQ20" s="260"/>
      <c r="DR20" s="260"/>
      <c r="DS20" s="260"/>
      <c r="DT20" s="260"/>
      <c r="DU20" s="260"/>
      <c r="DV20" s="260"/>
      <c r="DW20" s="260"/>
      <c r="DX20" s="260"/>
      <c r="DY20" s="260"/>
      <c r="DZ20" s="260"/>
      <c r="EA20" s="260"/>
      <c r="EB20" s="260"/>
      <c r="EC20" s="260"/>
      <c r="ED20" s="260"/>
      <c r="EE20" s="260"/>
      <c r="EF20" s="260"/>
      <c r="EG20" s="260"/>
      <c r="EH20" s="260"/>
      <c r="EI20" s="260"/>
      <c r="EJ20" s="260"/>
      <c r="EK20" s="260"/>
      <c r="EL20" s="260"/>
      <c r="EM20" s="260"/>
      <c r="EN20" s="260"/>
      <c r="EO20" s="260"/>
      <c r="EP20" s="260"/>
      <c r="EQ20" s="260"/>
      <c r="ER20" s="260"/>
      <c r="ES20" s="260"/>
      <c r="ET20" s="260"/>
      <c r="EU20" s="260"/>
      <c r="EV20" s="260"/>
      <c r="EW20" s="260"/>
      <c r="EX20" s="260"/>
      <c r="EY20" s="260"/>
      <c r="EZ20" s="260"/>
      <c r="FA20" s="260"/>
      <c r="FB20" s="260"/>
      <c r="FC20" s="260"/>
      <c r="FD20" s="260"/>
      <c r="FE20" s="260"/>
      <c r="FF20" s="260"/>
      <c r="FG20" s="260"/>
      <c r="FH20" s="260"/>
      <c r="FI20" s="260"/>
      <c r="FJ20" s="260"/>
      <c r="FK20" s="260"/>
      <c r="FL20" s="260"/>
      <c r="FM20" s="260"/>
      <c r="FN20" s="260"/>
      <c r="FO20" s="260"/>
      <c r="FP20" s="260"/>
      <c r="FQ20" s="260"/>
      <c r="FR20" s="260"/>
      <c r="FS20" s="260"/>
      <c r="FT20" s="260"/>
      <c r="FU20" s="260"/>
      <c r="FV20" s="260"/>
      <c r="FW20" s="260"/>
      <c r="FX20" s="260"/>
      <c r="FY20" s="260"/>
      <c r="FZ20" s="260"/>
      <c r="GA20" s="260"/>
      <c r="GB20" s="260"/>
      <c r="GC20" s="260"/>
      <c r="GD20" s="260"/>
      <c r="GE20" s="260"/>
      <c r="GF20" s="260"/>
      <c r="GG20" s="260"/>
      <c r="GH20" s="260"/>
      <c r="GI20" s="260"/>
      <c r="GJ20" s="260"/>
      <c r="GK20" s="260"/>
      <c r="GL20" s="260"/>
      <c r="GM20" s="260"/>
      <c r="GN20" s="260"/>
      <c r="GO20" s="260"/>
      <c r="GP20" s="260"/>
      <c r="GQ20" s="260"/>
      <c r="GR20" s="260"/>
      <c r="GS20" s="260"/>
      <c r="GT20" s="260"/>
      <c r="GU20" s="260"/>
      <c r="GV20" s="260"/>
      <c r="GW20" s="260"/>
      <c r="GX20" s="260"/>
      <c r="GY20" s="260"/>
      <c r="GZ20" s="260"/>
      <c r="HA20" s="260"/>
      <c r="HB20" s="260"/>
      <c r="HC20" s="260"/>
      <c r="HD20" s="260"/>
      <c r="HE20" s="260"/>
      <c r="HF20" s="260"/>
      <c r="HG20" s="260"/>
      <c r="HH20" s="260"/>
      <c r="HI20" s="260"/>
      <c r="HJ20" s="260"/>
      <c r="HK20" s="260"/>
      <c r="HL20" s="260"/>
      <c r="HM20" s="260"/>
      <c r="HN20" s="260"/>
      <c r="HO20" s="260"/>
      <c r="HP20" s="260"/>
      <c r="HQ20" s="260"/>
      <c r="HR20" s="260"/>
      <c r="HS20" s="260"/>
      <c r="HT20" s="260"/>
      <c r="HU20" s="260"/>
      <c r="HV20" s="260"/>
      <c r="HW20" s="260"/>
      <c r="HX20" s="260"/>
      <c r="HY20" s="260"/>
      <c r="HZ20" s="260"/>
      <c r="IA20" s="260"/>
      <c r="IB20" s="260"/>
      <c r="IC20" s="260"/>
      <c r="ID20" s="260"/>
      <c r="IE20" s="260"/>
      <c r="IF20" s="260"/>
      <c r="IG20" s="260"/>
      <c r="IH20" s="260"/>
      <c r="II20" s="260"/>
      <c r="IJ20" s="260"/>
      <c r="IK20" s="260"/>
      <c r="IL20" s="260"/>
      <c r="IM20" s="260"/>
      <c r="IN20" s="260"/>
      <c r="IO20" s="260"/>
      <c r="IP20" s="260"/>
      <c r="IQ20" s="260"/>
      <c r="IR20" s="260"/>
      <c r="IS20" s="260"/>
      <c r="IT20" s="260"/>
      <c r="IU20" s="260"/>
      <c r="IV20" s="260"/>
      <c r="IW20" s="260"/>
      <c r="IX20" s="260"/>
      <c r="IY20" s="260"/>
      <c r="IZ20" s="260"/>
      <c r="JA20" s="260"/>
      <c r="JB20" s="260"/>
      <c r="JC20" s="260"/>
      <c r="JD20" s="260"/>
      <c r="JE20" s="260"/>
      <c r="JF20" s="260"/>
      <c r="JG20" s="260"/>
      <c r="JH20" s="260"/>
      <c r="JI20" s="260"/>
      <c r="JJ20" s="260"/>
      <c r="JK20" s="260"/>
      <c r="JL20" s="260"/>
      <c r="JM20" s="260"/>
      <c r="JN20" s="260"/>
      <c r="JO20" s="260"/>
      <c r="JP20" s="260"/>
      <c r="JQ20" s="260"/>
      <c r="JR20" s="260"/>
      <c r="JS20" s="260"/>
      <c r="JT20" s="260"/>
      <c r="JU20" s="260"/>
      <c r="JV20" s="260"/>
      <c r="JW20" s="260"/>
      <c r="JX20" s="260"/>
      <c r="JY20" s="260"/>
      <c r="JZ20" s="260"/>
      <c r="KA20" s="260"/>
      <c r="KB20" s="260"/>
      <c r="KC20" s="260"/>
      <c r="KD20" s="260"/>
      <c r="KE20" s="260"/>
      <c r="KF20" s="260"/>
      <c r="KG20" s="260"/>
      <c r="KH20" s="260"/>
      <c r="KI20" s="260"/>
      <c r="KJ20" s="260"/>
      <c r="KK20" s="260"/>
      <c r="KL20" s="260"/>
      <c r="KM20" s="260"/>
      <c r="KN20" s="260"/>
      <c r="KO20" s="260"/>
      <c r="KP20" s="260"/>
      <c r="KQ20" s="260"/>
      <c r="KR20" s="260"/>
      <c r="KS20" s="260"/>
      <c r="KT20" s="260"/>
      <c r="KU20" s="260"/>
      <c r="KV20" s="260"/>
      <c r="KW20" s="260"/>
      <c r="KX20" s="260"/>
      <c r="KY20" s="260"/>
      <c r="KZ20" s="260"/>
      <c r="LA20" s="260"/>
      <c r="LB20" s="260"/>
      <c r="LC20" s="260"/>
      <c r="LD20" s="260"/>
      <c r="LE20" s="260"/>
      <c r="LF20" s="260"/>
      <c r="LG20" s="260"/>
      <c r="LH20" s="260"/>
      <c r="LI20" s="260"/>
      <c r="LJ20" s="260"/>
      <c r="LK20" s="260"/>
      <c r="LL20" s="260"/>
      <c r="LM20" s="260"/>
      <c r="LN20" s="260"/>
      <c r="LO20" s="260"/>
      <c r="LP20" s="260"/>
      <c r="LQ20" s="260"/>
      <c r="LR20" s="260"/>
      <c r="LS20" s="260"/>
      <c r="LT20" s="260"/>
      <c r="LU20" s="260"/>
      <c r="LV20" s="260"/>
      <c r="LW20" s="260"/>
      <c r="LX20" s="260"/>
      <c r="LY20" s="260"/>
      <c r="LZ20" s="260"/>
      <c r="MA20" s="260"/>
      <c r="MB20" s="260"/>
      <c r="MC20" s="260"/>
      <c r="MD20" s="260"/>
      <c r="ME20" s="260"/>
      <c r="MF20" s="260"/>
      <c r="MG20" s="260"/>
      <c r="MH20" s="260"/>
      <c r="MI20" s="260"/>
      <c r="MJ20" s="260"/>
      <c r="MK20" s="260"/>
      <c r="ML20" s="260"/>
      <c r="MM20" s="260"/>
      <c r="MN20" s="260"/>
      <c r="MO20" s="260"/>
      <c r="MP20" s="260"/>
      <c r="MQ20" s="260"/>
      <c r="MR20" s="260"/>
      <c r="MS20" s="260"/>
      <c r="MT20" s="260"/>
      <c r="MU20" s="260"/>
      <c r="MV20" s="260"/>
      <c r="MW20" s="260"/>
      <c r="MX20" s="260"/>
      <c r="MY20" s="260"/>
      <c r="MZ20" s="260"/>
      <c r="NA20" s="260"/>
      <c r="NB20" s="260"/>
      <c r="NC20" s="260"/>
      <c r="ND20" s="260"/>
      <c r="NE20" s="260"/>
      <c r="NF20" s="260"/>
      <c r="NG20" s="260"/>
      <c r="NH20" s="260"/>
      <c r="NI20" s="260"/>
      <c r="NJ20" s="260"/>
      <c r="NK20" s="260"/>
      <c r="NL20" s="260"/>
      <c r="NM20" s="260"/>
      <c r="NN20" s="260"/>
      <c r="NO20" s="260"/>
      <c r="NP20" s="260"/>
      <c r="NQ20" s="260"/>
      <c r="NR20" s="260"/>
      <c r="NS20" s="260"/>
      <c r="NT20" s="260"/>
      <c r="NU20" s="260"/>
      <c r="NV20" s="260"/>
      <c r="NW20" s="260"/>
      <c r="NX20" s="260"/>
      <c r="NY20" s="260"/>
      <c r="NZ20" s="260"/>
      <c r="OA20" s="260"/>
      <c r="OB20" s="260"/>
      <c r="OC20" s="260"/>
      <c r="OD20" s="260"/>
      <c r="OE20" s="260"/>
      <c r="OF20" s="260"/>
      <c r="OG20" s="260"/>
      <c r="OH20" s="260"/>
      <c r="OI20" s="260"/>
      <c r="OJ20" s="260"/>
      <c r="OK20" s="260"/>
      <c r="OL20" s="260"/>
      <c r="OM20" s="260"/>
      <c r="ON20" s="260"/>
    </row>
    <row r="21" spans="1:404" ht="21.75" customHeight="1" thickBot="1">
      <c r="A21" s="137"/>
      <c r="B21" s="384" t="s">
        <v>46</v>
      </c>
      <c r="C21" s="385"/>
      <c r="D21" s="385"/>
      <c r="E21" s="385"/>
      <c r="F21" s="386"/>
      <c r="G21" s="307"/>
      <c r="H21" s="276"/>
      <c r="I21" s="274"/>
      <c r="J21" s="380"/>
      <c r="K21" s="380"/>
      <c r="L21" s="380"/>
      <c r="M21" s="380"/>
      <c r="N21" s="380"/>
      <c r="O21" s="380"/>
      <c r="P21" s="380"/>
      <c r="Q21" s="380"/>
      <c r="R21" s="380"/>
      <c r="S21" s="380"/>
      <c r="T21" s="380"/>
      <c r="U21" s="380"/>
      <c r="V21" s="380"/>
      <c r="W21" s="380"/>
      <c r="X21" s="380"/>
      <c r="Y21" s="380"/>
      <c r="Z21" s="380"/>
      <c r="AA21" s="380"/>
      <c r="AB21" s="380"/>
      <c r="AC21" s="380"/>
      <c r="AD21" s="380"/>
      <c r="AE21" s="380"/>
      <c r="AF21" s="380"/>
      <c r="AG21" s="380"/>
      <c r="AH21" s="380"/>
      <c r="AI21" s="380"/>
      <c r="AJ21" s="380"/>
      <c r="AK21" s="380"/>
      <c r="AL21" s="380"/>
      <c r="AM21" s="380"/>
      <c r="AN21" s="380"/>
      <c r="AO21" s="380"/>
      <c r="AP21" s="380"/>
      <c r="AQ21" s="380"/>
      <c r="AR21" s="380"/>
      <c r="AS21" s="380"/>
      <c r="AT21" s="380"/>
      <c r="AU21" s="380"/>
      <c r="AV21" s="380"/>
      <c r="AW21" s="380"/>
      <c r="AX21" s="380"/>
      <c r="AY21" s="380"/>
      <c r="AZ21" s="380"/>
      <c r="BA21" s="380"/>
      <c r="BB21" s="380"/>
      <c r="BC21" s="380"/>
      <c r="BD21" s="380"/>
      <c r="BE21" s="380"/>
      <c r="BF21" s="380"/>
      <c r="BG21" s="380"/>
      <c r="BH21" s="380"/>
      <c r="BI21" s="380"/>
      <c r="BJ21" s="380"/>
      <c r="BK21" s="380"/>
      <c r="BL21" s="380"/>
      <c r="BM21" s="380"/>
      <c r="BN21" s="380"/>
      <c r="BO21" s="380"/>
      <c r="BP21" s="380"/>
      <c r="BQ21" s="380"/>
      <c r="BR21" s="380"/>
      <c r="BS21" s="380"/>
      <c r="BT21" s="380"/>
      <c r="BU21" s="380"/>
      <c r="BV21" s="380"/>
      <c r="BW21" s="380"/>
      <c r="BX21" s="380"/>
      <c r="BY21" s="380"/>
      <c r="BZ21" s="380"/>
      <c r="CA21" s="380"/>
      <c r="CB21" s="380"/>
      <c r="CC21" s="380"/>
      <c r="CD21" s="380"/>
      <c r="CE21" s="380"/>
      <c r="CF21" s="380"/>
      <c r="CG21" s="380"/>
      <c r="CH21" s="380"/>
      <c r="CI21" s="380"/>
      <c r="CJ21" s="380"/>
      <c r="CK21" s="380"/>
      <c r="CL21" s="380"/>
      <c r="CM21" s="380"/>
      <c r="CN21" s="380"/>
      <c r="CO21" s="380"/>
      <c r="CP21" s="380"/>
      <c r="CQ21" s="380"/>
      <c r="CR21" s="380"/>
      <c r="CS21" s="380"/>
      <c r="CT21" s="380"/>
      <c r="CU21" s="380"/>
      <c r="CV21" s="380"/>
      <c r="CW21" s="380"/>
      <c r="CX21" s="380"/>
      <c r="CY21" s="380"/>
      <c r="CZ21" s="380"/>
      <c r="DA21" s="380"/>
      <c r="DB21" s="380"/>
      <c r="DC21" s="380"/>
      <c r="DD21" s="380"/>
      <c r="DE21" s="380"/>
      <c r="DF21" s="380"/>
      <c r="DG21" s="380"/>
      <c r="DH21" s="380"/>
      <c r="DI21" s="380"/>
      <c r="DJ21" s="380"/>
      <c r="DK21" s="380"/>
      <c r="DL21" s="380"/>
      <c r="DM21" s="380"/>
      <c r="DN21" s="380"/>
      <c r="DO21" s="380"/>
      <c r="DP21" s="380"/>
      <c r="DQ21" s="380"/>
      <c r="DR21" s="380"/>
      <c r="DS21" s="380"/>
      <c r="DT21" s="380"/>
      <c r="DU21" s="380"/>
      <c r="DV21" s="380"/>
      <c r="DW21" s="380"/>
      <c r="DX21" s="380"/>
      <c r="DY21" s="380"/>
      <c r="DZ21" s="380"/>
      <c r="EA21" s="380"/>
      <c r="EB21" s="380"/>
      <c r="EC21" s="380"/>
      <c r="ED21" s="380"/>
      <c r="EE21" s="380"/>
      <c r="EF21" s="380"/>
      <c r="EG21" s="380"/>
      <c r="EH21" s="380"/>
      <c r="EI21" s="380"/>
      <c r="EJ21" s="380"/>
      <c r="EK21" s="380"/>
      <c r="EL21" s="380"/>
      <c r="EM21" s="380"/>
      <c r="EN21" s="380"/>
      <c r="EO21" s="380"/>
      <c r="EP21" s="380"/>
      <c r="EQ21" s="380"/>
      <c r="ER21" s="380"/>
      <c r="ES21" s="380"/>
      <c r="ET21" s="380"/>
      <c r="EU21" s="380"/>
      <c r="EV21" s="380"/>
      <c r="EW21" s="380"/>
      <c r="EX21" s="380"/>
      <c r="EY21" s="380"/>
      <c r="EZ21" s="380"/>
      <c r="FA21" s="380"/>
      <c r="FB21" s="380"/>
      <c r="FC21" s="380"/>
      <c r="FD21" s="380"/>
      <c r="FE21" s="380"/>
      <c r="FF21" s="380"/>
      <c r="FG21" s="380"/>
      <c r="FH21" s="380"/>
      <c r="FI21" s="380"/>
      <c r="FJ21" s="380"/>
      <c r="FK21" s="380"/>
      <c r="FL21" s="380"/>
      <c r="FM21" s="380"/>
      <c r="FN21" s="380"/>
      <c r="FO21" s="380"/>
      <c r="FP21" s="380"/>
      <c r="FQ21" s="380"/>
      <c r="FR21" s="380"/>
      <c r="FS21" s="380"/>
      <c r="FT21" s="380"/>
      <c r="FU21" s="380"/>
      <c r="FV21" s="380"/>
      <c r="FW21" s="380"/>
      <c r="FX21" s="380"/>
      <c r="FY21" s="380"/>
      <c r="FZ21" s="380"/>
      <c r="GA21" s="380"/>
      <c r="GB21" s="380"/>
      <c r="GC21" s="380"/>
      <c r="GD21" s="380"/>
      <c r="GE21" s="380"/>
      <c r="GF21" s="380"/>
      <c r="GG21" s="380"/>
      <c r="GH21" s="380"/>
      <c r="GI21" s="380"/>
      <c r="GJ21" s="380"/>
      <c r="GK21" s="380"/>
      <c r="GL21" s="380"/>
      <c r="GM21" s="380"/>
      <c r="GN21" s="380"/>
      <c r="GO21" s="380"/>
      <c r="GP21" s="380"/>
      <c r="GQ21" s="380"/>
      <c r="GR21" s="380"/>
      <c r="GS21" s="380"/>
      <c r="GT21" s="380"/>
      <c r="GU21" s="380"/>
      <c r="GV21" s="380"/>
      <c r="GW21" s="380"/>
      <c r="GX21" s="380"/>
      <c r="GY21" s="380"/>
      <c r="GZ21" s="380"/>
      <c r="HA21" s="380"/>
      <c r="HB21" s="380"/>
      <c r="HC21" s="380"/>
      <c r="HD21" s="380"/>
      <c r="HE21" s="380"/>
      <c r="HF21" s="380"/>
      <c r="HG21" s="380"/>
      <c r="HH21" s="380"/>
      <c r="HI21" s="380"/>
      <c r="HJ21" s="380"/>
      <c r="HK21" s="380"/>
      <c r="HL21" s="380"/>
      <c r="HM21" s="380"/>
      <c r="HN21" s="380"/>
      <c r="HO21" s="380"/>
      <c r="HP21" s="380"/>
      <c r="HQ21" s="380"/>
      <c r="HR21" s="380"/>
      <c r="HS21" s="380"/>
      <c r="HT21" s="380"/>
      <c r="HU21" s="380"/>
      <c r="HV21" s="380"/>
      <c r="HW21" s="380"/>
      <c r="HX21" s="380"/>
      <c r="HY21" s="380"/>
      <c r="HZ21" s="380"/>
      <c r="IA21" s="380"/>
      <c r="IB21" s="380"/>
      <c r="IC21" s="380"/>
      <c r="ID21" s="380"/>
      <c r="IE21" s="380"/>
      <c r="IF21" s="380"/>
      <c r="IG21" s="380"/>
      <c r="IH21" s="380"/>
      <c r="II21" s="380"/>
      <c r="IJ21" s="380"/>
      <c r="IK21" s="380"/>
      <c r="IL21" s="380"/>
      <c r="IM21" s="380"/>
      <c r="IN21" s="380"/>
      <c r="IO21" s="380"/>
      <c r="IP21" s="380"/>
      <c r="IQ21" s="380"/>
      <c r="IR21" s="380"/>
      <c r="IS21" s="380"/>
      <c r="IT21" s="380"/>
      <c r="IU21" s="380"/>
      <c r="IV21" s="380"/>
      <c r="IW21" s="380"/>
      <c r="IX21" s="380"/>
      <c r="IY21" s="380"/>
      <c r="IZ21" s="380"/>
      <c r="JA21" s="380"/>
      <c r="JB21" s="380"/>
      <c r="JC21" s="380"/>
      <c r="JD21" s="380"/>
      <c r="JE21" s="380"/>
      <c r="JF21" s="380"/>
      <c r="JG21" s="380"/>
      <c r="JH21" s="380"/>
      <c r="JI21" s="380"/>
      <c r="JJ21" s="380"/>
      <c r="JK21" s="380"/>
      <c r="JL21" s="380"/>
      <c r="JM21" s="380"/>
      <c r="JN21" s="380"/>
      <c r="JO21" s="380"/>
      <c r="JP21" s="380"/>
      <c r="JQ21" s="380"/>
      <c r="JR21" s="380"/>
      <c r="JS21" s="380"/>
      <c r="JT21" s="380"/>
      <c r="JU21" s="380"/>
      <c r="JV21" s="380"/>
      <c r="JW21" s="380"/>
      <c r="JX21" s="380"/>
      <c r="JY21" s="380"/>
      <c r="JZ21" s="380"/>
      <c r="KA21" s="380"/>
      <c r="KB21" s="380"/>
      <c r="KC21" s="380"/>
      <c r="KD21" s="380"/>
      <c r="KE21" s="380"/>
      <c r="KF21" s="380"/>
      <c r="KG21" s="380"/>
      <c r="KH21" s="380"/>
      <c r="KI21" s="380"/>
      <c r="KJ21" s="380"/>
      <c r="KK21" s="380"/>
      <c r="KL21" s="380"/>
      <c r="KM21" s="380"/>
      <c r="KN21" s="380"/>
      <c r="KO21" s="380"/>
      <c r="KP21" s="380"/>
      <c r="KQ21" s="380"/>
      <c r="KR21" s="380"/>
      <c r="KS21" s="380"/>
      <c r="KT21" s="380"/>
      <c r="KU21" s="380"/>
      <c r="KV21" s="380"/>
      <c r="KW21" s="380"/>
      <c r="KX21" s="380"/>
      <c r="KY21" s="380"/>
      <c r="KZ21" s="380"/>
      <c r="LA21" s="380"/>
      <c r="LB21" s="380"/>
      <c r="LC21" s="380"/>
      <c r="LD21" s="380"/>
      <c r="LE21" s="380"/>
      <c r="LF21" s="380"/>
      <c r="LG21" s="380"/>
      <c r="LH21" s="380"/>
      <c r="LI21" s="380"/>
      <c r="LJ21" s="380"/>
      <c r="LK21" s="380"/>
      <c r="LL21" s="380"/>
      <c r="LM21" s="380"/>
      <c r="LN21" s="380"/>
      <c r="LO21" s="380"/>
      <c r="LP21" s="380"/>
      <c r="LQ21" s="380"/>
      <c r="LR21" s="380"/>
      <c r="LS21" s="380"/>
      <c r="LT21" s="380"/>
      <c r="LU21" s="380"/>
      <c r="LV21" s="380"/>
      <c r="LW21" s="380"/>
      <c r="LX21" s="380"/>
      <c r="LY21" s="380"/>
      <c r="LZ21" s="380"/>
      <c r="MA21" s="380"/>
      <c r="MB21" s="380"/>
      <c r="MC21" s="380"/>
      <c r="MD21" s="380"/>
      <c r="ME21" s="380"/>
      <c r="MF21" s="380"/>
      <c r="MG21" s="380"/>
      <c r="MH21" s="380"/>
      <c r="MI21" s="380"/>
      <c r="MJ21" s="380"/>
      <c r="MK21" s="380"/>
      <c r="ML21" s="380"/>
      <c r="MM21" s="380"/>
      <c r="MN21" s="380"/>
      <c r="MO21" s="380"/>
      <c r="MP21" s="380"/>
      <c r="MQ21" s="380"/>
      <c r="MR21" s="380"/>
      <c r="MS21" s="380"/>
      <c r="MT21" s="380"/>
      <c r="MU21" s="380"/>
      <c r="MV21" s="380"/>
      <c r="MW21" s="380"/>
      <c r="MX21" s="380"/>
      <c r="MY21" s="380"/>
      <c r="MZ21" s="380"/>
      <c r="NA21" s="380"/>
      <c r="NB21" s="380"/>
      <c r="NC21" s="380"/>
      <c r="ND21" s="380"/>
      <c r="NE21" s="380"/>
      <c r="NF21" s="380"/>
      <c r="NG21" s="380"/>
      <c r="NH21" s="380"/>
      <c r="NI21" s="380"/>
      <c r="NJ21" s="380"/>
      <c r="NK21" s="380"/>
      <c r="NL21" s="380"/>
      <c r="NM21" s="380"/>
      <c r="NN21" s="380"/>
      <c r="NO21" s="380"/>
      <c r="NP21" s="380"/>
      <c r="NQ21" s="380"/>
      <c r="NR21" s="380"/>
      <c r="NS21" s="380"/>
      <c r="NT21" s="380"/>
      <c r="NU21" s="380"/>
      <c r="NV21" s="380"/>
      <c r="NW21" s="380"/>
      <c r="NX21" s="380"/>
      <c r="NY21" s="380"/>
      <c r="NZ21" s="380"/>
      <c r="OA21" s="380"/>
      <c r="OB21" s="380"/>
      <c r="OC21" s="380"/>
      <c r="OD21" s="380"/>
      <c r="OE21" s="380"/>
      <c r="OF21" s="380"/>
      <c r="OG21" s="380"/>
      <c r="OH21" s="380"/>
      <c r="OI21" s="380"/>
      <c r="OJ21" s="380"/>
      <c r="OK21" s="380"/>
      <c r="OL21" s="380"/>
      <c r="OM21" s="380"/>
      <c r="ON21" s="380"/>
    </row>
    <row r="22" spans="1:404" ht="14.25" customHeight="1">
      <c r="A22" s="137"/>
      <c r="B22" s="383" t="s">
        <v>47</v>
      </c>
      <c r="C22" s="634"/>
      <c r="D22" s="634"/>
      <c r="E22" s="634"/>
      <c r="F22" s="635"/>
      <c r="G22" s="255"/>
      <c r="H22" s="309"/>
      <c r="I22" s="274"/>
      <c r="J22" s="627"/>
      <c r="K22" s="627"/>
      <c r="L22" s="627"/>
      <c r="M22" s="627"/>
      <c r="N22" s="627"/>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c r="IW22" s="627"/>
      <c r="IX22" s="627"/>
      <c r="IY22" s="627"/>
      <c r="IZ22" s="627"/>
      <c r="JA22" s="627"/>
      <c r="JB22" s="627"/>
      <c r="JC22" s="627"/>
      <c r="JD22" s="627"/>
      <c r="JE22" s="627"/>
      <c r="JF22" s="627"/>
      <c r="JG22" s="627"/>
      <c r="JH22" s="627"/>
      <c r="JI22" s="627"/>
      <c r="JJ22" s="627"/>
      <c r="JK22" s="627"/>
      <c r="JL22" s="627"/>
      <c r="JM22" s="627"/>
      <c r="JN22" s="627"/>
      <c r="JO22" s="627"/>
      <c r="JP22" s="627"/>
      <c r="JQ22" s="627"/>
      <c r="JR22" s="627"/>
      <c r="JS22" s="627"/>
      <c r="JT22" s="627"/>
      <c r="JU22" s="627"/>
      <c r="JV22" s="627"/>
      <c r="JW22" s="627"/>
      <c r="JX22" s="627"/>
      <c r="JY22" s="627"/>
      <c r="JZ22" s="627"/>
      <c r="KA22" s="627"/>
      <c r="KB22" s="627"/>
      <c r="KC22" s="627"/>
      <c r="KD22" s="627"/>
      <c r="KE22" s="627"/>
      <c r="KF22" s="627"/>
      <c r="KG22" s="627"/>
      <c r="KH22" s="627"/>
      <c r="KI22" s="627"/>
      <c r="KJ22" s="627"/>
      <c r="KK22" s="627"/>
      <c r="KL22" s="627"/>
      <c r="KM22" s="627"/>
      <c r="KN22" s="627"/>
      <c r="KO22" s="627"/>
      <c r="KP22" s="627"/>
      <c r="KQ22" s="627"/>
      <c r="KR22" s="627"/>
      <c r="KS22" s="627"/>
      <c r="KT22" s="627"/>
      <c r="KU22" s="627"/>
      <c r="KV22" s="627"/>
      <c r="KW22" s="627"/>
      <c r="KX22" s="627"/>
      <c r="KY22" s="627"/>
      <c r="KZ22" s="627"/>
      <c r="LA22" s="627"/>
      <c r="LB22" s="627"/>
      <c r="LC22" s="627"/>
      <c r="LD22" s="627"/>
      <c r="LE22" s="627"/>
      <c r="LF22" s="627"/>
      <c r="LG22" s="627"/>
      <c r="LH22" s="627"/>
      <c r="LI22" s="627"/>
      <c r="LJ22" s="627"/>
      <c r="LK22" s="627"/>
      <c r="LL22" s="627"/>
      <c r="LM22" s="627"/>
      <c r="LN22" s="627"/>
      <c r="LO22" s="627"/>
      <c r="LP22" s="627"/>
      <c r="LQ22" s="627"/>
      <c r="LR22" s="627"/>
      <c r="LS22" s="627"/>
      <c r="LT22" s="627"/>
      <c r="LU22" s="627"/>
      <c r="LV22" s="627"/>
      <c r="LW22" s="627"/>
      <c r="LX22" s="627"/>
      <c r="LY22" s="627"/>
      <c r="LZ22" s="627"/>
      <c r="MA22" s="627"/>
      <c r="MB22" s="627"/>
      <c r="MC22" s="627"/>
      <c r="MD22" s="627"/>
      <c r="ME22" s="627"/>
      <c r="MF22" s="627"/>
      <c r="MG22" s="627"/>
      <c r="MH22" s="627"/>
      <c r="MI22" s="627"/>
      <c r="MJ22" s="627"/>
      <c r="MK22" s="627"/>
      <c r="ML22" s="627"/>
      <c r="MM22" s="627"/>
      <c r="MN22" s="627"/>
      <c r="MO22" s="627"/>
      <c r="MP22" s="627"/>
      <c r="MQ22" s="627"/>
      <c r="MR22" s="627"/>
      <c r="MS22" s="627"/>
      <c r="MT22" s="627"/>
      <c r="MU22" s="627"/>
      <c r="MV22" s="627"/>
      <c r="MW22" s="627"/>
      <c r="MX22" s="627"/>
      <c r="MY22" s="627"/>
      <c r="MZ22" s="627"/>
      <c r="NA22" s="627"/>
      <c r="NB22" s="627"/>
      <c r="NC22" s="627"/>
      <c r="ND22" s="627"/>
      <c r="NE22" s="627"/>
      <c r="NF22" s="627"/>
      <c r="NG22" s="627"/>
      <c r="NH22" s="627"/>
      <c r="NI22" s="627"/>
      <c r="NJ22" s="627"/>
      <c r="NK22" s="627"/>
      <c r="NL22" s="627"/>
      <c r="NM22" s="627"/>
      <c r="NN22" s="627"/>
      <c r="NO22" s="627"/>
      <c r="NP22" s="627"/>
      <c r="NQ22" s="627"/>
      <c r="NR22" s="627"/>
      <c r="NS22" s="627"/>
      <c r="NT22" s="627"/>
      <c r="NU22" s="627"/>
      <c r="NV22" s="627"/>
      <c r="NW22" s="627"/>
      <c r="NX22" s="627"/>
      <c r="NY22" s="627"/>
      <c r="NZ22" s="627"/>
      <c r="OA22" s="627"/>
      <c r="OB22" s="627"/>
      <c r="OC22" s="627"/>
      <c r="OD22" s="627"/>
      <c r="OE22" s="627"/>
      <c r="OF22" s="627"/>
      <c r="OG22" s="627"/>
      <c r="OH22" s="627"/>
      <c r="OI22" s="627"/>
      <c r="OJ22" s="627"/>
      <c r="OK22" s="627"/>
      <c r="OL22" s="627"/>
      <c r="OM22" s="627"/>
      <c r="ON22" s="627"/>
    </row>
    <row r="23" spans="1:404" ht="29.25" customHeight="1">
      <c r="A23" s="137"/>
      <c r="B23" s="9" t="s">
        <v>23</v>
      </c>
      <c r="C23" s="389" t="s">
        <v>48</v>
      </c>
      <c r="D23" s="390"/>
      <c r="E23" s="390"/>
      <c r="F23" s="310"/>
      <c r="G23" s="280" t="str">
        <f>IF(F23="","Select an answer from dropdown","")</f>
        <v>Select an answer from dropdown</v>
      </c>
      <c r="H23" s="309"/>
      <c r="I23" s="274"/>
      <c r="J23" s="627"/>
      <c r="K23" s="627"/>
      <c r="L23" s="627"/>
      <c r="M23" s="627"/>
      <c r="N23" s="627"/>
      <c r="O23" s="627"/>
      <c r="P23" s="627"/>
      <c r="Q23" s="627"/>
      <c r="R23" s="627"/>
      <c r="S23" s="627"/>
      <c r="T23" s="627"/>
      <c r="U23" s="627"/>
      <c r="V23" s="627"/>
      <c r="W23" s="627"/>
      <c r="X23" s="627"/>
      <c r="Y23" s="627"/>
      <c r="Z23" s="627"/>
      <c r="AA23" s="627"/>
      <c r="AB23" s="627"/>
      <c r="AC23" s="627"/>
      <c r="AD23" s="627"/>
      <c r="AE23" s="627"/>
      <c r="AF23" s="627"/>
      <c r="AG23" s="627"/>
      <c r="AH23" s="627"/>
      <c r="AI23" s="627"/>
      <c r="AJ23" s="627"/>
      <c r="AK23" s="627"/>
      <c r="AL23" s="627"/>
      <c r="AM23" s="627"/>
      <c r="AN23" s="627"/>
      <c r="AO23" s="627"/>
      <c r="AP23" s="627"/>
      <c r="AQ23" s="627"/>
      <c r="AR23" s="627"/>
      <c r="AS23" s="627"/>
      <c r="AT23" s="627"/>
      <c r="AU23" s="627"/>
      <c r="AV23" s="627"/>
      <c r="AW23" s="627"/>
      <c r="AX23" s="627"/>
      <c r="AY23" s="627"/>
      <c r="AZ23" s="627"/>
      <c r="BA23" s="627"/>
      <c r="BB23" s="627"/>
      <c r="BC23" s="627"/>
      <c r="BD23" s="627"/>
      <c r="BE23" s="627"/>
      <c r="BF23" s="627"/>
      <c r="BG23" s="627"/>
      <c r="BH23" s="627"/>
      <c r="BI23" s="627"/>
      <c r="BJ23" s="627"/>
      <c r="BK23" s="627"/>
      <c r="BL23" s="627"/>
      <c r="BM23" s="627"/>
      <c r="BN23" s="627"/>
      <c r="BO23" s="627"/>
      <c r="BP23" s="627"/>
      <c r="BQ23" s="627"/>
      <c r="BR23" s="627"/>
      <c r="BS23" s="627"/>
      <c r="BT23" s="627"/>
      <c r="BU23" s="627"/>
      <c r="BV23" s="627"/>
      <c r="BW23" s="627"/>
      <c r="BX23" s="627"/>
      <c r="BY23" s="627"/>
      <c r="BZ23" s="627"/>
      <c r="CA23" s="627"/>
      <c r="CB23" s="627"/>
      <c r="CC23" s="627"/>
      <c r="CD23" s="627"/>
      <c r="CE23" s="627"/>
      <c r="CF23" s="627"/>
      <c r="CG23" s="627"/>
      <c r="CH23" s="627"/>
      <c r="CI23" s="627"/>
      <c r="CJ23" s="627"/>
      <c r="CK23" s="627"/>
      <c r="CL23" s="627"/>
      <c r="CM23" s="627"/>
      <c r="CN23" s="627"/>
      <c r="CO23" s="627"/>
      <c r="CP23" s="627"/>
      <c r="CQ23" s="627"/>
      <c r="CR23" s="627"/>
      <c r="CS23" s="627"/>
      <c r="CT23" s="627"/>
      <c r="CU23" s="627"/>
      <c r="CV23" s="627"/>
      <c r="CW23" s="627"/>
      <c r="CX23" s="627"/>
      <c r="CY23" s="627"/>
      <c r="CZ23" s="627"/>
      <c r="DA23" s="627"/>
      <c r="DB23" s="627"/>
      <c r="DC23" s="627"/>
      <c r="DD23" s="627"/>
      <c r="DE23" s="627"/>
      <c r="DF23" s="627"/>
      <c r="DG23" s="627"/>
      <c r="DH23" s="627"/>
      <c r="DI23" s="627"/>
      <c r="DJ23" s="627"/>
      <c r="DK23" s="627"/>
      <c r="DL23" s="627"/>
      <c r="DM23" s="627"/>
      <c r="DN23" s="627"/>
      <c r="DO23" s="627"/>
      <c r="DP23" s="627"/>
      <c r="DQ23" s="627"/>
      <c r="DR23" s="627"/>
      <c r="DS23" s="627"/>
      <c r="DT23" s="627"/>
      <c r="DU23" s="627"/>
      <c r="DV23" s="627"/>
      <c r="DW23" s="627"/>
      <c r="DX23" s="627"/>
      <c r="DY23" s="627"/>
      <c r="DZ23" s="627"/>
      <c r="EA23" s="627"/>
      <c r="EB23" s="627"/>
      <c r="EC23" s="627"/>
      <c r="ED23" s="627"/>
      <c r="EE23" s="627"/>
      <c r="EF23" s="627"/>
      <c r="EG23" s="627"/>
      <c r="EH23" s="627"/>
      <c r="EI23" s="627"/>
      <c r="EJ23" s="627"/>
      <c r="EK23" s="627"/>
      <c r="EL23" s="627"/>
      <c r="EM23" s="627"/>
      <c r="EN23" s="627"/>
      <c r="EO23" s="627"/>
      <c r="EP23" s="627"/>
      <c r="EQ23" s="627"/>
      <c r="ER23" s="627"/>
      <c r="ES23" s="627"/>
      <c r="ET23" s="627"/>
      <c r="EU23" s="627"/>
      <c r="EV23" s="627"/>
      <c r="EW23" s="627"/>
      <c r="EX23" s="627"/>
      <c r="EY23" s="627"/>
      <c r="EZ23" s="627"/>
      <c r="FA23" s="627"/>
      <c r="FB23" s="627"/>
      <c r="FC23" s="627"/>
      <c r="FD23" s="627"/>
      <c r="FE23" s="627"/>
      <c r="FF23" s="627"/>
      <c r="FG23" s="627"/>
      <c r="FH23" s="627"/>
      <c r="FI23" s="627"/>
      <c r="FJ23" s="627"/>
      <c r="FK23" s="627"/>
      <c r="FL23" s="627"/>
      <c r="FM23" s="627"/>
      <c r="FN23" s="627"/>
      <c r="FO23" s="627"/>
      <c r="FP23" s="627"/>
      <c r="FQ23" s="627"/>
      <c r="FR23" s="627"/>
      <c r="FS23" s="627"/>
      <c r="FT23" s="627"/>
      <c r="FU23" s="627"/>
      <c r="FV23" s="627"/>
      <c r="FW23" s="627"/>
      <c r="FX23" s="627"/>
      <c r="FY23" s="627"/>
      <c r="FZ23" s="627"/>
      <c r="GA23" s="627"/>
      <c r="GB23" s="627"/>
      <c r="GC23" s="627"/>
      <c r="GD23" s="627"/>
      <c r="GE23" s="627"/>
      <c r="GF23" s="627"/>
      <c r="GG23" s="627"/>
      <c r="GH23" s="627"/>
      <c r="GI23" s="627"/>
      <c r="GJ23" s="627"/>
      <c r="GK23" s="627"/>
      <c r="GL23" s="627"/>
      <c r="GM23" s="627"/>
      <c r="GN23" s="627"/>
      <c r="GO23" s="627"/>
      <c r="GP23" s="627"/>
      <c r="GQ23" s="627"/>
      <c r="GR23" s="627"/>
      <c r="GS23" s="627"/>
      <c r="GT23" s="627"/>
      <c r="GU23" s="627"/>
      <c r="GV23" s="627"/>
      <c r="GW23" s="627"/>
      <c r="GX23" s="627"/>
      <c r="GY23" s="627"/>
      <c r="GZ23" s="627"/>
      <c r="HA23" s="627"/>
      <c r="HB23" s="627"/>
      <c r="HC23" s="627"/>
      <c r="HD23" s="627"/>
      <c r="HE23" s="627"/>
      <c r="HF23" s="627"/>
      <c r="HG23" s="627"/>
      <c r="HH23" s="627"/>
      <c r="HI23" s="627"/>
      <c r="HJ23" s="627"/>
      <c r="HK23" s="627"/>
      <c r="HL23" s="627"/>
      <c r="HM23" s="627"/>
      <c r="HN23" s="627"/>
      <c r="HO23" s="627"/>
      <c r="HP23" s="627"/>
      <c r="HQ23" s="627"/>
      <c r="HR23" s="627"/>
      <c r="HS23" s="627"/>
      <c r="HT23" s="627"/>
      <c r="HU23" s="627"/>
      <c r="HV23" s="627"/>
      <c r="HW23" s="627"/>
      <c r="HX23" s="627"/>
      <c r="HY23" s="627"/>
      <c r="HZ23" s="627"/>
      <c r="IA23" s="627"/>
      <c r="IB23" s="627"/>
      <c r="IC23" s="627"/>
      <c r="ID23" s="627"/>
      <c r="IE23" s="627"/>
      <c r="IF23" s="627"/>
      <c r="IG23" s="627"/>
      <c r="IH23" s="627"/>
      <c r="II23" s="627"/>
      <c r="IJ23" s="627"/>
      <c r="IK23" s="627"/>
      <c r="IL23" s="627"/>
      <c r="IM23" s="627"/>
      <c r="IN23" s="627"/>
      <c r="IO23" s="627"/>
      <c r="IP23" s="627"/>
      <c r="IQ23" s="627"/>
      <c r="IR23" s="627"/>
      <c r="IS23" s="627"/>
      <c r="IT23" s="627"/>
      <c r="IU23" s="627"/>
      <c r="IV23" s="627"/>
      <c r="IW23" s="627"/>
      <c r="IX23" s="627"/>
      <c r="IY23" s="627"/>
      <c r="IZ23" s="627"/>
      <c r="JA23" s="627"/>
      <c r="JB23" s="627"/>
      <c r="JC23" s="627"/>
      <c r="JD23" s="627"/>
      <c r="JE23" s="627"/>
      <c r="JF23" s="627"/>
      <c r="JG23" s="627"/>
      <c r="JH23" s="627"/>
      <c r="JI23" s="627"/>
      <c r="JJ23" s="627"/>
      <c r="JK23" s="627"/>
      <c r="JL23" s="627"/>
      <c r="JM23" s="627"/>
      <c r="JN23" s="627"/>
      <c r="JO23" s="627"/>
      <c r="JP23" s="627"/>
      <c r="JQ23" s="627"/>
      <c r="JR23" s="627"/>
      <c r="JS23" s="627"/>
      <c r="JT23" s="627"/>
      <c r="JU23" s="627"/>
      <c r="JV23" s="627"/>
      <c r="JW23" s="627"/>
      <c r="JX23" s="627"/>
      <c r="JY23" s="627"/>
      <c r="JZ23" s="627"/>
      <c r="KA23" s="627"/>
      <c r="KB23" s="627"/>
      <c r="KC23" s="627"/>
      <c r="KD23" s="627"/>
      <c r="KE23" s="627"/>
      <c r="KF23" s="627"/>
      <c r="KG23" s="627"/>
      <c r="KH23" s="627"/>
      <c r="KI23" s="627"/>
      <c r="KJ23" s="627"/>
      <c r="KK23" s="627"/>
      <c r="KL23" s="627"/>
      <c r="KM23" s="627"/>
      <c r="KN23" s="627"/>
      <c r="KO23" s="627"/>
      <c r="KP23" s="627"/>
      <c r="KQ23" s="627"/>
      <c r="KR23" s="627"/>
      <c r="KS23" s="627"/>
      <c r="KT23" s="627"/>
      <c r="KU23" s="627"/>
      <c r="KV23" s="627"/>
      <c r="KW23" s="627"/>
      <c r="KX23" s="627"/>
      <c r="KY23" s="627"/>
      <c r="KZ23" s="627"/>
      <c r="LA23" s="627"/>
      <c r="LB23" s="627"/>
      <c r="LC23" s="627"/>
      <c r="LD23" s="627"/>
      <c r="LE23" s="627"/>
      <c r="LF23" s="627"/>
      <c r="LG23" s="627"/>
      <c r="LH23" s="627"/>
      <c r="LI23" s="627"/>
      <c r="LJ23" s="627"/>
      <c r="LK23" s="627"/>
      <c r="LL23" s="627"/>
      <c r="LM23" s="627"/>
      <c r="LN23" s="627"/>
      <c r="LO23" s="627"/>
      <c r="LP23" s="627"/>
      <c r="LQ23" s="627"/>
      <c r="LR23" s="627"/>
      <c r="LS23" s="627"/>
      <c r="LT23" s="627"/>
      <c r="LU23" s="627"/>
      <c r="LV23" s="627"/>
      <c r="LW23" s="627"/>
      <c r="LX23" s="627"/>
      <c r="LY23" s="627"/>
      <c r="LZ23" s="627"/>
      <c r="MA23" s="627"/>
      <c r="MB23" s="627"/>
      <c r="MC23" s="627"/>
      <c r="MD23" s="627"/>
      <c r="ME23" s="627"/>
      <c r="MF23" s="627"/>
      <c r="MG23" s="627"/>
      <c r="MH23" s="627"/>
      <c r="MI23" s="627"/>
      <c r="MJ23" s="627"/>
      <c r="MK23" s="627"/>
      <c r="ML23" s="627"/>
      <c r="MM23" s="627"/>
      <c r="MN23" s="627"/>
      <c r="MO23" s="627"/>
      <c r="MP23" s="627"/>
      <c r="MQ23" s="627"/>
      <c r="MR23" s="627"/>
      <c r="MS23" s="627"/>
      <c r="MT23" s="627"/>
      <c r="MU23" s="627"/>
      <c r="MV23" s="627"/>
      <c r="MW23" s="627"/>
      <c r="MX23" s="627"/>
      <c r="MY23" s="627"/>
      <c r="MZ23" s="627"/>
      <c r="NA23" s="627"/>
      <c r="NB23" s="627"/>
      <c r="NC23" s="627"/>
      <c r="ND23" s="627"/>
      <c r="NE23" s="627"/>
      <c r="NF23" s="627"/>
      <c r="NG23" s="627"/>
      <c r="NH23" s="627"/>
      <c r="NI23" s="627"/>
      <c r="NJ23" s="627"/>
      <c r="NK23" s="627"/>
      <c r="NL23" s="627"/>
      <c r="NM23" s="627"/>
      <c r="NN23" s="627"/>
      <c r="NO23" s="627"/>
      <c r="NP23" s="627"/>
      <c r="NQ23" s="627"/>
      <c r="NR23" s="627"/>
      <c r="NS23" s="627"/>
      <c r="NT23" s="627"/>
      <c r="NU23" s="627"/>
      <c r="NV23" s="627"/>
      <c r="NW23" s="627"/>
      <c r="NX23" s="627"/>
      <c r="NY23" s="627"/>
      <c r="NZ23" s="627"/>
      <c r="OA23" s="627"/>
      <c r="OB23" s="627"/>
      <c r="OC23" s="627"/>
      <c r="OD23" s="627"/>
      <c r="OE23" s="627"/>
      <c r="OF23" s="627"/>
      <c r="OG23" s="627"/>
      <c r="OH23" s="627"/>
      <c r="OI23" s="627"/>
      <c r="OJ23" s="627"/>
      <c r="OK23" s="627"/>
      <c r="OL23" s="627"/>
      <c r="OM23" s="627"/>
      <c r="ON23" s="627"/>
    </row>
    <row r="24" spans="1:404" ht="29.25" customHeight="1">
      <c r="A24" s="137"/>
      <c r="B24" s="9" t="s">
        <v>6</v>
      </c>
      <c r="C24" s="389" t="s">
        <v>49</v>
      </c>
      <c r="D24" s="390"/>
      <c r="E24" s="390"/>
      <c r="F24" s="278" t="str">
        <f>IF(F23="","",IF($F$23='Data Valid. Internal-External'!C3,"Risk Failed",0))</f>
        <v/>
      </c>
      <c r="G24" s="311"/>
      <c r="H24" s="309"/>
      <c r="I24" s="274"/>
      <c r="J24" s="380"/>
      <c r="K24" s="380"/>
      <c r="L24" s="380"/>
      <c r="M24" s="380"/>
      <c r="N24" s="380"/>
      <c r="O24" s="380"/>
      <c r="P24" s="380"/>
      <c r="Q24" s="380"/>
      <c r="R24" s="380"/>
      <c r="S24" s="380"/>
      <c r="T24" s="380"/>
      <c r="U24" s="380"/>
      <c r="V24" s="380"/>
      <c r="W24" s="380"/>
      <c r="X24" s="380"/>
      <c r="Y24" s="380"/>
      <c r="Z24" s="380"/>
      <c r="AA24" s="380"/>
      <c r="AB24" s="380"/>
      <c r="AC24" s="380"/>
      <c r="AD24" s="380"/>
      <c r="AE24" s="380"/>
      <c r="AF24" s="380"/>
      <c r="AG24" s="380"/>
      <c r="AH24" s="380"/>
      <c r="AI24" s="380"/>
      <c r="AJ24" s="380"/>
      <c r="AK24" s="380"/>
      <c r="AL24" s="380"/>
      <c r="AM24" s="380"/>
      <c r="AN24" s="380"/>
      <c r="AO24" s="380"/>
      <c r="AP24" s="380"/>
      <c r="AQ24" s="380"/>
      <c r="AR24" s="380"/>
      <c r="AS24" s="380"/>
      <c r="AT24" s="380"/>
      <c r="AU24" s="380"/>
      <c r="AV24" s="380"/>
      <c r="AW24" s="380"/>
      <c r="AX24" s="380"/>
      <c r="AY24" s="380"/>
      <c r="AZ24" s="380"/>
      <c r="BA24" s="380"/>
      <c r="BB24" s="380"/>
      <c r="BC24" s="380"/>
      <c r="BD24" s="380"/>
      <c r="BE24" s="380"/>
      <c r="BF24" s="380"/>
      <c r="BG24" s="380"/>
      <c r="BH24" s="380"/>
      <c r="BI24" s="380"/>
      <c r="BJ24" s="380"/>
      <c r="BK24" s="380"/>
      <c r="BL24" s="380"/>
      <c r="BM24" s="380"/>
      <c r="BN24" s="380"/>
      <c r="BO24" s="380"/>
      <c r="BP24" s="380"/>
      <c r="BQ24" s="380"/>
      <c r="BR24" s="380"/>
      <c r="BS24" s="380"/>
      <c r="BT24" s="380"/>
      <c r="BU24" s="380"/>
      <c r="BV24" s="380"/>
      <c r="BW24" s="380"/>
      <c r="BX24" s="380"/>
      <c r="BY24" s="380"/>
      <c r="BZ24" s="380"/>
      <c r="CA24" s="380"/>
      <c r="CB24" s="380"/>
      <c r="CC24" s="380"/>
      <c r="CD24" s="380"/>
      <c r="CE24" s="380"/>
      <c r="CF24" s="380"/>
      <c r="CG24" s="380"/>
      <c r="CH24" s="380"/>
      <c r="CI24" s="380"/>
      <c r="CJ24" s="380"/>
      <c r="CK24" s="380"/>
      <c r="CL24" s="380"/>
      <c r="CM24" s="380"/>
      <c r="CN24" s="380"/>
      <c r="CO24" s="380"/>
      <c r="CP24" s="380"/>
      <c r="CQ24" s="380"/>
      <c r="CR24" s="380"/>
      <c r="CS24" s="380"/>
      <c r="CT24" s="380"/>
      <c r="CU24" s="380"/>
      <c r="CV24" s="380"/>
      <c r="CW24" s="380"/>
      <c r="CX24" s="380"/>
      <c r="CY24" s="380"/>
      <c r="CZ24" s="380"/>
      <c r="DA24" s="226"/>
      <c r="DB24" s="226"/>
      <c r="DC24" s="226"/>
      <c r="DD24" s="226"/>
      <c r="DE24" s="226"/>
      <c r="DF24" s="226"/>
      <c r="DG24" s="226"/>
      <c r="DH24" s="226"/>
      <c r="DI24" s="226"/>
      <c r="DJ24" s="226"/>
      <c r="DK24" s="226"/>
      <c r="DL24" s="226"/>
      <c r="DM24" s="226"/>
      <c r="DN24" s="226"/>
      <c r="DO24" s="226"/>
      <c r="DP24" s="226"/>
      <c r="DQ24" s="226"/>
      <c r="DR24" s="226"/>
      <c r="DS24" s="226"/>
      <c r="DT24" s="226"/>
      <c r="DU24" s="226"/>
      <c r="DV24" s="226"/>
      <c r="DW24" s="226"/>
      <c r="DX24" s="226"/>
      <c r="DY24" s="226"/>
      <c r="DZ24" s="226"/>
      <c r="EA24" s="226"/>
      <c r="EB24" s="226"/>
      <c r="EC24" s="226"/>
      <c r="ED24" s="226"/>
      <c r="EE24" s="226"/>
      <c r="EF24" s="226"/>
      <c r="EG24" s="226"/>
      <c r="EH24" s="226"/>
      <c r="EI24" s="226"/>
      <c r="EJ24" s="226"/>
      <c r="EK24" s="226"/>
      <c r="EL24" s="226"/>
      <c r="EM24" s="226"/>
      <c r="EN24" s="226"/>
      <c r="EO24" s="226"/>
      <c r="EP24" s="226"/>
      <c r="EQ24" s="226"/>
      <c r="ER24" s="226"/>
      <c r="ES24" s="226"/>
      <c r="ET24" s="226"/>
      <c r="EU24" s="226"/>
      <c r="EV24" s="226"/>
      <c r="EW24" s="226"/>
      <c r="EX24" s="226"/>
      <c r="EY24" s="226"/>
      <c r="EZ24" s="226"/>
      <c r="FA24" s="226"/>
      <c r="FB24" s="226"/>
      <c r="FC24" s="226"/>
      <c r="FD24" s="226"/>
      <c r="FE24" s="226"/>
      <c r="FF24" s="226"/>
      <c r="FG24" s="226"/>
      <c r="FH24" s="226"/>
      <c r="FI24" s="226"/>
      <c r="FJ24" s="226"/>
      <c r="FK24" s="226"/>
      <c r="FL24" s="226"/>
      <c r="FM24" s="226"/>
      <c r="FN24" s="226"/>
      <c r="FO24" s="226"/>
      <c r="FP24" s="226"/>
      <c r="FQ24" s="226"/>
      <c r="FR24" s="226"/>
      <c r="FS24" s="226"/>
      <c r="FT24" s="226"/>
      <c r="FU24" s="226"/>
      <c r="FV24" s="226"/>
      <c r="FW24" s="226"/>
      <c r="FX24" s="226"/>
      <c r="FY24" s="226"/>
      <c r="FZ24" s="226"/>
      <c r="GA24" s="226"/>
      <c r="GB24" s="226"/>
      <c r="GC24" s="226"/>
      <c r="GD24" s="226"/>
      <c r="GE24" s="226"/>
      <c r="GF24" s="226"/>
      <c r="GG24" s="226"/>
      <c r="GH24" s="226"/>
      <c r="GI24" s="226"/>
      <c r="GJ24" s="226"/>
      <c r="GK24" s="226"/>
      <c r="GL24" s="226"/>
      <c r="GM24" s="226"/>
      <c r="GN24" s="226"/>
      <c r="GO24" s="226"/>
      <c r="GP24" s="226"/>
      <c r="GQ24" s="226"/>
      <c r="GR24" s="226"/>
      <c r="GS24" s="226"/>
      <c r="GT24" s="226"/>
      <c r="GU24" s="226"/>
      <c r="GV24" s="226"/>
      <c r="GW24" s="226"/>
      <c r="GX24" s="226"/>
      <c r="GY24" s="226"/>
      <c r="GZ24" s="226"/>
      <c r="HA24" s="226"/>
      <c r="HB24" s="226"/>
      <c r="HC24" s="226"/>
      <c r="HD24" s="226"/>
      <c r="HE24" s="226"/>
      <c r="HF24" s="226"/>
      <c r="HG24" s="226"/>
      <c r="HH24" s="226"/>
      <c r="HI24" s="226"/>
      <c r="HJ24" s="226"/>
      <c r="HK24" s="226"/>
      <c r="HL24" s="226"/>
      <c r="HM24" s="226"/>
      <c r="HN24" s="226"/>
      <c r="HO24" s="226"/>
      <c r="HP24" s="226"/>
      <c r="HQ24" s="226"/>
      <c r="HR24" s="226"/>
      <c r="HS24" s="226"/>
      <c r="HT24" s="226"/>
      <c r="HU24" s="226"/>
      <c r="HV24" s="226"/>
      <c r="HW24" s="226"/>
      <c r="HX24" s="226"/>
      <c r="HY24" s="226"/>
      <c r="HZ24" s="226"/>
      <c r="IA24" s="226"/>
      <c r="IB24" s="226"/>
      <c r="IC24" s="226"/>
      <c r="ID24" s="226"/>
      <c r="IE24" s="226"/>
      <c r="IF24" s="226"/>
      <c r="IG24" s="226"/>
      <c r="IH24" s="226"/>
      <c r="II24" s="226"/>
      <c r="IJ24" s="226"/>
      <c r="IK24" s="226"/>
      <c r="IL24" s="226"/>
      <c r="IM24" s="226"/>
      <c r="IN24" s="226"/>
      <c r="IO24" s="226"/>
      <c r="IP24" s="226"/>
      <c r="IQ24" s="226"/>
      <c r="IR24" s="226"/>
      <c r="IS24" s="226"/>
      <c r="IT24" s="226"/>
      <c r="IU24" s="226"/>
      <c r="IV24" s="226"/>
      <c r="IW24" s="226"/>
      <c r="IX24" s="226"/>
      <c r="IY24" s="226"/>
      <c r="IZ24" s="226"/>
      <c r="JA24" s="226"/>
      <c r="JB24" s="226"/>
      <c r="JC24" s="226"/>
      <c r="JD24" s="226"/>
      <c r="JE24" s="226"/>
      <c r="JF24" s="226"/>
      <c r="JG24" s="226"/>
      <c r="JH24" s="226"/>
      <c r="JI24" s="226"/>
      <c r="JJ24" s="226"/>
      <c r="JK24" s="226"/>
      <c r="JL24" s="226"/>
      <c r="JM24" s="226"/>
      <c r="JN24" s="226"/>
      <c r="JO24" s="226"/>
      <c r="JP24" s="226"/>
      <c r="JQ24" s="226"/>
      <c r="JR24" s="226"/>
      <c r="JS24" s="226"/>
      <c r="JT24" s="226"/>
      <c r="JU24" s="226"/>
      <c r="JV24" s="226"/>
      <c r="JW24" s="226"/>
      <c r="JX24" s="226"/>
      <c r="JY24" s="226"/>
      <c r="JZ24" s="226"/>
      <c r="KA24" s="226"/>
      <c r="KB24" s="226"/>
      <c r="KC24" s="226"/>
      <c r="KD24" s="226"/>
      <c r="KE24" s="226"/>
      <c r="KF24" s="226"/>
      <c r="KG24" s="226"/>
      <c r="KH24" s="226"/>
      <c r="KI24" s="226"/>
      <c r="KJ24" s="226"/>
      <c r="KK24" s="226"/>
      <c r="KL24" s="226"/>
      <c r="KM24" s="226"/>
      <c r="KN24" s="226"/>
      <c r="KO24" s="226"/>
      <c r="KP24" s="226"/>
      <c r="KQ24" s="226"/>
      <c r="KR24" s="226"/>
      <c r="KS24" s="226"/>
      <c r="KT24" s="226"/>
      <c r="KU24" s="226"/>
      <c r="KV24" s="226"/>
      <c r="KW24" s="226"/>
      <c r="KX24" s="226"/>
      <c r="KY24" s="226"/>
      <c r="KZ24" s="226"/>
      <c r="LA24" s="226"/>
      <c r="LB24" s="226"/>
      <c r="LC24" s="226"/>
      <c r="LD24" s="226"/>
      <c r="LE24" s="226"/>
      <c r="LF24" s="226"/>
      <c r="LG24" s="226"/>
      <c r="LH24" s="226"/>
      <c r="LI24" s="226"/>
      <c r="LJ24" s="226"/>
      <c r="LK24" s="226"/>
      <c r="LL24" s="226"/>
      <c r="LM24" s="226"/>
      <c r="LN24" s="226"/>
      <c r="LO24" s="226"/>
      <c r="LP24" s="226"/>
      <c r="LQ24" s="226"/>
      <c r="LR24" s="226"/>
      <c r="LS24" s="226"/>
      <c r="LT24" s="226"/>
      <c r="LU24" s="226"/>
      <c r="LV24" s="226"/>
      <c r="LW24" s="226"/>
      <c r="LX24" s="226"/>
      <c r="LY24" s="226"/>
      <c r="LZ24" s="226"/>
      <c r="MA24" s="226"/>
      <c r="MB24" s="226"/>
      <c r="MC24" s="226"/>
      <c r="MD24" s="226"/>
      <c r="ME24" s="226"/>
      <c r="MF24" s="226"/>
      <c r="MG24" s="226"/>
      <c r="MH24" s="226"/>
      <c r="MI24" s="226"/>
      <c r="MJ24" s="226"/>
      <c r="MK24" s="226"/>
      <c r="ML24" s="226"/>
      <c r="MM24" s="226"/>
      <c r="MN24" s="226"/>
      <c r="MO24" s="226"/>
      <c r="MP24" s="226"/>
      <c r="MQ24" s="226"/>
      <c r="MR24" s="226"/>
      <c r="MS24" s="226"/>
      <c r="MT24" s="226"/>
      <c r="MU24" s="226"/>
      <c r="MV24" s="226"/>
      <c r="MW24" s="226"/>
      <c r="MX24" s="226"/>
      <c r="MY24" s="226"/>
      <c r="MZ24" s="226"/>
      <c r="NA24" s="226"/>
      <c r="NB24" s="226"/>
      <c r="NC24" s="226"/>
      <c r="ND24" s="226"/>
      <c r="NE24" s="226"/>
      <c r="NF24" s="226"/>
      <c r="NG24" s="226"/>
      <c r="NH24" s="226"/>
      <c r="NI24" s="226"/>
      <c r="NJ24" s="226"/>
      <c r="NK24" s="226"/>
      <c r="NL24" s="226"/>
      <c r="NM24" s="226"/>
      <c r="NN24" s="226"/>
      <c r="NO24" s="226"/>
      <c r="NP24" s="226"/>
      <c r="NQ24" s="226"/>
      <c r="NR24" s="226"/>
      <c r="NS24" s="226"/>
      <c r="NT24" s="226"/>
      <c r="NU24" s="226"/>
      <c r="NV24" s="226"/>
      <c r="NW24" s="226"/>
      <c r="NX24" s="226"/>
      <c r="NY24" s="226"/>
      <c r="NZ24" s="226"/>
      <c r="OA24" s="226"/>
      <c r="OB24" s="226"/>
      <c r="OC24" s="226"/>
      <c r="OD24" s="226"/>
      <c r="OE24" s="226"/>
      <c r="OF24" s="226"/>
      <c r="OG24" s="226"/>
      <c r="OH24" s="226"/>
      <c r="OI24" s="226"/>
      <c r="OJ24" s="226"/>
      <c r="OK24" s="226"/>
      <c r="OL24" s="226"/>
      <c r="OM24" s="226"/>
      <c r="ON24" s="226"/>
    </row>
    <row r="25" spans="1:404" ht="26.25" customHeight="1">
      <c r="A25" s="137"/>
      <c r="B25" s="10" t="s">
        <v>8</v>
      </c>
      <c r="C25" s="389" t="s">
        <v>50</v>
      </c>
      <c r="D25" s="390"/>
      <c r="E25" s="390"/>
      <c r="F25" s="278" t="str">
        <f>IF(F23="","",IF($F$23='Data Valid. Internal-External'!C4,3,0))</f>
        <v/>
      </c>
      <c r="G25" s="311"/>
      <c r="H25" s="312"/>
      <c r="I25" s="313"/>
      <c r="J25" s="627"/>
      <c r="K25" s="627"/>
      <c r="L25" s="627"/>
      <c r="M25" s="627"/>
      <c r="N25" s="627"/>
      <c r="O25" s="627"/>
      <c r="P25" s="627"/>
      <c r="Q25" s="627"/>
      <c r="R25" s="627"/>
      <c r="S25" s="627"/>
      <c r="T25" s="627"/>
      <c r="U25" s="627"/>
      <c r="V25" s="627"/>
      <c r="W25" s="627"/>
      <c r="X25" s="627"/>
      <c r="Y25" s="627"/>
      <c r="Z25" s="627"/>
      <c r="AA25" s="627"/>
      <c r="AB25" s="627"/>
      <c r="AC25" s="627"/>
      <c r="AD25" s="627"/>
      <c r="AE25" s="627"/>
      <c r="AF25" s="627"/>
      <c r="AG25" s="627"/>
      <c r="AH25" s="627"/>
      <c r="AI25" s="627"/>
      <c r="AJ25" s="627"/>
      <c r="AK25" s="627"/>
      <c r="AL25" s="627"/>
      <c r="AM25" s="627"/>
      <c r="AN25" s="627"/>
      <c r="AO25" s="627"/>
      <c r="AP25" s="627"/>
      <c r="AQ25" s="627"/>
      <c r="AR25" s="627"/>
      <c r="AS25" s="627"/>
      <c r="AT25" s="627"/>
      <c r="AU25" s="627"/>
      <c r="AV25" s="627"/>
      <c r="AW25" s="627"/>
      <c r="AX25" s="627"/>
      <c r="AY25" s="627"/>
      <c r="AZ25" s="627"/>
      <c r="BA25" s="627"/>
      <c r="BB25" s="627"/>
      <c r="BC25" s="627"/>
      <c r="BD25" s="627"/>
      <c r="BE25" s="627"/>
      <c r="BF25" s="627"/>
      <c r="BG25" s="627"/>
      <c r="BH25" s="627"/>
      <c r="BI25" s="627"/>
      <c r="BJ25" s="627"/>
      <c r="BK25" s="627"/>
      <c r="BL25" s="627"/>
      <c r="BM25" s="627"/>
      <c r="BN25" s="627"/>
      <c r="BO25" s="627"/>
      <c r="BP25" s="627"/>
      <c r="BQ25" s="627"/>
      <c r="BR25" s="627"/>
      <c r="BS25" s="627"/>
      <c r="BT25" s="627"/>
      <c r="BU25" s="627"/>
      <c r="BV25" s="627"/>
      <c r="BW25" s="627"/>
      <c r="BX25" s="627"/>
      <c r="BY25" s="627"/>
      <c r="BZ25" s="627"/>
      <c r="CA25" s="627"/>
      <c r="CB25" s="627"/>
      <c r="CC25" s="627"/>
      <c r="CD25" s="627"/>
      <c r="CE25" s="627"/>
      <c r="CF25" s="627"/>
      <c r="CG25" s="627"/>
      <c r="CH25" s="627"/>
      <c r="CI25" s="627"/>
      <c r="CJ25" s="627"/>
      <c r="CK25" s="627"/>
      <c r="CL25" s="627"/>
      <c r="CM25" s="627"/>
      <c r="CN25" s="627"/>
      <c r="CO25" s="627"/>
      <c r="CP25" s="627"/>
      <c r="CQ25" s="627"/>
      <c r="CR25" s="627"/>
      <c r="CS25" s="627"/>
      <c r="CT25" s="627"/>
      <c r="CU25" s="627"/>
      <c r="CV25" s="627"/>
      <c r="CW25" s="627"/>
      <c r="CX25" s="627"/>
      <c r="CY25" s="627"/>
      <c r="CZ25" s="627"/>
      <c r="DA25" s="627"/>
      <c r="DB25" s="627"/>
      <c r="DC25" s="627"/>
      <c r="DD25" s="627"/>
      <c r="DE25" s="627"/>
      <c r="DF25" s="627"/>
      <c r="DG25" s="627"/>
      <c r="DH25" s="627"/>
      <c r="DI25" s="627"/>
      <c r="DJ25" s="627"/>
      <c r="DK25" s="627"/>
      <c r="DL25" s="627"/>
      <c r="DM25" s="627"/>
      <c r="DN25" s="627"/>
      <c r="DO25" s="627"/>
      <c r="DP25" s="627"/>
      <c r="DQ25" s="627"/>
      <c r="DR25" s="627"/>
      <c r="DS25" s="627"/>
      <c r="DT25" s="627"/>
      <c r="DU25" s="627"/>
      <c r="DV25" s="627"/>
      <c r="DW25" s="627"/>
      <c r="DX25" s="627"/>
      <c r="DY25" s="627"/>
      <c r="DZ25" s="627"/>
      <c r="EA25" s="627"/>
      <c r="EB25" s="627"/>
      <c r="EC25" s="627"/>
      <c r="ED25" s="627"/>
      <c r="EE25" s="627"/>
      <c r="EF25" s="627"/>
      <c r="EG25" s="627"/>
      <c r="EH25" s="627"/>
      <c r="EI25" s="627"/>
      <c r="EJ25" s="627"/>
      <c r="EK25" s="627"/>
      <c r="EL25" s="627"/>
      <c r="EM25" s="627"/>
      <c r="EN25" s="627"/>
      <c r="EO25" s="627"/>
      <c r="EP25" s="627"/>
      <c r="EQ25" s="627"/>
      <c r="ER25" s="627"/>
      <c r="ES25" s="627"/>
      <c r="ET25" s="627"/>
      <c r="EU25" s="627"/>
      <c r="EV25" s="627"/>
      <c r="EW25" s="627"/>
      <c r="EX25" s="627"/>
      <c r="EY25" s="627"/>
      <c r="EZ25" s="627"/>
      <c r="FA25" s="627"/>
      <c r="FB25" s="627"/>
      <c r="FC25" s="627"/>
      <c r="FD25" s="627"/>
      <c r="FE25" s="627"/>
      <c r="FF25" s="627"/>
      <c r="FG25" s="627"/>
      <c r="FH25" s="627"/>
      <c r="FI25" s="627"/>
      <c r="FJ25" s="627"/>
      <c r="FK25" s="627"/>
      <c r="FL25" s="627"/>
      <c r="FM25" s="627"/>
      <c r="FN25" s="627"/>
      <c r="FO25" s="627"/>
      <c r="FP25" s="627"/>
      <c r="FQ25" s="627"/>
      <c r="FR25" s="627"/>
      <c r="FS25" s="627"/>
      <c r="FT25" s="627"/>
      <c r="FU25" s="627"/>
      <c r="FV25" s="627"/>
      <c r="FW25" s="627"/>
      <c r="FX25" s="627"/>
      <c r="FY25" s="627"/>
      <c r="FZ25" s="627"/>
      <c r="GA25" s="627"/>
      <c r="GB25" s="627"/>
      <c r="GC25" s="627"/>
      <c r="GD25" s="627"/>
      <c r="GE25" s="627"/>
      <c r="GF25" s="627"/>
      <c r="GG25" s="627"/>
      <c r="GH25" s="627"/>
      <c r="GI25" s="627"/>
      <c r="GJ25" s="627"/>
      <c r="GK25" s="627"/>
      <c r="GL25" s="627"/>
      <c r="GM25" s="627"/>
      <c r="GN25" s="627"/>
      <c r="GO25" s="627"/>
      <c r="GP25" s="627"/>
      <c r="GQ25" s="627"/>
      <c r="GR25" s="627"/>
      <c r="GS25" s="627"/>
      <c r="GT25" s="627"/>
      <c r="GU25" s="627"/>
      <c r="GV25" s="627"/>
      <c r="GW25" s="627"/>
      <c r="GX25" s="627"/>
      <c r="GY25" s="627"/>
      <c r="GZ25" s="627"/>
      <c r="HA25" s="627"/>
      <c r="HB25" s="627"/>
      <c r="HC25" s="627"/>
      <c r="HD25" s="627"/>
      <c r="HE25" s="627"/>
      <c r="HF25" s="627"/>
      <c r="HG25" s="627"/>
      <c r="HH25" s="627"/>
      <c r="HI25" s="627"/>
      <c r="HJ25" s="627"/>
      <c r="HK25" s="627"/>
      <c r="HL25" s="627"/>
      <c r="HM25" s="627"/>
      <c r="HN25" s="627"/>
      <c r="HO25" s="627"/>
      <c r="HP25" s="627"/>
      <c r="HQ25" s="627"/>
      <c r="HR25" s="627"/>
      <c r="HS25" s="627"/>
      <c r="HT25" s="627"/>
      <c r="HU25" s="627"/>
      <c r="HV25" s="627"/>
      <c r="HW25" s="627"/>
      <c r="HX25" s="627"/>
      <c r="HY25" s="627"/>
      <c r="HZ25" s="627"/>
      <c r="IA25" s="627"/>
      <c r="IB25" s="627"/>
      <c r="IC25" s="627"/>
      <c r="ID25" s="627"/>
      <c r="IE25" s="627"/>
      <c r="IF25" s="627"/>
      <c r="IG25" s="627"/>
      <c r="IH25" s="627"/>
      <c r="II25" s="627"/>
      <c r="IJ25" s="627"/>
      <c r="IK25" s="627"/>
      <c r="IL25" s="627"/>
      <c r="IM25" s="627"/>
      <c r="IN25" s="627"/>
      <c r="IO25" s="627"/>
      <c r="IP25" s="627"/>
      <c r="IQ25" s="627"/>
      <c r="IR25" s="627"/>
      <c r="IS25" s="627"/>
      <c r="IT25" s="627"/>
      <c r="IU25" s="627"/>
      <c r="IV25" s="627"/>
      <c r="IW25" s="627"/>
      <c r="IX25" s="627"/>
      <c r="IY25" s="627"/>
      <c r="IZ25" s="627"/>
      <c r="JA25" s="627"/>
      <c r="JB25" s="627"/>
      <c r="JC25" s="627"/>
      <c r="JD25" s="627"/>
      <c r="JE25" s="627"/>
      <c r="JF25" s="627"/>
      <c r="JG25" s="627"/>
      <c r="JH25" s="627"/>
      <c r="JI25" s="627"/>
      <c r="JJ25" s="627"/>
      <c r="JK25" s="627"/>
      <c r="JL25" s="627"/>
      <c r="JM25" s="627"/>
      <c r="JN25" s="627"/>
      <c r="JO25" s="627"/>
      <c r="JP25" s="627"/>
      <c r="JQ25" s="627"/>
      <c r="JR25" s="627"/>
      <c r="JS25" s="627"/>
      <c r="JT25" s="627"/>
      <c r="JU25" s="627"/>
      <c r="JV25" s="627"/>
      <c r="JW25" s="627"/>
      <c r="JX25" s="627"/>
      <c r="JY25" s="627"/>
      <c r="JZ25" s="627"/>
      <c r="KA25" s="627"/>
      <c r="KB25" s="627"/>
      <c r="KC25" s="627"/>
      <c r="KD25" s="627"/>
      <c r="KE25" s="627"/>
      <c r="KF25" s="627"/>
      <c r="KG25" s="627"/>
      <c r="KH25" s="627"/>
      <c r="KI25" s="627"/>
      <c r="KJ25" s="627"/>
      <c r="KK25" s="627"/>
      <c r="KL25" s="627"/>
      <c r="KM25" s="627"/>
      <c r="KN25" s="627"/>
      <c r="KO25" s="627"/>
      <c r="KP25" s="627"/>
      <c r="KQ25" s="627"/>
      <c r="KR25" s="627"/>
      <c r="KS25" s="627"/>
      <c r="KT25" s="627"/>
      <c r="KU25" s="627"/>
      <c r="KV25" s="627"/>
      <c r="KW25" s="627"/>
      <c r="KX25" s="627"/>
      <c r="KY25" s="627"/>
      <c r="KZ25" s="627"/>
      <c r="LA25" s="627"/>
      <c r="LB25" s="627"/>
      <c r="LC25" s="627"/>
      <c r="LD25" s="627"/>
      <c r="LE25" s="627"/>
      <c r="LF25" s="627"/>
      <c r="LG25" s="627"/>
      <c r="LH25" s="627"/>
      <c r="LI25" s="627"/>
      <c r="LJ25" s="627"/>
      <c r="LK25" s="627"/>
      <c r="LL25" s="627"/>
      <c r="LM25" s="627"/>
      <c r="LN25" s="627"/>
      <c r="LO25" s="627"/>
      <c r="LP25" s="627"/>
      <c r="LQ25" s="627"/>
      <c r="LR25" s="627"/>
      <c r="LS25" s="627"/>
      <c r="LT25" s="627"/>
      <c r="LU25" s="627"/>
      <c r="LV25" s="627"/>
      <c r="LW25" s="627"/>
      <c r="LX25" s="627"/>
      <c r="LY25" s="627"/>
      <c r="LZ25" s="627"/>
      <c r="MA25" s="627"/>
      <c r="MB25" s="627"/>
      <c r="MC25" s="627"/>
      <c r="MD25" s="627"/>
      <c r="ME25" s="627"/>
      <c r="MF25" s="627"/>
      <c r="MG25" s="627"/>
      <c r="MH25" s="627"/>
      <c r="MI25" s="627"/>
      <c r="MJ25" s="627"/>
      <c r="MK25" s="627"/>
      <c r="ML25" s="627"/>
      <c r="MM25" s="627"/>
      <c r="MN25" s="627"/>
      <c r="MO25" s="627"/>
      <c r="MP25" s="627"/>
      <c r="MQ25" s="627"/>
      <c r="MR25" s="627"/>
      <c r="MS25" s="627"/>
      <c r="MT25" s="627"/>
      <c r="MU25" s="627"/>
      <c r="MV25" s="627"/>
      <c r="MW25" s="627"/>
      <c r="MX25" s="627"/>
      <c r="MY25" s="627"/>
      <c r="MZ25" s="627"/>
      <c r="NA25" s="627"/>
      <c r="NB25" s="627"/>
      <c r="NC25" s="627"/>
      <c r="ND25" s="627"/>
      <c r="NE25" s="627"/>
      <c r="NF25" s="627"/>
      <c r="NG25" s="627"/>
      <c r="NH25" s="627"/>
      <c r="NI25" s="627"/>
      <c r="NJ25" s="627"/>
      <c r="NK25" s="627"/>
      <c r="NL25" s="627"/>
      <c r="NM25" s="627"/>
      <c r="NN25" s="627"/>
      <c r="NO25" s="627"/>
      <c r="NP25" s="627"/>
      <c r="NQ25" s="627"/>
      <c r="NR25" s="627"/>
      <c r="NS25" s="627"/>
      <c r="NT25" s="627"/>
      <c r="NU25" s="627"/>
      <c r="NV25" s="627"/>
      <c r="NW25" s="627"/>
      <c r="NX25" s="627"/>
      <c r="NY25" s="627"/>
      <c r="NZ25" s="627"/>
      <c r="OA25" s="627"/>
      <c r="OB25" s="627"/>
      <c r="OC25" s="627"/>
      <c r="OD25" s="627"/>
      <c r="OE25" s="627"/>
      <c r="OF25" s="627"/>
      <c r="OG25" s="627"/>
      <c r="OH25" s="627"/>
      <c r="OI25" s="627"/>
      <c r="OJ25" s="627"/>
      <c r="OK25" s="627"/>
      <c r="OL25" s="627"/>
      <c r="OM25" s="627"/>
      <c r="ON25" s="627"/>
    </row>
    <row r="26" spans="1:404" ht="27" customHeight="1">
      <c r="A26" s="137"/>
      <c r="B26" s="10" t="s">
        <v>10</v>
      </c>
      <c r="C26" s="389" t="s">
        <v>51</v>
      </c>
      <c r="D26" s="390"/>
      <c r="E26" s="390"/>
      <c r="F26" s="278" t="str">
        <f>IF(F23="","",IF($F$23='Data Valid. Internal-External'!C5,2,0))</f>
        <v/>
      </c>
      <c r="G26" s="311"/>
      <c r="H26" s="312"/>
      <c r="I26" s="313"/>
      <c r="J26" s="627"/>
      <c r="K26" s="627"/>
      <c r="L26" s="627"/>
      <c r="M26" s="627"/>
      <c r="N26" s="627"/>
      <c r="O26" s="627"/>
      <c r="P26" s="627"/>
      <c r="Q26" s="627"/>
      <c r="R26" s="627"/>
      <c r="S26" s="627"/>
      <c r="T26" s="627"/>
      <c r="U26" s="627"/>
      <c r="V26" s="627"/>
      <c r="W26" s="627"/>
      <c r="X26" s="627"/>
      <c r="Y26" s="627"/>
      <c r="Z26" s="627"/>
      <c r="AA26" s="627"/>
      <c r="AB26" s="627"/>
      <c r="AC26" s="627"/>
      <c r="AD26" s="627"/>
      <c r="AE26" s="627"/>
      <c r="AF26" s="627"/>
      <c r="AG26" s="627"/>
      <c r="AH26" s="627"/>
      <c r="AI26" s="627"/>
      <c r="AJ26" s="627"/>
      <c r="AK26" s="627"/>
      <c r="AL26" s="627"/>
      <c r="AM26" s="627"/>
      <c r="AN26" s="627"/>
      <c r="AO26" s="627"/>
      <c r="AP26" s="627"/>
      <c r="AQ26" s="627"/>
      <c r="AR26" s="627"/>
      <c r="AS26" s="627"/>
      <c r="AT26" s="627"/>
      <c r="AU26" s="627"/>
      <c r="AV26" s="627"/>
      <c r="AW26" s="627"/>
      <c r="AX26" s="627"/>
      <c r="AY26" s="627"/>
      <c r="AZ26" s="627"/>
      <c r="BA26" s="627"/>
      <c r="BB26" s="627"/>
      <c r="BC26" s="627"/>
      <c r="BD26" s="627"/>
      <c r="BE26" s="627"/>
      <c r="BF26" s="627"/>
      <c r="BG26" s="627"/>
      <c r="BH26" s="627"/>
      <c r="BI26" s="627"/>
      <c r="BJ26" s="627"/>
      <c r="BK26" s="627"/>
      <c r="BL26" s="627"/>
      <c r="BM26" s="627"/>
      <c r="BN26" s="627"/>
      <c r="BO26" s="627"/>
      <c r="BP26" s="627"/>
      <c r="BQ26" s="627"/>
      <c r="BR26" s="627"/>
      <c r="BS26" s="627"/>
      <c r="BT26" s="627"/>
      <c r="BU26" s="627"/>
      <c r="BV26" s="627"/>
      <c r="BW26" s="627"/>
      <c r="BX26" s="627"/>
      <c r="BY26" s="627"/>
      <c r="BZ26" s="627"/>
      <c r="CA26" s="627"/>
      <c r="CB26" s="627"/>
      <c r="CC26" s="627"/>
      <c r="CD26" s="627"/>
      <c r="CE26" s="627"/>
      <c r="CF26" s="627"/>
      <c r="CG26" s="627"/>
      <c r="CH26" s="627"/>
      <c r="CI26" s="627"/>
      <c r="CJ26" s="627"/>
      <c r="CK26" s="627"/>
      <c r="CL26" s="627"/>
      <c r="CM26" s="627"/>
      <c r="CN26" s="627"/>
      <c r="CO26" s="627"/>
      <c r="CP26" s="627"/>
      <c r="CQ26" s="627"/>
      <c r="CR26" s="627"/>
      <c r="CS26" s="627"/>
      <c r="CT26" s="627"/>
      <c r="CU26" s="627"/>
      <c r="CV26" s="627"/>
      <c r="CW26" s="627"/>
      <c r="CX26" s="627"/>
      <c r="CY26" s="627"/>
      <c r="CZ26" s="627"/>
      <c r="DA26" s="627"/>
      <c r="DB26" s="627"/>
      <c r="DC26" s="627"/>
      <c r="DD26" s="627"/>
      <c r="DE26" s="627"/>
      <c r="DF26" s="627"/>
      <c r="DG26" s="627"/>
      <c r="DH26" s="627"/>
      <c r="DI26" s="627"/>
      <c r="DJ26" s="627"/>
      <c r="DK26" s="627"/>
      <c r="DL26" s="627"/>
      <c r="DM26" s="627"/>
      <c r="DN26" s="627"/>
      <c r="DO26" s="627"/>
      <c r="DP26" s="627"/>
      <c r="DQ26" s="627"/>
      <c r="DR26" s="627"/>
      <c r="DS26" s="627"/>
      <c r="DT26" s="627"/>
      <c r="DU26" s="627"/>
      <c r="DV26" s="627"/>
      <c r="DW26" s="627"/>
      <c r="DX26" s="627"/>
      <c r="DY26" s="627"/>
      <c r="DZ26" s="627"/>
      <c r="EA26" s="627"/>
      <c r="EB26" s="627"/>
      <c r="EC26" s="627"/>
      <c r="ED26" s="627"/>
      <c r="EE26" s="627"/>
      <c r="EF26" s="627"/>
      <c r="EG26" s="627"/>
      <c r="EH26" s="627"/>
      <c r="EI26" s="627"/>
      <c r="EJ26" s="627"/>
      <c r="EK26" s="627"/>
      <c r="EL26" s="627"/>
      <c r="EM26" s="627"/>
      <c r="EN26" s="627"/>
      <c r="EO26" s="627"/>
      <c r="EP26" s="627"/>
      <c r="EQ26" s="627"/>
      <c r="ER26" s="627"/>
      <c r="ES26" s="627"/>
      <c r="ET26" s="627"/>
      <c r="EU26" s="627"/>
      <c r="EV26" s="627"/>
      <c r="EW26" s="627"/>
      <c r="EX26" s="627"/>
      <c r="EY26" s="627"/>
      <c r="EZ26" s="627"/>
      <c r="FA26" s="627"/>
      <c r="FB26" s="627"/>
      <c r="FC26" s="627"/>
      <c r="FD26" s="627"/>
      <c r="FE26" s="627"/>
      <c r="FF26" s="627"/>
      <c r="FG26" s="627"/>
      <c r="FH26" s="627"/>
      <c r="FI26" s="627"/>
      <c r="FJ26" s="627"/>
      <c r="FK26" s="627"/>
      <c r="FL26" s="627"/>
      <c r="FM26" s="627"/>
      <c r="FN26" s="627"/>
      <c r="FO26" s="627"/>
      <c r="FP26" s="627"/>
      <c r="FQ26" s="627"/>
      <c r="FR26" s="627"/>
      <c r="FS26" s="627"/>
      <c r="FT26" s="627"/>
      <c r="FU26" s="627"/>
      <c r="FV26" s="627"/>
      <c r="FW26" s="627"/>
      <c r="FX26" s="627"/>
      <c r="FY26" s="627"/>
      <c r="FZ26" s="627"/>
      <c r="GA26" s="627"/>
      <c r="GB26" s="627"/>
      <c r="GC26" s="627"/>
      <c r="GD26" s="627"/>
      <c r="GE26" s="627"/>
      <c r="GF26" s="627"/>
      <c r="GG26" s="627"/>
      <c r="GH26" s="627"/>
      <c r="GI26" s="627"/>
      <c r="GJ26" s="627"/>
      <c r="GK26" s="627"/>
      <c r="GL26" s="627"/>
      <c r="GM26" s="627"/>
      <c r="GN26" s="627"/>
      <c r="GO26" s="627"/>
      <c r="GP26" s="627"/>
      <c r="GQ26" s="627"/>
      <c r="GR26" s="627"/>
      <c r="GS26" s="627"/>
      <c r="GT26" s="627"/>
      <c r="GU26" s="627"/>
      <c r="GV26" s="627"/>
      <c r="GW26" s="627"/>
      <c r="GX26" s="627"/>
      <c r="GY26" s="627"/>
      <c r="GZ26" s="627"/>
      <c r="HA26" s="627"/>
      <c r="HB26" s="627"/>
      <c r="HC26" s="627"/>
      <c r="HD26" s="627"/>
      <c r="HE26" s="627"/>
      <c r="HF26" s="627"/>
      <c r="HG26" s="627"/>
      <c r="HH26" s="627"/>
      <c r="HI26" s="627"/>
      <c r="HJ26" s="627"/>
      <c r="HK26" s="627"/>
      <c r="HL26" s="627"/>
      <c r="HM26" s="627"/>
      <c r="HN26" s="627"/>
      <c r="HO26" s="627"/>
      <c r="HP26" s="627"/>
      <c r="HQ26" s="627"/>
      <c r="HR26" s="627"/>
      <c r="HS26" s="627"/>
      <c r="HT26" s="627"/>
      <c r="HU26" s="627"/>
      <c r="HV26" s="627"/>
      <c r="HW26" s="627"/>
      <c r="HX26" s="627"/>
      <c r="HY26" s="627"/>
      <c r="HZ26" s="627"/>
      <c r="IA26" s="627"/>
      <c r="IB26" s="627"/>
      <c r="IC26" s="627"/>
      <c r="ID26" s="627"/>
      <c r="IE26" s="627"/>
      <c r="IF26" s="627"/>
      <c r="IG26" s="627"/>
      <c r="IH26" s="627"/>
      <c r="II26" s="627"/>
      <c r="IJ26" s="627"/>
      <c r="IK26" s="627"/>
      <c r="IL26" s="627"/>
      <c r="IM26" s="627"/>
      <c r="IN26" s="627"/>
      <c r="IO26" s="627"/>
      <c r="IP26" s="627"/>
      <c r="IQ26" s="627"/>
      <c r="IR26" s="627"/>
      <c r="IS26" s="627"/>
      <c r="IT26" s="627"/>
      <c r="IU26" s="627"/>
      <c r="IV26" s="627"/>
      <c r="IW26" s="627"/>
      <c r="IX26" s="627"/>
      <c r="IY26" s="627"/>
      <c r="IZ26" s="627"/>
      <c r="JA26" s="627"/>
      <c r="JB26" s="627"/>
      <c r="JC26" s="627"/>
      <c r="JD26" s="627"/>
      <c r="JE26" s="627"/>
      <c r="JF26" s="627"/>
      <c r="JG26" s="627"/>
      <c r="JH26" s="627"/>
      <c r="JI26" s="627"/>
      <c r="JJ26" s="627"/>
      <c r="JK26" s="627"/>
      <c r="JL26" s="627"/>
      <c r="JM26" s="627"/>
      <c r="JN26" s="627"/>
      <c r="JO26" s="627"/>
      <c r="JP26" s="627"/>
      <c r="JQ26" s="627"/>
      <c r="JR26" s="627"/>
      <c r="JS26" s="627"/>
      <c r="JT26" s="627"/>
      <c r="JU26" s="627"/>
      <c r="JV26" s="627"/>
      <c r="JW26" s="627"/>
      <c r="JX26" s="627"/>
      <c r="JY26" s="627"/>
      <c r="JZ26" s="627"/>
      <c r="KA26" s="627"/>
      <c r="KB26" s="627"/>
      <c r="KC26" s="627"/>
      <c r="KD26" s="627"/>
      <c r="KE26" s="627"/>
      <c r="KF26" s="627"/>
      <c r="KG26" s="627"/>
      <c r="KH26" s="627"/>
      <c r="KI26" s="627"/>
      <c r="KJ26" s="627"/>
      <c r="KK26" s="627"/>
      <c r="KL26" s="627"/>
      <c r="KM26" s="627"/>
      <c r="KN26" s="627"/>
      <c r="KO26" s="627"/>
      <c r="KP26" s="627"/>
      <c r="KQ26" s="627"/>
      <c r="KR26" s="627"/>
      <c r="KS26" s="627"/>
      <c r="KT26" s="627"/>
      <c r="KU26" s="627"/>
      <c r="KV26" s="627"/>
      <c r="KW26" s="627"/>
      <c r="KX26" s="627"/>
      <c r="KY26" s="627"/>
      <c r="KZ26" s="627"/>
      <c r="LA26" s="627"/>
      <c r="LB26" s="627"/>
      <c r="LC26" s="627"/>
      <c r="LD26" s="627"/>
      <c r="LE26" s="627"/>
      <c r="LF26" s="627"/>
      <c r="LG26" s="627"/>
      <c r="LH26" s="627"/>
      <c r="LI26" s="627"/>
      <c r="LJ26" s="627"/>
      <c r="LK26" s="627"/>
      <c r="LL26" s="627"/>
      <c r="LM26" s="627"/>
      <c r="LN26" s="627"/>
      <c r="LO26" s="627"/>
      <c r="LP26" s="627"/>
      <c r="LQ26" s="627"/>
      <c r="LR26" s="627"/>
      <c r="LS26" s="627"/>
      <c r="LT26" s="627"/>
      <c r="LU26" s="627"/>
      <c r="LV26" s="627"/>
      <c r="LW26" s="627"/>
      <c r="LX26" s="627"/>
      <c r="LY26" s="627"/>
      <c r="LZ26" s="627"/>
      <c r="MA26" s="627"/>
      <c r="MB26" s="627"/>
      <c r="MC26" s="627"/>
      <c r="MD26" s="627"/>
      <c r="ME26" s="627"/>
      <c r="MF26" s="627"/>
      <c r="MG26" s="627"/>
      <c r="MH26" s="627"/>
      <c r="MI26" s="627"/>
      <c r="MJ26" s="627"/>
      <c r="MK26" s="627"/>
      <c r="ML26" s="627"/>
      <c r="MM26" s="627"/>
      <c r="MN26" s="627"/>
      <c r="MO26" s="627"/>
      <c r="MP26" s="627"/>
      <c r="MQ26" s="627"/>
      <c r="MR26" s="627"/>
      <c r="MS26" s="627"/>
      <c r="MT26" s="627"/>
      <c r="MU26" s="627"/>
      <c r="MV26" s="627"/>
      <c r="MW26" s="627"/>
      <c r="MX26" s="627"/>
      <c r="MY26" s="627"/>
      <c r="MZ26" s="627"/>
      <c r="NA26" s="627"/>
      <c r="NB26" s="627"/>
      <c r="NC26" s="627"/>
      <c r="ND26" s="627"/>
      <c r="NE26" s="627"/>
      <c r="NF26" s="627"/>
      <c r="NG26" s="627"/>
      <c r="NH26" s="627"/>
      <c r="NI26" s="627"/>
      <c r="NJ26" s="627"/>
      <c r="NK26" s="627"/>
      <c r="NL26" s="627"/>
      <c r="NM26" s="627"/>
      <c r="NN26" s="627"/>
      <c r="NO26" s="627"/>
      <c r="NP26" s="627"/>
      <c r="NQ26" s="627"/>
      <c r="NR26" s="627"/>
      <c r="NS26" s="627"/>
      <c r="NT26" s="627"/>
      <c r="NU26" s="627"/>
      <c r="NV26" s="627"/>
      <c r="NW26" s="627"/>
      <c r="NX26" s="627"/>
      <c r="NY26" s="627"/>
      <c r="NZ26" s="627"/>
      <c r="OA26" s="627"/>
      <c r="OB26" s="627"/>
      <c r="OC26" s="627"/>
      <c r="OD26" s="627"/>
      <c r="OE26" s="627"/>
      <c r="OF26" s="627"/>
      <c r="OG26" s="627"/>
      <c r="OH26" s="627"/>
      <c r="OI26" s="627"/>
      <c r="OJ26" s="627"/>
      <c r="OK26" s="627"/>
      <c r="OL26" s="627"/>
      <c r="OM26" s="627"/>
      <c r="ON26" s="627"/>
    </row>
    <row r="27" spans="1:404" ht="29.25" customHeight="1">
      <c r="A27" s="137"/>
      <c r="B27" s="10" t="s">
        <v>30</v>
      </c>
      <c r="C27" s="389" t="s">
        <v>52</v>
      </c>
      <c r="D27" s="390"/>
      <c r="E27" s="390"/>
      <c r="F27" s="278" t="str">
        <f>IF(F23="","",IF($F$23='Data Valid. Internal-External'!C6,1,0))</f>
        <v/>
      </c>
      <c r="G27" s="311"/>
      <c r="H27" s="312"/>
      <c r="I27" s="313"/>
      <c r="J27" s="380"/>
      <c r="K27" s="380"/>
      <c r="L27" s="380"/>
      <c r="M27" s="380"/>
      <c r="N27" s="380"/>
      <c r="O27" s="380"/>
      <c r="P27" s="380"/>
      <c r="Q27" s="380"/>
      <c r="R27" s="380"/>
      <c r="S27" s="380"/>
      <c r="T27" s="380"/>
      <c r="U27" s="380"/>
      <c r="V27" s="380"/>
      <c r="W27" s="380"/>
      <c r="X27" s="380"/>
      <c r="Y27" s="380"/>
      <c r="Z27" s="380"/>
      <c r="AA27" s="380"/>
      <c r="AB27" s="380"/>
      <c r="AC27" s="380"/>
      <c r="AD27" s="380"/>
      <c r="AE27" s="380"/>
      <c r="AF27" s="380"/>
      <c r="AG27" s="380"/>
      <c r="AH27" s="380"/>
      <c r="AI27" s="380"/>
      <c r="AJ27" s="380"/>
      <c r="AK27" s="380"/>
      <c r="AL27" s="380"/>
      <c r="AM27" s="380"/>
      <c r="AN27" s="380"/>
      <c r="AO27" s="380"/>
      <c r="AP27" s="380"/>
      <c r="AQ27" s="380"/>
      <c r="AR27" s="380"/>
      <c r="AS27" s="380"/>
      <c r="AT27" s="380"/>
      <c r="AU27" s="380"/>
      <c r="AV27" s="380"/>
      <c r="AW27" s="380"/>
      <c r="AX27" s="380"/>
      <c r="AY27" s="380"/>
      <c r="AZ27" s="380"/>
      <c r="BA27" s="380"/>
      <c r="BB27" s="380"/>
      <c r="BC27" s="380"/>
      <c r="BD27" s="380"/>
      <c r="BE27" s="380"/>
      <c r="BF27" s="380"/>
      <c r="BG27" s="380"/>
      <c r="BH27" s="380"/>
      <c r="BI27" s="380"/>
      <c r="BJ27" s="380"/>
      <c r="BK27" s="380"/>
      <c r="BL27" s="380"/>
      <c r="BM27" s="380"/>
      <c r="BN27" s="380"/>
      <c r="BO27" s="380"/>
      <c r="BP27" s="380"/>
      <c r="BQ27" s="380"/>
      <c r="BR27" s="380"/>
      <c r="BS27" s="380"/>
      <c r="BT27" s="380"/>
      <c r="BU27" s="380"/>
      <c r="BV27" s="380"/>
      <c r="BW27" s="380"/>
      <c r="BX27" s="380"/>
      <c r="BY27" s="380"/>
      <c r="BZ27" s="380"/>
      <c r="CA27" s="380"/>
      <c r="CB27" s="380"/>
      <c r="CC27" s="380"/>
      <c r="CD27" s="380"/>
      <c r="CE27" s="380"/>
      <c r="CF27" s="380"/>
      <c r="CG27" s="380"/>
      <c r="CH27" s="380"/>
      <c r="CI27" s="380"/>
      <c r="CJ27" s="380"/>
      <c r="CK27" s="380"/>
      <c r="CL27" s="380"/>
      <c r="CM27" s="380"/>
      <c r="CN27" s="380"/>
      <c r="CO27" s="380"/>
      <c r="CP27" s="380"/>
      <c r="CQ27" s="380"/>
      <c r="CR27" s="380"/>
      <c r="CS27" s="380"/>
      <c r="CT27" s="380"/>
      <c r="CU27" s="380"/>
      <c r="CV27" s="380"/>
      <c r="CW27" s="380"/>
      <c r="CX27" s="380"/>
      <c r="CY27" s="380"/>
      <c r="CZ27" s="380"/>
      <c r="DA27" s="380"/>
      <c r="DB27" s="380"/>
      <c r="DC27" s="380"/>
      <c r="DD27" s="380"/>
      <c r="DE27" s="380"/>
      <c r="DF27" s="380"/>
      <c r="DG27" s="380"/>
      <c r="DH27" s="380"/>
      <c r="DI27" s="380"/>
      <c r="DJ27" s="380"/>
      <c r="DK27" s="380"/>
      <c r="DL27" s="380"/>
      <c r="DM27" s="380"/>
      <c r="DN27" s="380"/>
      <c r="DO27" s="380"/>
      <c r="DP27" s="380"/>
      <c r="DQ27" s="380"/>
      <c r="DR27" s="380"/>
      <c r="DS27" s="380"/>
      <c r="DT27" s="380"/>
      <c r="DU27" s="380"/>
      <c r="DV27" s="380"/>
      <c r="DW27" s="380"/>
      <c r="DX27" s="380"/>
      <c r="DY27" s="380"/>
      <c r="DZ27" s="380"/>
      <c r="EA27" s="380"/>
      <c r="EB27" s="380"/>
      <c r="EC27" s="380"/>
      <c r="ED27" s="380"/>
      <c r="EE27" s="380"/>
      <c r="EF27" s="380"/>
      <c r="EG27" s="380"/>
      <c r="EH27" s="380"/>
      <c r="EI27" s="380"/>
      <c r="EJ27" s="380"/>
      <c r="EK27" s="380"/>
      <c r="EL27" s="380"/>
      <c r="EM27" s="380"/>
      <c r="EN27" s="380"/>
      <c r="EO27" s="380"/>
      <c r="EP27" s="380"/>
      <c r="EQ27" s="380"/>
      <c r="ER27" s="380"/>
      <c r="ES27" s="380"/>
      <c r="ET27" s="380"/>
      <c r="EU27" s="380"/>
      <c r="EV27" s="380"/>
      <c r="EW27" s="380"/>
      <c r="EX27" s="380"/>
      <c r="EY27" s="380"/>
      <c r="EZ27" s="380"/>
      <c r="FA27" s="380"/>
      <c r="FB27" s="380"/>
      <c r="FC27" s="380"/>
      <c r="FD27" s="380"/>
      <c r="FE27" s="380"/>
      <c r="FF27" s="380"/>
      <c r="FG27" s="380"/>
      <c r="FH27" s="380"/>
      <c r="FI27" s="380"/>
      <c r="FJ27" s="380"/>
      <c r="FK27" s="380"/>
      <c r="FL27" s="380"/>
      <c r="FM27" s="380"/>
      <c r="FN27" s="380"/>
      <c r="FO27" s="380"/>
      <c r="FP27" s="380"/>
      <c r="FQ27" s="380"/>
      <c r="FR27" s="380"/>
      <c r="FS27" s="380"/>
      <c r="FT27" s="380"/>
      <c r="FU27" s="380"/>
      <c r="FV27" s="380"/>
      <c r="FW27" s="380"/>
      <c r="FX27" s="380"/>
      <c r="FY27" s="380"/>
      <c r="FZ27" s="380"/>
      <c r="GA27" s="380"/>
      <c r="GB27" s="380"/>
      <c r="GC27" s="380"/>
      <c r="GD27" s="380"/>
      <c r="GE27" s="380"/>
      <c r="GF27" s="380"/>
      <c r="GG27" s="380"/>
      <c r="GH27" s="380"/>
      <c r="GI27" s="380"/>
      <c r="GJ27" s="380"/>
      <c r="GK27" s="380"/>
      <c r="GL27" s="380"/>
      <c r="GM27" s="380"/>
      <c r="GN27" s="380"/>
      <c r="GO27" s="380"/>
      <c r="GP27" s="380"/>
      <c r="GQ27" s="380"/>
      <c r="GR27" s="380"/>
      <c r="GS27" s="380"/>
      <c r="GT27" s="380"/>
      <c r="GU27" s="380"/>
      <c r="GV27" s="380"/>
      <c r="GW27" s="380"/>
      <c r="GX27" s="380"/>
      <c r="GY27" s="380"/>
      <c r="GZ27" s="380"/>
      <c r="HA27" s="380"/>
      <c r="HB27" s="380"/>
      <c r="HC27" s="380"/>
      <c r="HD27" s="380"/>
      <c r="HE27" s="380"/>
      <c r="HF27" s="380"/>
      <c r="HG27" s="380"/>
      <c r="HH27" s="380"/>
      <c r="HI27" s="380"/>
      <c r="HJ27" s="380"/>
      <c r="HK27" s="380"/>
      <c r="HL27" s="380"/>
      <c r="HM27" s="380"/>
      <c r="HN27" s="380"/>
      <c r="HO27" s="380"/>
      <c r="HP27" s="380"/>
      <c r="HQ27" s="380"/>
      <c r="HR27" s="380"/>
      <c r="HS27" s="380"/>
      <c r="HT27" s="380"/>
      <c r="HU27" s="380"/>
      <c r="HV27" s="380"/>
      <c r="HW27" s="380"/>
      <c r="HX27" s="380"/>
      <c r="HY27" s="380"/>
      <c r="HZ27" s="380"/>
      <c r="IA27" s="380"/>
      <c r="IB27" s="380"/>
      <c r="IC27" s="380"/>
      <c r="ID27" s="380"/>
      <c r="IE27" s="380"/>
      <c r="IF27" s="380"/>
      <c r="IG27" s="380"/>
      <c r="IH27" s="380"/>
      <c r="II27" s="380"/>
      <c r="IJ27" s="380"/>
      <c r="IK27" s="380"/>
      <c r="IL27" s="380"/>
      <c r="IM27" s="380"/>
      <c r="IN27" s="380"/>
      <c r="IO27" s="380"/>
      <c r="IP27" s="380"/>
      <c r="IQ27" s="380"/>
      <c r="IR27" s="380"/>
      <c r="IS27" s="380"/>
      <c r="IT27" s="380"/>
      <c r="IU27" s="380"/>
      <c r="IV27" s="380"/>
      <c r="IW27" s="380"/>
      <c r="IX27" s="380"/>
      <c r="IY27" s="380"/>
      <c r="IZ27" s="380"/>
      <c r="JA27" s="380"/>
      <c r="JB27" s="380"/>
      <c r="JC27" s="380"/>
      <c r="JD27" s="380"/>
      <c r="JE27" s="380"/>
      <c r="JF27" s="380"/>
      <c r="JG27" s="380"/>
      <c r="JH27" s="380"/>
      <c r="JI27" s="380"/>
      <c r="JJ27" s="380"/>
      <c r="JK27" s="380"/>
      <c r="JL27" s="380"/>
      <c r="JM27" s="380"/>
      <c r="JN27" s="380"/>
      <c r="JO27" s="380"/>
      <c r="JP27" s="380"/>
      <c r="JQ27" s="380"/>
      <c r="JR27" s="380"/>
      <c r="JS27" s="380"/>
      <c r="JT27" s="380"/>
      <c r="JU27" s="380"/>
      <c r="JV27" s="380"/>
      <c r="JW27" s="380"/>
      <c r="JX27" s="380"/>
      <c r="JY27" s="380"/>
      <c r="JZ27" s="380"/>
      <c r="KA27" s="380"/>
      <c r="KB27" s="380"/>
      <c r="KC27" s="380"/>
      <c r="KD27" s="380"/>
      <c r="KE27" s="380"/>
      <c r="KF27" s="380"/>
      <c r="KG27" s="380"/>
      <c r="KH27" s="380"/>
      <c r="KI27" s="380"/>
      <c r="KJ27" s="380"/>
      <c r="KK27" s="380"/>
      <c r="KL27" s="380"/>
      <c r="KM27" s="380"/>
      <c r="KN27" s="380"/>
      <c r="KO27" s="380"/>
      <c r="KP27" s="380"/>
      <c r="KQ27" s="380"/>
      <c r="KR27" s="380"/>
      <c r="KS27" s="380"/>
      <c r="KT27" s="380"/>
      <c r="KU27" s="380"/>
      <c r="KV27" s="380"/>
      <c r="KW27" s="380"/>
      <c r="KX27" s="380"/>
      <c r="KY27" s="380"/>
      <c r="KZ27" s="380"/>
      <c r="LA27" s="380"/>
      <c r="LB27" s="380"/>
      <c r="LC27" s="380"/>
      <c r="LD27" s="380"/>
      <c r="LE27" s="380"/>
      <c r="LF27" s="380"/>
      <c r="LG27" s="380"/>
      <c r="LH27" s="380"/>
      <c r="LI27" s="380"/>
      <c r="LJ27" s="380"/>
      <c r="LK27" s="380"/>
      <c r="LL27" s="380"/>
      <c r="LM27" s="380"/>
      <c r="LN27" s="380"/>
      <c r="LO27" s="380"/>
      <c r="LP27" s="380"/>
      <c r="LQ27" s="380"/>
      <c r="LR27" s="380"/>
      <c r="LS27" s="380"/>
      <c r="LT27" s="380"/>
      <c r="LU27" s="380"/>
      <c r="LV27" s="380"/>
      <c r="LW27" s="380"/>
      <c r="LX27" s="380"/>
      <c r="LY27" s="380"/>
      <c r="LZ27" s="380"/>
      <c r="MA27" s="380"/>
      <c r="MB27" s="380"/>
      <c r="MC27" s="380"/>
      <c r="MD27" s="380"/>
      <c r="ME27" s="380"/>
      <c r="MF27" s="380"/>
      <c r="MG27" s="380"/>
      <c r="MH27" s="380"/>
      <c r="MI27" s="380"/>
      <c r="MJ27" s="380"/>
      <c r="MK27" s="380"/>
      <c r="ML27" s="380"/>
      <c r="MM27" s="380"/>
      <c r="MN27" s="380"/>
      <c r="MO27" s="380"/>
      <c r="MP27" s="380"/>
      <c r="MQ27" s="380"/>
      <c r="MR27" s="380"/>
      <c r="MS27" s="380"/>
      <c r="MT27" s="380"/>
      <c r="MU27" s="380"/>
      <c r="MV27" s="380"/>
      <c r="MW27" s="380"/>
      <c r="MX27" s="380"/>
      <c r="MY27" s="380"/>
      <c r="MZ27" s="380"/>
      <c r="NA27" s="380"/>
      <c r="NB27" s="380"/>
      <c r="NC27" s="380"/>
      <c r="ND27" s="380"/>
      <c r="NE27" s="380"/>
      <c r="NF27" s="380"/>
      <c r="NG27" s="380"/>
      <c r="NH27" s="380"/>
      <c r="NI27" s="380"/>
      <c r="NJ27" s="380"/>
      <c r="NK27" s="380"/>
      <c r="NL27" s="380"/>
      <c r="NM27" s="380"/>
      <c r="NN27" s="380"/>
      <c r="NO27" s="380"/>
      <c r="NP27" s="380"/>
      <c r="NQ27" s="380"/>
      <c r="NR27" s="380"/>
      <c r="NS27" s="380"/>
      <c r="NT27" s="380"/>
      <c r="NU27" s="380"/>
      <c r="NV27" s="380"/>
      <c r="NW27" s="380"/>
      <c r="NX27" s="380"/>
      <c r="NY27" s="380"/>
      <c r="NZ27" s="380"/>
      <c r="OA27" s="380"/>
      <c r="OB27" s="380"/>
      <c r="OC27" s="380"/>
      <c r="OD27" s="380"/>
      <c r="OE27" s="380"/>
      <c r="OF27" s="380"/>
      <c r="OG27" s="380"/>
      <c r="OH27" s="380"/>
      <c r="OI27" s="380"/>
      <c r="OJ27" s="380"/>
      <c r="OK27" s="380"/>
      <c r="OL27" s="380"/>
      <c r="OM27" s="380"/>
      <c r="ON27" s="380"/>
    </row>
    <row r="28" spans="1:404" ht="27.75" customHeight="1">
      <c r="A28" s="137"/>
      <c r="B28" s="10" t="s">
        <v>32</v>
      </c>
      <c r="C28" s="389" t="s">
        <v>53</v>
      </c>
      <c r="D28" s="390"/>
      <c r="E28" s="390"/>
      <c r="F28" s="278" t="str">
        <f>IF(F23="","",IF($F$23='Data Valid. Internal-External'!C7,0,0))</f>
        <v/>
      </c>
      <c r="G28" s="311"/>
      <c r="H28" s="30"/>
      <c r="I28" s="222"/>
      <c r="J28" s="627"/>
      <c r="K28" s="627"/>
      <c r="L28" s="627"/>
      <c r="M28" s="627"/>
      <c r="N28" s="627"/>
      <c r="O28" s="627"/>
      <c r="P28" s="627"/>
      <c r="Q28" s="627"/>
      <c r="R28" s="627"/>
      <c r="S28" s="627"/>
      <c r="T28" s="627"/>
      <c r="U28" s="627"/>
      <c r="V28" s="627"/>
      <c r="W28" s="627"/>
      <c r="X28" s="627"/>
      <c r="Y28" s="627"/>
      <c r="Z28" s="627"/>
      <c r="AA28" s="627"/>
      <c r="AB28" s="627"/>
      <c r="AC28" s="627"/>
      <c r="AD28" s="627"/>
      <c r="AE28" s="627"/>
      <c r="AF28" s="627"/>
      <c r="AG28" s="627"/>
      <c r="AH28" s="627"/>
      <c r="AI28" s="627"/>
      <c r="AJ28" s="627"/>
      <c r="AK28" s="627"/>
      <c r="AL28" s="627"/>
      <c r="AM28" s="627"/>
      <c r="AN28" s="627"/>
      <c r="AO28" s="627"/>
      <c r="AP28" s="627"/>
      <c r="AQ28" s="627"/>
      <c r="AR28" s="627"/>
      <c r="AS28" s="627"/>
      <c r="AT28" s="627"/>
      <c r="AU28" s="627"/>
      <c r="AV28" s="627"/>
      <c r="AW28" s="627"/>
      <c r="AX28" s="627"/>
      <c r="AY28" s="627"/>
      <c r="AZ28" s="627"/>
      <c r="BA28" s="627"/>
      <c r="BB28" s="627"/>
      <c r="BC28" s="627"/>
      <c r="BD28" s="627"/>
      <c r="BE28" s="627"/>
      <c r="BF28" s="627"/>
      <c r="BG28" s="627"/>
      <c r="BH28" s="627"/>
      <c r="BI28" s="627"/>
      <c r="BJ28" s="627"/>
      <c r="BK28" s="627"/>
      <c r="BL28" s="627"/>
      <c r="BM28" s="627"/>
      <c r="BN28" s="627"/>
      <c r="BO28" s="627"/>
      <c r="BP28" s="627"/>
      <c r="BQ28" s="627"/>
      <c r="BR28" s="627"/>
      <c r="BS28" s="627"/>
      <c r="BT28" s="627"/>
      <c r="BU28" s="627"/>
      <c r="BV28" s="627"/>
      <c r="BW28" s="627"/>
      <c r="BX28" s="627"/>
      <c r="BY28" s="627"/>
      <c r="BZ28" s="627"/>
      <c r="CA28" s="627"/>
      <c r="CB28" s="627"/>
      <c r="CC28" s="627"/>
      <c r="CD28" s="627"/>
      <c r="CE28" s="627"/>
      <c r="CF28" s="627"/>
      <c r="CG28" s="627"/>
      <c r="CH28" s="627"/>
      <c r="CI28" s="627"/>
      <c r="CJ28" s="627"/>
      <c r="CK28" s="627"/>
      <c r="CL28" s="627"/>
      <c r="CM28" s="627"/>
      <c r="CN28" s="627"/>
      <c r="CO28" s="627"/>
      <c r="CP28" s="627"/>
      <c r="CQ28" s="627"/>
      <c r="CR28" s="627"/>
      <c r="CS28" s="627"/>
      <c r="CT28" s="627"/>
      <c r="CU28" s="627"/>
      <c r="CV28" s="627"/>
      <c r="CW28" s="627"/>
      <c r="CX28" s="627"/>
      <c r="CY28" s="627"/>
      <c r="CZ28" s="627"/>
      <c r="DA28" s="627"/>
      <c r="DB28" s="627"/>
      <c r="DC28" s="627"/>
      <c r="DD28" s="627"/>
      <c r="DE28" s="627"/>
      <c r="DF28" s="627"/>
      <c r="DG28" s="627"/>
      <c r="DH28" s="627"/>
      <c r="DI28" s="627"/>
      <c r="DJ28" s="627"/>
      <c r="DK28" s="627"/>
      <c r="DL28" s="627"/>
      <c r="DM28" s="627"/>
      <c r="DN28" s="627"/>
      <c r="DO28" s="627"/>
      <c r="DP28" s="627"/>
      <c r="DQ28" s="627"/>
      <c r="DR28" s="627"/>
      <c r="DS28" s="627"/>
      <c r="DT28" s="627"/>
      <c r="DU28" s="627"/>
      <c r="DV28" s="627"/>
      <c r="DW28" s="627"/>
      <c r="DX28" s="627"/>
      <c r="DY28" s="627"/>
      <c r="DZ28" s="627"/>
      <c r="EA28" s="627"/>
      <c r="EB28" s="627"/>
      <c r="EC28" s="627"/>
      <c r="ED28" s="627"/>
      <c r="EE28" s="627"/>
      <c r="EF28" s="627"/>
      <c r="EG28" s="627"/>
      <c r="EH28" s="627"/>
      <c r="EI28" s="627"/>
      <c r="EJ28" s="627"/>
      <c r="EK28" s="627"/>
      <c r="EL28" s="627"/>
      <c r="EM28" s="627"/>
      <c r="EN28" s="627"/>
      <c r="EO28" s="627"/>
      <c r="EP28" s="627"/>
      <c r="EQ28" s="627"/>
      <c r="ER28" s="627"/>
      <c r="ES28" s="627"/>
      <c r="ET28" s="627"/>
      <c r="EU28" s="627"/>
      <c r="EV28" s="627"/>
      <c r="EW28" s="627"/>
      <c r="EX28" s="627"/>
      <c r="EY28" s="627"/>
      <c r="EZ28" s="627"/>
      <c r="FA28" s="627"/>
      <c r="FB28" s="627"/>
      <c r="FC28" s="627"/>
      <c r="FD28" s="627"/>
      <c r="FE28" s="627"/>
      <c r="FF28" s="627"/>
      <c r="FG28" s="627"/>
      <c r="FH28" s="627"/>
      <c r="FI28" s="627"/>
      <c r="FJ28" s="627"/>
      <c r="FK28" s="627"/>
      <c r="FL28" s="627"/>
      <c r="FM28" s="627"/>
      <c r="FN28" s="627"/>
      <c r="FO28" s="627"/>
      <c r="FP28" s="627"/>
      <c r="FQ28" s="627"/>
      <c r="FR28" s="627"/>
      <c r="FS28" s="627"/>
      <c r="FT28" s="627"/>
      <c r="FU28" s="627"/>
      <c r="FV28" s="627"/>
      <c r="FW28" s="627"/>
      <c r="FX28" s="627"/>
      <c r="FY28" s="627"/>
      <c r="FZ28" s="627"/>
      <c r="GA28" s="627"/>
      <c r="GB28" s="627"/>
      <c r="GC28" s="627"/>
      <c r="GD28" s="627"/>
      <c r="GE28" s="627"/>
      <c r="GF28" s="627"/>
      <c r="GG28" s="627"/>
      <c r="GH28" s="627"/>
      <c r="GI28" s="627"/>
      <c r="GJ28" s="627"/>
      <c r="GK28" s="627"/>
      <c r="GL28" s="627"/>
      <c r="GM28" s="627"/>
      <c r="GN28" s="627"/>
      <c r="GO28" s="627"/>
      <c r="GP28" s="627"/>
      <c r="GQ28" s="627"/>
      <c r="GR28" s="627"/>
      <c r="GS28" s="627"/>
      <c r="GT28" s="627"/>
      <c r="GU28" s="627"/>
      <c r="GV28" s="627"/>
      <c r="GW28" s="627"/>
      <c r="GX28" s="627"/>
      <c r="GY28" s="627"/>
      <c r="GZ28" s="627"/>
      <c r="HA28" s="627"/>
      <c r="HB28" s="627"/>
      <c r="HC28" s="627"/>
      <c r="HD28" s="627"/>
      <c r="HE28" s="627"/>
      <c r="HF28" s="627"/>
      <c r="HG28" s="627"/>
      <c r="HH28" s="627"/>
      <c r="HI28" s="627"/>
      <c r="HJ28" s="627"/>
      <c r="HK28" s="627"/>
      <c r="HL28" s="627"/>
      <c r="HM28" s="627"/>
      <c r="HN28" s="627"/>
      <c r="HO28" s="627"/>
      <c r="HP28" s="627"/>
      <c r="HQ28" s="627"/>
      <c r="HR28" s="627"/>
      <c r="HS28" s="627"/>
      <c r="HT28" s="627"/>
      <c r="HU28" s="627"/>
      <c r="HV28" s="627"/>
      <c r="HW28" s="627"/>
      <c r="HX28" s="627"/>
      <c r="HY28" s="627"/>
      <c r="HZ28" s="627"/>
      <c r="IA28" s="627"/>
      <c r="IB28" s="627"/>
      <c r="IC28" s="627"/>
      <c r="ID28" s="627"/>
      <c r="IE28" s="627"/>
      <c r="IF28" s="627"/>
      <c r="IG28" s="627"/>
      <c r="IH28" s="627"/>
      <c r="II28" s="627"/>
      <c r="IJ28" s="627"/>
      <c r="IK28" s="627"/>
      <c r="IL28" s="627"/>
      <c r="IM28" s="627"/>
      <c r="IN28" s="627"/>
      <c r="IO28" s="627"/>
      <c r="IP28" s="627"/>
      <c r="IQ28" s="627"/>
      <c r="IR28" s="627"/>
      <c r="IS28" s="627"/>
      <c r="IT28" s="627"/>
      <c r="IU28" s="627"/>
      <c r="IV28" s="627"/>
      <c r="IW28" s="627"/>
      <c r="IX28" s="627"/>
      <c r="IY28" s="627"/>
      <c r="IZ28" s="627"/>
      <c r="JA28" s="627"/>
      <c r="JB28" s="627"/>
      <c r="JC28" s="627"/>
      <c r="JD28" s="627"/>
      <c r="JE28" s="627"/>
      <c r="JF28" s="627"/>
      <c r="JG28" s="627"/>
      <c r="JH28" s="627"/>
      <c r="JI28" s="627"/>
      <c r="JJ28" s="627"/>
      <c r="JK28" s="627"/>
      <c r="JL28" s="627"/>
      <c r="JM28" s="627"/>
      <c r="JN28" s="627"/>
      <c r="JO28" s="627"/>
      <c r="JP28" s="627"/>
      <c r="JQ28" s="627"/>
      <c r="JR28" s="627"/>
      <c r="JS28" s="627"/>
      <c r="JT28" s="627"/>
      <c r="JU28" s="627"/>
      <c r="JV28" s="627"/>
      <c r="JW28" s="627"/>
      <c r="JX28" s="627"/>
      <c r="JY28" s="627"/>
      <c r="JZ28" s="627"/>
      <c r="KA28" s="627"/>
      <c r="KB28" s="627"/>
      <c r="KC28" s="627"/>
      <c r="KD28" s="627"/>
      <c r="KE28" s="627"/>
      <c r="KF28" s="627"/>
      <c r="KG28" s="627"/>
      <c r="KH28" s="627"/>
      <c r="KI28" s="627"/>
      <c r="KJ28" s="627"/>
      <c r="KK28" s="627"/>
      <c r="KL28" s="627"/>
      <c r="KM28" s="627"/>
      <c r="KN28" s="627"/>
      <c r="KO28" s="627"/>
      <c r="KP28" s="627"/>
      <c r="KQ28" s="627"/>
      <c r="KR28" s="627"/>
      <c r="KS28" s="627"/>
      <c r="KT28" s="627"/>
      <c r="KU28" s="627"/>
      <c r="KV28" s="627"/>
      <c r="KW28" s="627"/>
      <c r="KX28" s="627"/>
      <c r="KY28" s="627"/>
      <c r="KZ28" s="627"/>
      <c r="LA28" s="627"/>
      <c r="LB28" s="627"/>
      <c r="LC28" s="627"/>
      <c r="LD28" s="627"/>
      <c r="LE28" s="627"/>
      <c r="LF28" s="627"/>
      <c r="LG28" s="627"/>
      <c r="LH28" s="627"/>
      <c r="LI28" s="627"/>
      <c r="LJ28" s="627"/>
      <c r="LK28" s="627"/>
      <c r="LL28" s="627"/>
      <c r="LM28" s="627"/>
      <c r="LN28" s="627"/>
      <c r="LO28" s="627"/>
      <c r="LP28" s="627"/>
      <c r="LQ28" s="627"/>
      <c r="LR28" s="627"/>
      <c r="LS28" s="627"/>
      <c r="LT28" s="627"/>
      <c r="LU28" s="627"/>
      <c r="LV28" s="627"/>
      <c r="LW28" s="627"/>
      <c r="LX28" s="627"/>
      <c r="LY28" s="627"/>
      <c r="LZ28" s="627"/>
      <c r="MA28" s="627"/>
      <c r="MB28" s="627"/>
      <c r="MC28" s="627"/>
      <c r="MD28" s="627"/>
      <c r="ME28" s="627"/>
      <c r="MF28" s="627"/>
      <c r="MG28" s="627"/>
      <c r="MH28" s="627"/>
      <c r="MI28" s="627"/>
      <c r="MJ28" s="627"/>
      <c r="MK28" s="627"/>
      <c r="ML28" s="627"/>
      <c r="MM28" s="627"/>
      <c r="MN28" s="627"/>
      <c r="MO28" s="627"/>
      <c r="MP28" s="627"/>
      <c r="MQ28" s="627"/>
      <c r="MR28" s="627"/>
      <c r="MS28" s="627"/>
      <c r="MT28" s="627"/>
      <c r="MU28" s="627"/>
      <c r="MV28" s="627"/>
      <c r="MW28" s="627"/>
      <c r="MX28" s="627"/>
      <c r="MY28" s="627"/>
      <c r="MZ28" s="627"/>
      <c r="NA28" s="627"/>
      <c r="NB28" s="627"/>
      <c r="NC28" s="627"/>
      <c r="ND28" s="627"/>
      <c r="NE28" s="627"/>
      <c r="NF28" s="627"/>
      <c r="NG28" s="627"/>
      <c r="NH28" s="627"/>
      <c r="NI28" s="627"/>
      <c r="NJ28" s="627"/>
      <c r="NK28" s="627"/>
      <c r="NL28" s="627"/>
      <c r="NM28" s="627"/>
      <c r="NN28" s="627"/>
      <c r="NO28" s="627"/>
      <c r="NP28" s="627"/>
      <c r="NQ28" s="627"/>
      <c r="NR28" s="627"/>
      <c r="NS28" s="627"/>
      <c r="NT28" s="627"/>
      <c r="NU28" s="627"/>
      <c r="NV28" s="627"/>
      <c r="NW28" s="627"/>
      <c r="NX28" s="627"/>
      <c r="NY28" s="627"/>
      <c r="NZ28" s="627"/>
      <c r="OA28" s="627"/>
      <c r="OB28" s="627"/>
      <c r="OC28" s="627"/>
      <c r="OD28" s="627"/>
      <c r="OE28" s="627"/>
      <c r="OF28" s="627"/>
      <c r="OG28" s="627"/>
      <c r="OH28" s="627"/>
      <c r="OI28" s="627"/>
      <c r="OJ28" s="627"/>
      <c r="OK28" s="627"/>
      <c r="OL28" s="627"/>
      <c r="OM28" s="627"/>
      <c r="ON28" s="627"/>
    </row>
    <row r="29" spans="1:404" ht="27.75" customHeight="1">
      <c r="A29" s="137"/>
      <c r="B29" s="9" t="s">
        <v>25</v>
      </c>
      <c r="C29" s="389" t="s">
        <v>54</v>
      </c>
      <c r="D29" s="390"/>
      <c r="E29" s="390"/>
      <c r="F29" s="310"/>
      <c r="G29" s="280" t="str">
        <f>IF(F29="","Select an answer from dropdown","")</f>
        <v>Select an answer from dropdown</v>
      </c>
      <c r="H29" s="30"/>
      <c r="I29" s="222"/>
      <c r="J29" s="627"/>
      <c r="K29" s="627"/>
      <c r="L29" s="627"/>
      <c r="M29" s="627"/>
      <c r="N29" s="627"/>
      <c r="O29" s="627"/>
      <c r="P29" s="627"/>
      <c r="Q29" s="627"/>
      <c r="R29" s="627"/>
      <c r="S29" s="627"/>
      <c r="T29" s="627"/>
      <c r="U29" s="627"/>
      <c r="V29" s="627"/>
      <c r="W29" s="627"/>
      <c r="X29" s="627"/>
      <c r="Y29" s="627"/>
      <c r="Z29" s="627"/>
      <c r="AA29" s="627"/>
      <c r="AB29" s="627"/>
      <c r="AC29" s="627"/>
      <c r="AD29" s="627"/>
      <c r="AE29" s="627"/>
      <c r="AF29" s="627"/>
      <c r="AG29" s="627"/>
      <c r="AH29" s="627"/>
      <c r="AI29" s="627"/>
      <c r="AJ29" s="627"/>
      <c r="AK29" s="627"/>
      <c r="AL29" s="627"/>
      <c r="AM29" s="627"/>
      <c r="AN29" s="627"/>
      <c r="AO29" s="627"/>
      <c r="AP29" s="627"/>
      <c r="AQ29" s="627"/>
      <c r="AR29" s="627"/>
      <c r="AS29" s="627"/>
      <c r="AT29" s="627"/>
      <c r="AU29" s="627"/>
      <c r="AV29" s="627"/>
      <c r="AW29" s="627"/>
      <c r="AX29" s="627"/>
      <c r="AY29" s="627"/>
      <c r="AZ29" s="627"/>
      <c r="BA29" s="627"/>
      <c r="BB29" s="627"/>
      <c r="BC29" s="627"/>
      <c r="BD29" s="627"/>
      <c r="BE29" s="627"/>
      <c r="BF29" s="627"/>
      <c r="BG29" s="627"/>
      <c r="BH29" s="627"/>
      <c r="BI29" s="627"/>
      <c r="BJ29" s="627"/>
      <c r="BK29" s="627"/>
      <c r="BL29" s="627"/>
      <c r="BM29" s="627"/>
      <c r="BN29" s="627"/>
      <c r="BO29" s="627"/>
      <c r="BP29" s="627"/>
      <c r="BQ29" s="627"/>
      <c r="BR29" s="627"/>
      <c r="BS29" s="627"/>
      <c r="BT29" s="627"/>
      <c r="BU29" s="627"/>
      <c r="BV29" s="627"/>
      <c r="BW29" s="627"/>
      <c r="BX29" s="627"/>
      <c r="BY29" s="627"/>
      <c r="BZ29" s="627"/>
      <c r="CA29" s="627"/>
      <c r="CB29" s="627"/>
      <c r="CC29" s="627"/>
      <c r="CD29" s="627"/>
      <c r="CE29" s="627"/>
      <c r="CF29" s="627"/>
      <c r="CG29" s="627"/>
      <c r="CH29" s="627"/>
      <c r="CI29" s="627"/>
      <c r="CJ29" s="627"/>
      <c r="CK29" s="627"/>
      <c r="CL29" s="627"/>
      <c r="CM29" s="627"/>
      <c r="CN29" s="627"/>
      <c r="CO29" s="627"/>
      <c r="CP29" s="627"/>
      <c r="CQ29" s="627"/>
      <c r="CR29" s="627"/>
      <c r="CS29" s="627"/>
      <c r="CT29" s="627"/>
      <c r="CU29" s="627"/>
      <c r="CV29" s="627"/>
      <c r="CW29" s="627"/>
      <c r="CX29" s="627"/>
      <c r="CY29" s="627"/>
      <c r="CZ29" s="627"/>
      <c r="DA29" s="627"/>
      <c r="DB29" s="627"/>
      <c r="DC29" s="627"/>
      <c r="DD29" s="627"/>
      <c r="DE29" s="627"/>
      <c r="DF29" s="627"/>
      <c r="DG29" s="627"/>
      <c r="DH29" s="627"/>
      <c r="DI29" s="627"/>
      <c r="DJ29" s="627"/>
      <c r="DK29" s="627"/>
      <c r="DL29" s="627"/>
      <c r="DM29" s="627"/>
      <c r="DN29" s="627"/>
      <c r="DO29" s="627"/>
      <c r="DP29" s="627"/>
      <c r="DQ29" s="627"/>
      <c r="DR29" s="627"/>
      <c r="DS29" s="627"/>
      <c r="DT29" s="627"/>
      <c r="DU29" s="627"/>
      <c r="DV29" s="627"/>
      <c r="DW29" s="627"/>
      <c r="DX29" s="627"/>
      <c r="DY29" s="627"/>
      <c r="DZ29" s="627"/>
      <c r="EA29" s="627"/>
      <c r="EB29" s="627"/>
      <c r="EC29" s="627"/>
      <c r="ED29" s="627"/>
      <c r="EE29" s="627"/>
      <c r="EF29" s="627"/>
      <c r="EG29" s="627"/>
      <c r="EH29" s="627"/>
      <c r="EI29" s="627"/>
      <c r="EJ29" s="627"/>
      <c r="EK29" s="627"/>
      <c r="EL29" s="627"/>
      <c r="EM29" s="627"/>
      <c r="EN29" s="627"/>
      <c r="EO29" s="627"/>
      <c r="EP29" s="627"/>
      <c r="EQ29" s="627"/>
      <c r="ER29" s="627"/>
      <c r="ES29" s="627"/>
      <c r="ET29" s="627"/>
      <c r="EU29" s="627"/>
      <c r="EV29" s="627"/>
      <c r="EW29" s="627"/>
      <c r="EX29" s="627"/>
      <c r="EY29" s="627"/>
      <c r="EZ29" s="627"/>
      <c r="FA29" s="627"/>
      <c r="FB29" s="627"/>
      <c r="FC29" s="627"/>
      <c r="FD29" s="627"/>
      <c r="FE29" s="627"/>
      <c r="FF29" s="627"/>
      <c r="FG29" s="627"/>
      <c r="FH29" s="627"/>
      <c r="FI29" s="627"/>
      <c r="FJ29" s="627"/>
      <c r="FK29" s="627"/>
      <c r="FL29" s="627"/>
      <c r="FM29" s="627"/>
      <c r="FN29" s="627"/>
      <c r="FO29" s="627"/>
      <c r="FP29" s="627"/>
      <c r="FQ29" s="627"/>
      <c r="FR29" s="627"/>
      <c r="FS29" s="627"/>
      <c r="FT29" s="627"/>
      <c r="FU29" s="627"/>
      <c r="FV29" s="627"/>
      <c r="FW29" s="627"/>
      <c r="FX29" s="627"/>
      <c r="FY29" s="627"/>
      <c r="FZ29" s="627"/>
      <c r="GA29" s="627"/>
      <c r="GB29" s="627"/>
      <c r="GC29" s="627"/>
      <c r="GD29" s="627"/>
      <c r="GE29" s="627"/>
      <c r="GF29" s="627"/>
      <c r="GG29" s="627"/>
      <c r="GH29" s="627"/>
      <c r="GI29" s="627"/>
      <c r="GJ29" s="627"/>
      <c r="GK29" s="627"/>
      <c r="GL29" s="627"/>
      <c r="GM29" s="627"/>
      <c r="GN29" s="627"/>
      <c r="GO29" s="627"/>
      <c r="GP29" s="627"/>
      <c r="GQ29" s="627"/>
      <c r="GR29" s="627"/>
      <c r="GS29" s="627"/>
      <c r="GT29" s="627"/>
      <c r="GU29" s="627"/>
      <c r="GV29" s="627"/>
      <c r="GW29" s="627"/>
      <c r="GX29" s="627"/>
      <c r="GY29" s="627"/>
      <c r="GZ29" s="627"/>
      <c r="HA29" s="627"/>
      <c r="HB29" s="627"/>
      <c r="HC29" s="627"/>
      <c r="HD29" s="627"/>
      <c r="HE29" s="627"/>
      <c r="HF29" s="627"/>
      <c r="HG29" s="627"/>
      <c r="HH29" s="627"/>
      <c r="HI29" s="627"/>
      <c r="HJ29" s="627"/>
      <c r="HK29" s="627"/>
      <c r="HL29" s="627"/>
      <c r="HM29" s="627"/>
      <c r="HN29" s="627"/>
      <c r="HO29" s="627"/>
      <c r="HP29" s="627"/>
      <c r="HQ29" s="627"/>
      <c r="HR29" s="627"/>
      <c r="HS29" s="627"/>
      <c r="HT29" s="627"/>
      <c r="HU29" s="627"/>
      <c r="HV29" s="627"/>
      <c r="HW29" s="627"/>
      <c r="HX29" s="627"/>
      <c r="HY29" s="627"/>
      <c r="HZ29" s="627"/>
      <c r="IA29" s="627"/>
      <c r="IB29" s="627"/>
      <c r="IC29" s="627"/>
      <c r="ID29" s="627"/>
      <c r="IE29" s="627"/>
      <c r="IF29" s="627"/>
      <c r="IG29" s="627"/>
      <c r="IH29" s="627"/>
      <c r="II29" s="627"/>
      <c r="IJ29" s="627"/>
      <c r="IK29" s="627"/>
      <c r="IL29" s="627"/>
      <c r="IM29" s="627"/>
      <c r="IN29" s="627"/>
      <c r="IO29" s="627"/>
      <c r="IP29" s="627"/>
      <c r="IQ29" s="627"/>
      <c r="IR29" s="627"/>
      <c r="IS29" s="627"/>
      <c r="IT29" s="627"/>
      <c r="IU29" s="627"/>
      <c r="IV29" s="627"/>
      <c r="IW29" s="627"/>
      <c r="IX29" s="627"/>
      <c r="IY29" s="627"/>
      <c r="IZ29" s="627"/>
      <c r="JA29" s="627"/>
      <c r="JB29" s="627"/>
      <c r="JC29" s="627"/>
      <c r="JD29" s="627"/>
      <c r="JE29" s="627"/>
      <c r="JF29" s="627"/>
      <c r="JG29" s="627"/>
      <c r="JH29" s="627"/>
      <c r="JI29" s="627"/>
      <c r="JJ29" s="627"/>
      <c r="JK29" s="627"/>
      <c r="JL29" s="627"/>
      <c r="JM29" s="627"/>
      <c r="JN29" s="627"/>
      <c r="JO29" s="627"/>
      <c r="JP29" s="627"/>
      <c r="JQ29" s="627"/>
      <c r="JR29" s="627"/>
      <c r="JS29" s="627"/>
      <c r="JT29" s="627"/>
      <c r="JU29" s="627"/>
      <c r="JV29" s="627"/>
      <c r="JW29" s="627"/>
      <c r="JX29" s="627"/>
      <c r="JY29" s="627"/>
      <c r="JZ29" s="627"/>
      <c r="KA29" s="627"/>
      <c r="KB29" s="627"/>
      <c r="KC29" s="627"/>
      <c r="KD29" s="627"/>
      <c r="KE29" s="627"/>
      <c r="KF29" s="627"/>
      <c r="KG29" s="627"/>
      <c r="KH29" s="627"/>
      <c r="KI29" s="627"/>
      <c r="KJ29" s="627"/>
      <c r="KK29" s="627"/>
      <c r="KL29" s="627"/>
      <c r="KM29" s="627"/>
      <c r="KN29" s="627"/>
      <c r="KO29" s="627"/>
      <c r="KP29" s="627"/>
      <c r="KQ29" s="627"/>
      <c r="KR29" s="627"/>
      <c r="KS29" s="627"/>
      <c r="KT29" s="627"/>
      <c r="KU29" s="627"/>
      <c r="KV29" s="627"/>
      <c r="KW29" s="627"/>
      <c r="KX29" s="627"/>
      <c r="KY29" s="627"/>
      <c r="KZ29" s="627"/>
      <c r="LA29" s="627"/>
      <c r="LB29" s="627"/>
      <c r="LC29" s="627"/>
      <c r="LD29" s="627"/>
      <c r="LE29" s="627"/>
      <c r="LF29" s="627"/>
      <c r="LG29" s="627"/>
      <c r="LH29" s="627"/>
      <c r="LI29" s="627"/>
      <c r="LJ29" s="627"/>
      <c r="LK29" s="627"/>
      <c r="LL29" s="627"/>
      <c r="LM29" s="627"/>
      <c r="LN29" s="627"/>
      <c r="LO29" s="627"/>
      <c r="LP29" s="627"/>
      <c r="LQ29" s="627"/>
      <c r="LR29" s="627"/>
      <c r="LS29" s="627"/>
      <c r="LT29" s="627"/>
      <c r="LU29" s="627"/>
      <c r="LV29" s="627"/>
      <c r="LW29" s="627"/>
      <c r="LX29" s="627"/>
      <c r="LY29" s="627"/>
      <c r="LZ29" s="627"/>
      <c r="MA29" s="627"/>
      <c r="MB29" s="627"/>
      <c r="MC29" s="627"/>
      <c r="MD29" s="627"/>
      <c r="ME29" s="627"/>
      <c r="MF29" s="627"/>
      <c r="MG29" s="627"/>
      <c r="MH29" s="627"/>
      <c r="MI29" s="627"/>
      <c r="MJ29" s="627"/>
      <c r="MK29" s="627"/>
      <c r="ML29" s="627"/>
      <c r="MM29" s="627"/>
      <c r="MN29" s="627"/>
      <c r="MO29" s="627"/>
      <c r="MP29" s="627"/>
      <c r="MQ29" s="627"/>
      <c r="MR29" s="627"/>
      <c r="MS29" s="627"/>
      <c r="MT29" s="627"/>
      <c r="MU29" s="627"/>
      <c r="MV29" s="627"/>
      <c r="MW29" s="627"/>
      <c r="MX29" s="627"/>
      <c r="MY29" s="627"/>
      <c r="MZ29" s="627"/>
      <c r="NA29" s="627"/>
      <c r="NB29" s="627"/>
      <c r="NC29" s="627"/>
      <c r="ND29" s="627"/>
      <c r="NE29" s="627"/>
      <c r="NF29" s="627"/>
      <c r="NG29" s="627"/>
      <c r="NH29" s="627"/>
      <c r="NI29" s="627"/>
      <c r="NJ29" s="627"/>
      <c r="NK29" s="627"/>
      <c r="NL29" s="627"/>
      <c r="NM29" s="627"/>
      <c r="NN29" s="627"/>
      <c r="NO29" s="627"/>
      <c r="NP29" s="627"/>
      <c r="NQ29" s="627"/>
      <c r="NR29" s="627"/>
      <c r="NS29" s="627"/>
      <c r="NT29" s="627"/>
      <c r="NU29" s="627"/>
      <c r="NV29" s="627"/>
      <c r="NW29" s="627"/>
      <c r="NX29" s="627"/>
      <c r="NY29" s="627"/>
      <c r="NZ29" s="627"/>
      <c r="OA29" s="627"/>
      <c r="OB29" s="627"/>
      <c r="OC29" s="627"/>
      <c r="OD29" s="627"/>
      <c r="OE29" s="627"/>
      <c r="OF29" s="627"/>
      <c r="OG29" s="627"/>
      <c r="OH29" s="627"/>
      <c r="OI29" s="627"/>
      <c r="OJ29" s="627"/>
      <c r="OK29" s="627"/>
      <c r="OL29" s="627"/>
      <c r="OM29" s="627"/>
      <c r="ON29" s="627"/>
    </row>
    <row r="30" spans="1:404" ht="40.5" customHeight="1">
      <c r="A30" s="137"/>
      <c r="B30" s="9" t="s">
        <v>34</v>
      </c>
      <c r="C30" s="389" t="s">
        <v>55</v>
      </c>
      <c r="D30" s="390"/>
      <c r="E30" s="390"/>
      <c r="F30" s="278" t="str">
        <f>IF(F29="","",IF($F$29='Data Valid. Internal-External'!D3,3,0))</f>
        <v/>
      </c>
      <c r="G30" s="311"/>
      <c r="H30" s="30"/>
      <c r="I30" s="222"/>
      <c r="J30" s="627"/>
      <c r="K30" s="627"/>
      <c r="L30" s="627"/>
      <c r="M30" s="627"/>
      <c r="N30" s="627"/>
      <c r="O30" s="627"/>
      <c r="P30" s="627"/>
      <c r="Q30" s="627"/>
      <c r="R30" s="627"/>
      <c r="S30" s="627"/>
      <c r="T30" s="627"/>
      <c r="U30" s="627"/>
      <c r="V30" s="627"/>
      <c r="W30" s="627"/>
      <c r="X30" s="627"/>
      <c r="Y30" s="627"/>
      <c r="Z30" s="627"/>
      <c r="AA30" s="627"/>
      <c r="AB30" s="627"/>
      <c r="AC30" s="627"/>
      <c r="AD30" s="627"/>
      <c r="AE30" s="627"/>
      <c r="AF30" s="627"/>
      <c r="AG30" s="627"/>
      <c r="AH30" s="627"/>
      <c r="AI30" s="627"/>
      <c r="AJ30" s="627"/>
      <c r="AK30" s="627"/>
      <c r="AL30" s="627"/>
      <c r="AM30" s="627"/>
      <c r="AN30" s="627"/>
      <c r="AO30" s="627"/>
      <c r="AP30" s="627"/>
      <c r="AQ30" s="627"/>
      <c r="AR30" s="627"/>
      <c r="AS30" s="627"/>
      <c r="AT30" s="627"/>
      <c r="AU30" s="627"/>
      <c r="AV30" s="627"/>
      <c r="AW30" s="627"/>
      <c r="AX30" s="627"/>
      <c r="AY30" s="627"/>
      <c r="AZ30" s="627"/>
      <c r="BA30" s="627"/>
      <c r="BB30" s="627"/>
      <c r="BC30" s="627"/>
      <c r="BD30" s="627"/>
      <c r="BE30" s="627"/>
      <c r="BF30" s="627"/>
      <c r="BG30" s="627"/>
      <c r="BH30" s="627"/>
      <c r="BI30" s="627"/>
      <c r="BJ30" s="627"/>
      <c r="BK30" s="627"/>
      <c r="BL30" s="627"/>
      <c r="BM30" s="627"/>
      <c r="BN30" s="627"/>
      <c r="BO30" s="627"/>
      <c r="BP30" s="627"/>
      <c r="BQ30" s="627"/>
      <c r="BR30" s="627"/>
      <c r="BS30" s="627"/>
      <c r="BT30" s="627"/>
      <c r="BU30" s="627"/>
      <c r="BV30" s="627"/>
      <c r="BW30" s="627"/>
      <c r="BX30" s="627"/>
      <c r="BY30" s="627"/>
      <c r="BZ30" s="627"/>
      <c r="CA30" s="627"/>
      <c r="CB30" s="627"/>
      <c r="CC30" s="627"/>
      <c r="CD30" s="627"/>
      <c r="CE30" s="627"/>
      <c r="CF30" s="627"/>
      <c r="CG30" s="627"/>
      <c r="CH30" s="627"/>
      <c r="CI30" s="627"/>
      <c r="CJ30" s="627"/>
      <c r="CK30" s="627"/>
      <c r="CL30" s="627"/>
      <c r="CM30" s="627"/>
      <c r="CN30" s="627"/>
      <c r="CO30" s="627"/>
      <c r="CP30" s="627"/>
      <c r="CQ30" s="627"/>
      <c r="CR30" s="627"/>
      <c r="CS30" s="627"/>
      <c r="CT30" s="627"/>
      <c r="CU30" s="627"/>
      <c r="CV30" s="627"/>
      <c r="CW30" s="627"/>
      <c r="CX30" s="627"/>
      <c r="CY30" s="627"/>
      <c r="CZ30" s="627"/>
      <c r="DA30" s="627"/>
      <c r="DB30" s="627"/>
      <c r="DC30" s="627"/>
      <c r="DD30" s="627"/>
      <c r="DE30" s="627"/>
      <c r="DF30" s="627"/>
      <c r="DG30" s="627"/>
      <c r="DH30" s="627"/>
      <c r="DI30" s="627"/>
      <c r="DJ30" s="627"/>
      <c r="DK30" s="627"/>
      <c r="DL30" s="627"/>
      <c r="DM30" s="627"/>
      <c r="DN30" s="627"/>
      <c r="DO30" s="627"/>
      <c r="DP30" s="627"/>
      <c r="DQ30" s="627"/>
      <c r="DR30" s="627"/>
      <c r="DS30" s="627"/>
      <c r="DT30" s="627"/>
      <c r="DU30" s="627"/>
      <c r="DV30" s="627"/>
      <c r="DW30" s="627"/>
      <c r="DX30" s="627"/>
      <c r="DY30" s="627"/>
      <c r="DZ30" s="627"/>
      <c r="EA30" s="627"/>
      <c r="EB30" s="627"/>
      <c r="EC30" s="627"/>
      <c r="ED30" s="627"/>
      <c r="EE30" s="627"/>
      <c r="EF30" s="627"/>
      <c r="EG30" s="627"/>
      <c r="EH30" s="627"/>
      <c r="EI30" s="627"/>
      <c r="EJ30" s="627"/>
      <c r="EK30" s="627"/>
      <c r="EL30" s="627"/>
      <c r="EM30" s="627"/>
      <c r="EN30" s="627"/>
      <c r="EO30" s="627"/>
      <c r="EP30" s="627"/>
      <c r="EQ30" s="627"/>
      <c r="ER30" s="627"/>
      <c r="ES30" s="627"/>
      <c r="ET30" s="627"/>
      <c r="EU30" s="627"/>
      <c r="EV30" s="627"/>
      <c r="EW30" s="627"/>
      <c r="EX30" s="627"/>
      <c r="EY30" s="627"/>
      <c r="EZ30" s="627"/>
      <c r="FA30" s="627"/>
      <c r="FB30" s="627"/>
      <c r="FC30" s="627"/>
      <c r="FD30" s="627"/>
      <c r="FE30" s="627"/>
      <c r="FF30" s="627"/>
      <c r="FG30" s="627"/>
      <c r="FH30" s="627"/>
      <c r="FI30" s="627"/>
      <c r="FJ30" s="627"/>
      <c r="FK30" s="627"/>
      <c r="FL30" s="627"/>
      <c r="FM30" s="627"/>
      <c r="FN30" s="627"/>
      <c r="FO30" s="627"/>
      <c r="FP30" s="627"/>
      <c r="FQ30" s="627"/>
      <c r="FR30" s="627"/>
      <c r="FS30" s="627"/>
      <c r="FT30" s="627"/>
      <c r="FU30" s="627"/>
      <c r="FV30" s="627"/>
      <c r="FW30" s="627"/>
      <c r="FX30" s="627"/>
      <c r="FY30" s="627"/>
      <c r="FZ30" s="627"/>
      <c r="GA30" s="627"/>
      <c r="GB30" s="627"/>
      <c r="GC30" s="627"/>
      <c r="GD30" s="627"/>
      <c r="GE30" s="627"/>
      <c r="GF30" s="627"/>
      <c r="GG30" s="627"/>
      <c r="GH30" s="627"/>
      <c r="GI30" s="627"/>
      <c r="GJ30" s="627"/>
      <c r="GK30" s="627"/>
      <c r="GL30" s="627"/>
      <c r="GM30" s="627"/>
      <c r="GN30" s="627"/>
      <c r="GO30" s="627"/>
      <c r="GP30" s="627"/>
      <c r="GQ30" s="627"/>
      <c r="GR30" s="627"/>
      <c r="GS30" s="627"/>
      <c r="GT30" s="627"/>
      <c r="GU30" s="627"/>
      <c r="GV30" s="627"/>
      <c r="GW30" s="627"/>
      <c r="GX30" s="627"/>
      <c r="GY30" s="627"/>
      <c r="GZ30" s="627"/>
      <c r="HA30" s="627"/>
      <c r="HB30" s="627"/>
      <c r="HC30" s="627"/>
      <c r="HD30" s="627"/>
      <c r="HE30" s="627"/>
      <c r="HF30" s="627"/>
      <c r="HG30" s="627"/>
      <c r="HH30" s="627"/>
      <c r="HI30" s="627"/>
      <c r="HJ30" s="627"/>
      <c r="HK30" s="627"/>
      <c r="HL30" s="627"/>
      <c r="HM30" s="627"/>
      <c r="HN30" s="627"/>
      <c r="HO30" s="627"/>
      <c r="HP30" s="627"/>
      <c r="HQ30" s="627"/>
      <c r="HR30" s="627"/>
      <c r="HS30" s="627"/>
      <c r="HT30" s="627"/>
      <c r="HU30" s="627"/>
      <c r="HV30" s="627"/>
      <c r="HW30" s="627"/>
      <c r="HX30" s="627"/>
      <c r="HY30" s="627"/>
      <c r="HZ30" s="627"/>
      <c r="IA30" s="627"/>
      <c r="IB30" s="627"/>
      <c r="IC30" s="627"/>
      <c r="ID30" s="627"/>
      <c r="IE30" s="627"/>
      <c r="IF30" s="627"/>
      <c r="IG30" s="627"/>
      <c r="IH30" s="627"/>
      <c r="II30" s="627"/>
      <c r="IJ30" s="627"/>
      <c r="IK30" s="627"/>
      <c r="IL30" s="627"/>
      <c r="IM30" s="627"/>
      <c r="IN30" s="627"/>
      <c r="IO30" s="627"/>
      <c r="IP30" s="627"/>
      <c r="IQ30" s="627"/>
      <c r="IR30" s="627"/>
      <c r="IS30" s="627"/>
      <c r="IT30" s="627"/>
      <c r="IU30" s="627"/>
      <c r="IV30" s="627"/>
      <c r="IW30" s="627"/>
      <c r="IX30" s="627"/>
      <c r="IY30" s="627"/>
      <c r="IZ30" s="627"/>
      <c r="JA30" s="627"/>
      <c r="JB30" s="627"/>
      <c r="JC30" s="627"/>
      <c r="JD30" s="627"/>
      <c r="JE30" s="627"/>
      <c r="JF30" s="627"/>
      <c r="JG30" s="627"/>
      <c r="JH30" s="627"/>
      <c r="JI30" s="627"/>
      <c r="JJ30" s="627"/>
      <c r="JK30" s="627"/>
      <c r="JL30" s="627"/>
      <c r="JM30" s="627"/>
      <c r="JN30" s="627"/>
      <c r="JO30" s="627"/>
      <c r="JP30" s="627"/>
      <c r="JQ30" s="627"/>
      <c r="JR30" s="627"/>
      <c r="JS30" s="627"/>
      <c r="JT30" s="627"/>
      <c r="JU30" s="627"/>
      <c r="JV30" s="627"/>
      <c r="JW30" s="627"/>
      <c r="JX30" s="627"/>
      <c r="JY30" s="627"/>
      <c r="JZ30" s="627"/>
      <c r="KA30" s="627"/>
      <c r="KB30" s="627"/>
      <c r="KC30" s="627"/>
      <c r="KD30" s="627"/>
      <c r="KE30" s="627"/>
      <c r="KF30" s="627"/>
      <c r="KG30" s="627"/>
      <c r="KH30" s="627"/>
      <c r="KI30" s="627"/>
      <c r="KJ30" s="627"/>
      <c r="KK30" s="627"/>
      <c r="KL30" s="627"/>
      <c r="KM30" s="627"/>
      <c r="KN30" s="627"/>
      <c r="KO30" s="627"/>
      <c r="KP30" s="627"/>
      <c r="KQ30" s="627"/>
      <c r="KR30" s="627"/>
      <c r="KS30" s="627"/>
      <c r="KT30" s="627"/>
      <c r="KU30" s="627"/>
      <c r="KV30" s="627"/>
      <c r="KW30" s="627"/>
      <c r="KX30" s="627"/>
      <c r="KY30" s="627"/>
      <c r="KZ30" s="627"/>
      <c r="LA30" s="627"/>
      <c r="LB30" s="627"/>
      <c r="LC30" s="627"/>
      <c r="LD30" s="627"/>
      <c r="LE30" s="627"/>
      <c r="LF30" s="627"/>
      <c r="LG30" s="627"/>
      <c r="LH30" s="627"/>
      <c r="LI30" s="627"/>
      <c r="LJ30" s="627"/>
      <c r="LK30" s="627"/>
      <c r="LL30" s="627"/>
      <c r="LM30" s="627"/>
      <c r="LN30" s="627"/>
      <c r="LO30" s="627"/>
      <c r="LP30" s="627"/>
      <c r="LQ30" s="627"/>
      <c r="LR30" s="627"/>
      <c r="LS30" s="627"/>
      <c r="LT30" s="627"/>
      <c r="LU30" s="627"/>
      <c r="LV30" s="627"/>
      <c r="LW30" s="627"/>
      <c r="LX30" s="627"/>
      <c r="LY30" s="627"/>
      <c r="LZ30" s="627"/>
      <c r="MA30" s="627"/>
      <c r="MB30" s="627"/>
      <c r="MC30" s="627"/>
      <c r="MD30" s="627"/>
      <c r="ME30" s="627"/>
      <c r="MF30" s="627"/>
      <c r="MG30" s="627"/>
      <c r="MH30" s="627"/>
      <c r="MI30" s="627"/>
      <c r="MJ30" s="627"/>
      <c r="MK30" s="627"/>
      <c r="ML30" s="627"/>
      <c r="MM30" s="627"/>
      <c r="MN30" s="627"/>
      <c r="MO30" s="627"/>
      <c r="MP30" s="627"/>
      <c r="MQ30" s="627"/>
      <c r="MR30" s="627"/>
      <c r="MS30" s="627"/>
      <c r="MT30" s="627"/>
      <c r="MU30" s="627"/>
      <c r="MV30" s="627"/>
      <c r="MW30" s="627"/>
      <c r="MX30" s="627"/>
      <c r="MY30" s="627"/>
      <c r="MZ30" s="627"/>
      <c r="NA30" s="627"/>
      <c r="NB30" s="627"/>
      <c r="NC30" s="627"/>
      <c r="ND30" s="627"/>
      <c r="NE30" s="627"/>
      <c r="NF30" s="627"/>
      <c r="NG30" s="627"/>
      <c r="NH30" s="627"/>
      <c r="NI30" s="627"/>
      <c r="NJ30" s="627"/>
      <c r="NK30" s="627"/>
      <c r="NL30" s="627"/>
      <c r="NM30" s="627"/>
      <c r="NN30" s="627"/>
      <c r="NO30" s="627"/>
      <c r="NP30" s="627"/>
      <c r="NQ30" s="627"/>
      <c r="NR30" s="627"/>
      <c r="NS30" s="627"/>
      <c r="NT30" s="627"/>
      <c r="NU30" s="627"/>
      <c r="NV30" s="627"/>
      <c r="NW30" s="627"/>
      <c r="NX30" s="627"/>
      <c r="NY30" s="627"/>
      <c r="NZ30" s="627"/>
      <c r="OA30" s="627"/>
      <c r="OB30" s="627"/>
      <c r="OC30" s="627"/>
      <c r="OD30" s="627"/>
      <c r="OE30" s="627"/>
      <c r="OF30" s="627"/>
      <c r="OG30" s="627"/>
      <c r="OH30" s="627"/>
      <c r="OI30" s="627"/>
      <c r="OJ30" s="627"/>
      <c r="OK30" s="627"/>
      <c r="OL30" s="627"/>
      <c r="OM30" s="627"/>
      <c r="ON30" s="627"/>
    </row>
    <row r="31" spans="1:404" ht="40.5" customHeight="1">
      <c r="A31" s="137"/>
      <c r="B31" s="9" t="s">
        <v>36</v>
      </c>
      <c r="C31" s="389" t="s">
        <v>56</v>
      </c>
      <c r="D31" s="390"/>
      <c r="E31" s="390"/>
      <c r="F31" s="278" t="str">
        <f>IF(F29="","",IF($F$29='Data Valid. Internal-External'!D4,2,0))</f>
        <v/>
      </c>
      <c r="G31" s="311"/>
      <c r="H31" s="30"/>
      <c r="I31" s="222"/>
      <c r="J31" s="380"/>
      <c r="K31" s="380"/>
      <c r="L31" s="380"/>
      <c r="M31" s="380"/>
      <c r="N31" s="380"/>
      <c r="O31" s="380"/>
      <c r="P31" s="380"/>
      <c r="Q31" s="380"/>
      <c r="R31" s="380"/>
      <c r="S31" s="380"/>
      <c r="T31" s="380"/>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0"/>
      <c r="AR31" s="380"/>
      <c r="AS31" s="380"/>
      <c r="AT31" s="380"/>
      <c r="AU31" s="380"/>
      <c r="AV31" s="380"/>
      <c r="AW31" s="380"/>
      <c r="AX31" s="380"/>
      <c r="AY31" s="380"/>
      <c r="AZ31" s="380"/>
      <c r="BA31" s="380"/>
      <c r="BB31" s="380"/>
      <c r="BC31" s="380"/>
      <c r="BD31" s="380"/>
      <c r="BE31" s="380"/>
      <c r="BF31" s="380"/>
      <c r="BG31" s="380"/>
      <c r="BH31" s="380"/>
      <c r="BI31" s="380"/>
      <c r="BJ31" s="380"/>
      <c r="BK31" s="380"/>
      <c r="BL31" s="380"/>
      <c r="BM31" s="380"/>
      <c r="BN31" s="380"/>
      <c r="BO31" s="380"/>
      <c r="BP31" s="380"/>
      <c r="BQ31" s="380"/>
      <c r="BR31" s="380"/>
      <c r="BS31" s="380"/>
      <c r="BT31" s="380"/>
      <c r="BU31" s="380"/>
      <c r="BV31" s="380"/>
      <c r="BW31" s="380"/>
      <c r="BX31" s="380"/>
      <c r="BY31" s="380"/>
      <c r="BZ31" s="380"/>
      <c r="CA31" s="380"/>
      <c r="CB31" s="380"/>
      <c r="CC31" s="380"/>
      <c r="CD31" s="380"/>
      <c r="CE31" s="380"/>
      <c r="CF31" s="380"/>
      <c r="CG31" s="380"/>
      <c r="CH31" s="380"/>
      <c r="CI31" s="380"/>
      <c r="CJ31" s="380"/>
      <c r="CK31" s="380"/>
      <c r="CL31" s="380"/>
      <c r="CM31" s="380"/>
      <c r="CN31" s="380"/>
      <c r="CO31" s="380"/>
      <c r="CP31" s="380"/>
      <c r="CQ31" s="380"/>
      <c r="CR31" s="380"/>
      <c r="CS31" s="380"/>
      <c r="CT31" s="380"/>
      <c r="CU31" s="380"/>
      <c r="CV31" s="380"/>
      <c r="CW31" s="380"/>
      <c r="CX31" s="380"/>
      <c r="CY31" s="380"/>
      <c r="CZ31" s="380"/>
      <c r="DA31" s="380"/>
      <c r="DB31" s="380"/>
      <c r="DC31" s="380"/>
      <c r="DD31" s="380"/>
      <c r="DE31" s="380"/>
      <c r="DF31" s="380"/>
      <c r="DG31" s="380"/>
      <c r="DH31" s="380"/>
      <c r="DI31" s="380"/>
      <c r="DJ31" s="380"/>
      <c r="DK31" s="380"/>
      <c r="DL31" s="380"/>
      <c r="DM31" s="380"/>
      <c r="DN31" s="380"/>
      <c r="DO31" s="380"/>
      <c r="DP31" s="380"/>
      <c r="DQ31" s="380"/>
      <c r="DR31" s="380"/>
      <c r="DS31" s="380"/>
      <c r="DT31" s="380"/>
      <c r="DU31" s="380"/>
      <c r="DV31" s="380"/>
      <c r="DW31" s="380"/>
      <c r="DX31" s="380"/>
      <c r="DY31" s="380"/>
      <c r="DZ31" s="380"/>
      <c r="EA31" s="380"/>
      <c r="EB31" s="380"/>
      <c r="EC31" s="380"/>
      <c r="ED31" s="380"/>
      <c r="EE31" s="380"/>
      <c r="EF31" s="380"/>
      <c r="EG31" s="380"/>
      <c r="EH31" s="380"/>
      <c r="EI31" s="380"/>
      <c r="EJ31" s="380"/>
      <c r="EK31" s="380"/>
      <c r="EL31" s="380"/>
      <c r="EM31" s="380"/>
      <c r="EN31" s="380"/>
      <c r="EO31" s="380"/>
      <c r="EP31" s="380"/>
      <c r="EQ31" s="380"/>
      <c r="ER31" s="380"/>
      <c r="ES31" s="380"/>
      <c r="ET31" s="380"/>
      <c r="EU31" s="380"/>
      <c r="EV31" s="380"/>
      <c r="EW31" s="380"/>
      <c r="EX31" s="380"/>
      <c r="EY31" s="380"/>
      <c r="EZ31" s="380"/>
      <c r="FA31" s="380"/>
      <c r="FB31" s="380"/>
      <c r="FC31" s="380"/>
      <c r="FD31" s="380"/>
      <c r="FE31" s="380"/>
      <c r="FF31" s="380"/>
      <c r="FG31" s="380"/>
      <c r="FH31" s="380"/>
      <c r="FI31" s="380"/>
      <c r="FJ31" s="380"/>
      <c r="FK31" s="380"/>
      <c r="FL31" s="380"/>
      <c r="FM31" s="380"/>
      <c r="FN31" s="380"/>
      <c r="FO31" s="380"/>
      <c r="FP31" s="380"/>
      <c r="FQ31" s="380"/>
      <c r="FR31" s="380"/>
      <c r="FS31" s="380"/>
      <c r="FT31" s="380"/>
      <c r="FU31" s="380"/>
      <c r="FV31" s="380"/>
      <c r="FW31" s="380"/>
      <c r="FX31" s="380"/>
      <c r="FY31" s="380"/>
      <c r="FZ31" s="380"/>
      <c r="GA31" s="380"/>
      <c r="GB31" s="380"/>
      <c r="GC31" s="380"/>
      <c r="GD31" s="380"/>
      <c r="GE31" s="380"/>
      <c r="GF31" s="380"/>
      <c r="GG31" s="380"/>
      <c r="GH31" s="380"/>
      <c r="GI31" s="380"/>
      <c r="GJ31" s="380"/>
      <c r="GK31" s="380"/>
      <c r="GL31" s="380"/>
      <c r="GM31" s="380"/>
      <c r="GN31" s="380"/>
      <c r="GO31" s="380"/>
      <c r="GP31" s="380"/>
      <c r="GQ31" s="380"/>
      <c r="GR31" s="380"/>
      <c r="GS31" s="380"/>
      <c r="GT31" s="380"/>
      <c r="GU31" s="380"/>
      <c r="GV31" s="380"/>
      <c r="GW31" s="380"/>
      <c r="GX31" s="380"/>
      <c r="GY31" s="380"/>
      <c r="GZ31" s="380"/>
      <c r="HA31" s="380"/>
      <c r="HB31" s="380"/>
      <c r="HC31" s="380"/>
      <c r="HD31" s="380"/>
      <c r="HE31" s="380"/>
      <c r="HF31" s="380"/>
      <c r="HG31" s="380"/>
      <c r="HH31" s="380"/>
      <c r="HI31" s="380"/>
      <c r="HJ31" s="380"/>
      <c r="HK31" s="380"/>
      <c r="HL31" s="380"/>
      <c r="HM31" s="380"/>
      <c r="HN31" s="380"/>
      <c r="HO31" s="380"/>
      <c r="HP31" s="380"/>
      <c r="HQ31" s="380"/>
      <c r="HR31" s="380"/>
      <c r="HS31" s="380"/>
      <c r="HT31" s="380"/>
      <c r="HU31" s="380"/>
      <c r="HV31" s="380"/>
      <c r="HW31" s="380"/>
      <c r="HX31" s="380"/>
      <c r="HY31" s="380"/>
      <c r="HZ31" s="380"/>
      <c r="IA31" s="380"/>
      <c r="IB31" s="380"/>
      <c r="IC31" s="380"/>
      <c r="ID31" s="380"/>
      <c r="IE31" s="380"/>
      <c r="IF31" s="380"/>
      <c r="IG31" s="380"/>
      <c r="IH31" s="380"/>
      <c r="II31" s="380"/>
      <c r="IJ31" s="380"/>
      <c r="IK31" s="380"/>
      <c r="IL31" s="380"/>
      <c r="IM31" s="380"/>
      <c r="IN31" s="380"/>
      <c r="IO31" s="380"/>
      <c r="IP31" s="380"/>
      <c r="IQ31" s="380"/>
      <c r="IR31" s="380"/>
      <c r="IS31" s="380"/>
      <c r="IT31" s="380"/>
      <c r="IU31" s="380"/>
      <c r="IV31" s="380"/>
      <c r="IW31" s="380"/>
      <c r="IX31" s="380"/>
      <c r="IY31" s="380"/>
      <c r="IZ31" s="380"/>
      <c r="JA31" s="380"/>
      <c r="JB31" s="380"/>
      <c r="JC31" s="380"/>
      <c r="JD31" s="380"/>
      <c r="JE31" s="380"/>
      <c r="JF31" s="380"/>
      <c r="JG31" s="380"/>
      <c r="JH31" s="380"/>
      <c r="JI31" s="380"/>
      <c r="JJ31" s="380"/>
      <c r="JK31" s="380"/>
      <c r="JL31" s="380"/>
      <c r="JM31" s="380"/>
      <c r="JN31" s="380"/>
      <c r="JO31" s="380"/>
      <c r="JP31" s="380"/>
      <c r="JQ31" s="380"/>
      <c r="JR31" s="380"/>
      <c r="JS31" s="380"/>
      <c r="JT31" s="380"/>
      <c r="JU31" s="380"/>
      <c r="JV31" s="380"/>
      <c r="JW31" s="380"/>
      <c r="JX31" s="380"/>
      <c r="JY31" s="380"/>
      <c r="JZ31" s="380"/>
      <c r="KA31" s="380"/>
      <c r="KB31" s="380"/>
      <c r="KC31" s="380"/>
      <c r="KD31" s="380"/>
      <c r="KE31" s="380"/>
      <c r="KF31" s="380"/>
      <c r="KG31" s="380"/>
      <c r="KH31" s="380"/>
      <c r="KI31" s="380"/>
      <c r="KJ31" s="380"/>
      <c r="KK31" s="380"/>
      <c r="KL31" s="380"/>
      <c r="KM31" s="380"/>
      <c r="KN31" s="380"/>
      <c r="KO31" s="380"/>
      <c r="KP31" s="380"/>
      <c r="KQ31" s="380"/>
      <c r="KR31" s="380"/>
      <c r="KS31" s="380"/>
      <c r="KT31" s="380"/>
      <c r="KU31" s="380"/>
      <c r="KV31" s="380"/>
      <c r="KW31" s="380"/>
      <c r="KX31" s="380"/>
      <c r="KY31" s="380"/>
      <c r="KZ31" s="380"/>
      <c r="LA31" s="380"/>
      <c r="LB31" s="380"/>
      <c r="LC31" s="380"/>
      <c r="LD31" s="380"/>
      <c r="LE31" s="380"/>
      <c r="LF31" s="380"/>
      <c r="LG31" s="380"/>
      <c r="LH31" s="380"/>
      <c r="LI31" s="380"/>
      <c r="LJ31" s="380"/>
      <c r="LK31" s="380"/>
      <c r="LL31" s="380"/>
      <c r="LM31" s="380"/>
      <c r="LN31" s="380"/>
      <c r="LO31" s="380"/>
      <c r="LP31" s="380"/>
      <c r="LQ31" s="380"/>
      <c r="LR31" s="380"/>
      <c r="LS31" s="380"/>
      <c r="LT31" s="380"/>
      <c r="LU31" s="380"/>
      <c r="LV31" s="380"/>
      <c r="LW31" s="380"/>
      <c r="LX31" s="380"/>
      <c r="LY31" s="380"/>
      <c r="LZ31" s="380"/>
      <c r="MA31" s="380"/>
      <c r="MB31" s="380"/>
      <c r="MC31" s="380"/>
      <c r="MD31" s="380"/>
      <c r="ME31" s="380"/>
      <c r="MF31" s="380"/>
      <c r="MG31" s="380"/>
      <c r="MH31" s="380"/>
      <c r="MI31" s="380"/>
      <c r="MJ31" s="380"/>
      <c r="MK31" s="380"/>
      <c r="ML31" s="380"/>
      <c r="MM31" s="380"/>
      <c r="MN31" s="380"/>
      <c r="MO31" s="380"/>
      <c r="MP31" s="380"/>
      <c r="MQ31" s="380"/>
      <c r="MR31" s="380"/>
      <c r="MS31" s="380"/>
      <c r="MT31" s="380"/>
      <c r="MU31" s="380"/>
      <c r="MV31" s="380"/>
      <c r="MW31" s="380"/>
      <c r="MX31" s="380"/>
      <c r="MY31" s="380"/>
      <c r="MZ31" s="380"/>
      <c r="NA31" s="380"/>
      <c r="NB31" s="380"/>
      <c r="NC31" s="380"/>
      <c r="ND31" s="380"/>
      <c r="NE31" s="380"/>
      <c r="NF31" s="380"/>
      <c r="NG31" s="380"/>
      <c r="NH31" s="380"/>
      <c r="NI31" s="380"/>
      <c r="NJ31" s="380"/>
      <c r="NK31" s="380"/>
      <c r="NL31" s="380"/>
      <c r="NM31" s="380"/>
      <c r="NN31" s="380"/>
      <c r="NO31" s="380"/>
      <c r="NP31" s="380"/>
      <c r="NQ31" s="380"/>
      <c r="NR31" s="380"/>
      <c r="NS31" s="380"/>
      <c r="NT31" s="380"/>
      <c r="NU31" s="380"/>
      <c r="NV31" s="380"/>
      <c r="NW31" s="380"/>
      <c r="NX31" s="380"/>
      <c r="NY31" s="380"/>
      <c r="NZ31" s="380"/>
      <c r="OA31" s="380"/>
      <c r="OB31" s="380"/>
      <c r="OC31" s="380"/>
      <c r="OD31" s="380"/>
      <c r="OE31" s="380"/>
      <c r="OF31" s="380"/>
      <c r="OG31" s="380"/>
      <c r="OH31" s="380"/>
      <c r="OI31" s="380"/>
      <c r="OJ31" s="380"/>
      <c r="OK31" s="380"/>
      <c r="OL31" s="380"/>
      <c r="OM31" s="380"/>
      <c r="ON31" s="380"/>
    </row>
    <row r="32" spans="1:404" ht="39" customHeight="1">
      <c r="A32" s="137"/>
      <c r="B32" s="9" t="s">
        <v>40</v>
      </c>
      <c r="C32" s="389" t="s">
        <v>57</v>
      </c>
      <c r="D32" s="390"/>
      <c r="E32" s="390"/>
      <c r="F32" s="278" t="str">
        <f>IF(F29="","",IF($F$29='Data Valid. Internal-External'!D5,1,0))</f>
        <v/>
      </c>
      <c r="G32" s="311"/>
      <c r="H32" s="30"/>
      <c r="I32" s="222"/>
      <c r="J32" s="627"/>
      <c r="K32" s="627"/>
      <c r="L32" s="627"/>
      <c r="M32" s="627"/>
      <c r="N32" s="627"/>
      <c r="O32" s="627"/>
      <c r="P32" s="627"/>
      <c r="Q32" s="627"/>
      <c r="R32" s="627"/>
      <c r="S32" s="627"/>
      <c r="T32" s="627"/>
      <c r="U32" s="627"/>
      <c r="V32" s="627"/>
      <c r="W32" s="627"/>
      <c r="X32" s="627"/>
      <c r="Y32" s="627"/>
      <c r="Z32" s="627"/>
      <c r="AA32" s="627"/>
      <c r="AB32" s="627"/>
      <c r="AC32" s="627"/>
      <c r="AD32" s="627"/>
      <c r="AE32" s="627"/>
      <c r="AF32" s="627"/>
      <c r="AG32" s="627"/>
      <c r="AH32" s="627"/>
      <c r="AI32" s="627"/>
      <c r="AJ32" s="627"/>
      <c r="AK32" s="627"/>
      <c r="AL32" s="627"/>
      <c r="AM32" s="627"/>
      <c r="AN32" s="627"/>
      <c r="AO32" s="627"/>
      <c r="AP32" s="627"/>
      <c r="AQ32" s="627"/>
      <c r="AR32" s="627"/>
      <c r="AS32" s="627"/>
      <c r="AT32" s="627"/>
      <c r="AU32" s="627"/>
      <c r="AV32" s="627"/>
      <c r="AW32" s="627"/>
      <c r="AX32" s="627"/>
      <c r="AY32" s="627"/>
      <c r="AZ32" s="627"/>
      <c r="BA32" s="627"/>
      <c r="BB32" s="627"/>
      <c r="BC32" s="627"/>
      <c r="BD32" s="627"/>
      <c r="BE32" s="627"/>
      <c r="BF32" s="627"/>
      <c r="BG32" s="627"/>
      <c r="BH32" s="627"/>
      <c r="BI32" s="627"/>
      <c r="BJ32" s="627"/>
      <c r="BK32" s="627"/>
      <c r="BL32" s="627"/>
      <c r="BM32" s="627"/>
      <c r="BN32" s="627"/>
      <c r="BO32" s="627"/>
      <c r="BP32" s="627"/>
      <c r="BQ32" s="627"/>
      <c r="BR32" s="627"/>
      <c r="BS32" s="627"/>
      <c r="BT32" s="627"/>
      <c r="BU32" s="627"/>
      <c r="BV32" s="627"/>
      <c r="BW32" s="627"/>
      <c r="BX32" s="627"/>
      <c r="BY32" s="627"/>
      <c r="BZ32" s="627"/>
      <c r="CA32" s="627"/>
      <c r="CB32" s="627"/>
      <c r="CC32" s="627"/>
      <c r="CD32" s="627"/>
      <c r="CE32" s="627"/>
      <c r="CF32" s="627"/>
      <c r="CG32" s="627"/>
      <c r="CH32" s="627"/>
      <c r="CI32" s="627"/>
      <c r="CJ32" s="627"/>
      <c r="CK32" s="627"/>
      <c r="CL32" s="627"/>
      <c r="CM32" s="627"/>
      <c r="CN32" s="627"/>
      <c r="CO32" s="627"/>
      <c r="CP32" s="627"/>
      <c r="CQ32" s="627"/>
      <c r="CR32" s="627"/>
      <c r="CS32" s="627"/>
      <c r="CT32" s="627"/>
      <c r="CU32" s="627"/>
      <c r="CV32" s="627"/>
      <c r="CW32" s="627"/>
      <c r="CX32" s="627"/>
      <c r="CY32" s="627"/>
      <c r="CZ32" s="627"/>
      <c r="DA32" s="627"/>
      <c r="DB32" s="627"/>
      <c r="DC32" s="627"/>
      <c r="DD32" s="627"/>
      <c r="DE32" s="627"/>
      <c r="DF32" s="627"/>
      <c r="DG32" s="627"/>
      <c r="DH32" s="627"/>
      <c r="DI32" s="627"/>
      <c r="DJ32" s="627"/>
      <c r="DK32" s="627"/>
      <c r="DL32" s="627"/>
      <c r="DM32" s="627"/>
      <c r="DN32" s="627"/>
      <c r="DO32" s="627"/>
      <c r="DP32" s="627"/>
      <c r="DQ32" s="627"/>
      <c r="DR32" s="627"/>
      <c r="DS32" s="627"/>
      <c r="DT32" s="627"/>
      <c r="DU32" s="627"/>
      <c r="DV32" s="627"/>
      <c r="DW32" s="627"/>
      <c r="DX32" s="627"/>
      <c r="DY32" s="627"/>
      <c r="DZ32" s="627"/>
      <c r="EA32" s="627"/>
      <c r="EB32" s="627"/>
      <c r="EC32" s="627"/>
      <c r="ED32" s="627"/>
      <c r="EE32" s="627"/>
      <c r="EF32" s="627"/>
      <c r="EG32" s="627"/>
      <c r="EH32" s="627"/>
      <c r="EI32" s="627"/>
      <c r="EJ32" s="627"/>
      <c r="EK32" s="627"/>
      <c r="EL32" s="627"/>
      <c r="EM32" s="627"/>
      <c r="EN32" s="627"/>
      <c r="EO32" s="627"/>
      <c r="EP32" s="627"/>
      <c r="EQ32" s="627"/>
      <c r="ER32" s="627"/>
      <c r="ES32" s="627"/>
      <c r="ET32" s="627"/>
      <c r="EU32" s="627"/>
      <c r="EV32" s="627"/>
      <c r="EW32" s="627"/>
      <c r="EX32" s="627"/>
      <c r="EY32" s="627"/>
      <c r="EZ32" s="627"/>
      <c r="FA32" s="627"/>
      <c r="FB32" s="627"/>
      <c r="FC32" s="627"/>
      <c r="FD32" s="627"/>
      <c r="FE32" s="627"/>
      <c r="FF32" s="627"/>
      <c r="FG32" s="627"/>
      <c r="FH32" s="627"/>
      <c r="FI32" s="627"/>
      <c r="FJ32" s="627"/>
      <c r="FK32" s="627"/>
      <c r="FL32" s="627"/>
      <c r="FM32" s="627"/>
      <c r="FN32" s="627"/>
      <c r="FO32" s="627"/>
      <c r="FP32" s="627"/>
      <c r="FQ32" s="627"/>
      <c r="FR32" s="627"/>
      <c r="FS32" s="627"/>
      <c r="FT32" s="627"/>
      <c r="FU32" s="627"/>
      <c r="FV32" s="627"/>
      <c r="FW32" s="627"/>
      <c r="FX32" s="627"/>
      <c r="FY32" s="627"/>
      <c r="FZ32" s="627"/>
      <c r="GA32" s="627"/>
      <c r="GB32" s="627"/>
      <c r="GC32" s="627"/>
      <c r="GD32" s="627"/>
      <c r="GE32" s="627"/>
      <c r="GF32" s="627"/>
      <c r="GG32" s="627"/>
      <c r="GH32" s="627"/>
      <c r="GI32" s="627"/>
      <c r="GJ32" s="627"/>
      <c r="GK32" s="627"/>
      <c r="GL32" s="627"/>
      <c r="GM32" s="627"/>
      <c r="GN32" s="627"/>
      <c r="GO32" s="627"/>
      <c r="GP32" s="627"/>
      <c r="GQ32" s="627"/>
      <c r="GR32" s="627"/>
      <c r="GS32" s="627"/>
      <c r="GT32" s="627"/>
      <c r="GU32" s="627"/>
      <c r="GV32" s="627"/>
      <c r="GW32" s="627"/>
      <c r="GX32" s="627"/>
      <c r="GY32" s="627"/>
      <c r="GZ32" s="627"/>
      <c r="HA32" s="627"/>
      <c r="HB32" s="627"/>
      <c r="HC32" s="627"/>
      <c r="HD32" s="627"/>
      <c r="HE32" s="627"/>
      <c r="HF32" s="627"/>
      <c r="HG32" s="627"/>
      <c r="HH32" s="627"/>
      <c r="HI32" s="627"/>
      <c r="HJ32" s="627"/>
      <c r="HK32" s="627"/>
      <c r="HL32" s="627"/>
      <c r="HM32" s="627"/>
      <c r="HN32" s="627"/>
      <c r="HO32" s="627"/>
      <c r="HP32" s="627"/>
      <c r="HQ32" s="627"/>
      <c r="HR32" s="627"/>
      <c r="HS32" s="627"/>
      <c r="HT32" s="627"/>
      <c r="HU32" s="627"/>
      <c r="HV32" s="627"/>
      <c r="HW32" s="627"/>
      <c r="HX32" s="627"/>
      <c r="HY32" s="627"/>
      <c r="HZ32" s="627"/>
      <c r="IA32" s="627"/>
      <c r="IB32" s="627"/>
      <c r="IC32" s="627"/>
      <c r="ID32" s="627"/>
      <c r="IE32" s="627"/>
      <c r="IF32" s="627"/>
      <c r="IG32" s="627"/>
      <c r="IH32" s="627"/>
      <c r="II32" s="627"/>
      <c r="IJ32" s="627"/>
      <c r="IK32" s="627"/>
      <c r="IL32" s="627"/>
      <c r="IM32" s="627"/>
      <c r="IN32" s="627"/>
      <c r="IO32" s="627"/>
      <c r="IP32" s="627"/>
      <c r="IQ32" s="627"/>
      <c r="IR32" s="627"/>
      <c r="IS32" s="627"/>
      <c r="IT32" s="627"/>
      <c r="IU32" s="627"/>
      <c r="IV32" s="627"/>
      <c r="IW32" s="627"/>
      <c r="IX32" s="627"/>
      <c r="IY32" s="627"/>
      <c r="IZ32" s="627"/>
      <c r="JA32" s="627"/>
      <c r="JB32" s="627"/>
      <c r="JC32" s="627"/>
      <c r="JD32" s="627"/>
      <c r="JE32" s="627"/>
      <c r="JF32" s="627"/>
      <c r="JG32" s="627"/>
      <c r="JH32" s="627"/>
      <c r="JI32" s="627"/>
      <c r="JJ32" s="627"/>
      <c r="JK32" s="627"/>
      <c r="JL32" s="627"/>
      <c r="JM32" s="627"/>
      <c r="JN32" s="627"/>
      <c r="JO32" s="627"/>
      <c r="JP32" s="627"/>
      <c r="JQ32" s="627"/>
      <c r="JR32" s="627"/>
      <c r="JS32" s="627"/>
      <c r="JT32" s="627"/>
      <c r="JU32" s="627"/>
      <c r="JV32" s="627"/>
      <c r="JW32" s="627"/>
      <c r="JX32" s="627"/>
      <c r="JY32" s="627"/>
      <c r="JZ32" s="627"/>
      <c r="KA32" s="627"/>
      <c r="KB32" s="627"/>
      <c r="KC32" s="627"/>
      <c r="KD32" s="627"/>
      <c r="KE32" s="627"/>
      <c r="KF32" s="627"/>
      <c r="KG32" s="627"/>
      <c r="KH32" s="627"/>
      <c r="KI32" s="627"/>
      <c r="KJ32" s="627"/>
      <c r="KK32" s="627"/>
      <c r="KL32" s="627"/>
      <c r="KM32" s="627"/>
      <c r="KN32" s="627"/>
      <c r="KO32" s="627"/>
      <c r="KP32" s="627"/>
      <c r="KQ32" s="627"/>
      <c r="KR32" s="627"/>
      <c r="KS32" s="627"/>
      <c r="KT32" s="627"/>
      <c r="KU32" s="627"/>
      <c r="KV32" s="627"/>
      <c r="KW32" s="627"/>
      <c r="KX32" s="627"/>
      <c r="KY32" s="627"/>
      <c r="KZ32" s="627"/>
      <c r="LA32" s="627"/>
      <c r="LB32" s="627"/>
      <c r="LC32" s="627"/>
      <c r="LD32" s="627"/>
      <c r="LE32" s="627"/>
      <c r="LF32" s="627"/>
      <c r="LG32" s="627"/>
      <c r="LH32" s="627"/>
      <c r="LI32" s="627"/>
      <c r="LJ32" s="627"/>
      <c r="LK32" s="627"/>
      <c r="LL32" s="627"/>
      <c r="LM32" s="627"/>
      <c r="LN32" s="627"/>
      <c r="LO32" s="627"/>
      <c r="LP32" s="627"/>
      <c r="LQ32" s="627"/>
      <c r="LR32" s="627"/>
      <c r="LS32" s="627"/>
      <c r="LT32" s="627"/>
      <c r="LU32" s="627"/>
      <c r="LV32" s="627"/>
      <c r="LW32" s="627"/>
      <c r="LX32" s="627"/>
      <c r="LY32" s="627"/>
      <c r="LZ32" s="627"/>
      <c r="MA32" s="627"/>
      <c r="MB32" s="627"/>
      <c r="MC32" s="627"/>
      <c r="MD32" s="627"/>
      <c r="ME32" s="627"/>
      <c r="MF32" s="627"/>
      <c r="MG32" s="627"/>
      <c r="MH32" s="627"/>
      <c r="MI32" s="627"/>
      <c r="MJ32" s="627"/>
      <c r="MK32" s="627"/>
      <c r="ML32" s="627"/>
      <c r="MM32" s="627"/>
      <c r="MN32" s="627"/>
      <c r="MO32" s="627"/>
      <c r="MP32" s="627"/>
      <c r="MQ32" s="627"/>
      <c r="MR32" s="627"/>
      <c r="MS32" s="627"/>
      <c r="MT32" s="627"/>
      <c r="MU32" s="627"/>
      <c r="MV32" s="627"/>
      <c r="MW32" s="627"/>
      <c r="MX32" s="627"/>
      <c r="MY32" s="627"/>
      <c r="MZ32" s="627"/>
      <c r="NA32" s="627"/>
      <c r="NB32" s="627"/>
      <c r="NC32" s="627"/>
      <c r="ND32" s="627"/>
      <c r="NE32" s="627"/>
      <c r="NF32" s="627"/>
      <c r="NG32" s="627"/>
      <c r="NH32" s="627"/>
      <c r="NI32" s="627"/>
      <c r="NJ32" s="627"/>
      <c r="NK32" s="627"/>
      <c r="NL32" s="627"/>
      <c r="NM32" s="627"/>
      <c r="NN32" s="627"/>
      <c r="NO32" s="627"/>
      <c r="NP32" s="627"/>
      <c r="NQ32" s="627"/>
      <c r="NR32" s="627"/>
      <c r="NS32" s="627"/>
      <c r="NT32" s="627"/>
      <c r="NU32" s="627"/>
      <c r="NV32" s="627"/>
      <c r="NW32" s="627"/>
      <c r="NX32" s="627"/>
      <c r="NY32" s="627"/>
      <c r="NZ32" s="627"/>
      <c r="OA32" s="627"/>
      <c r="OB32" s="627"/>
      <c r="OC32" s="627"/>
      <c r="OD32" s="627"/>
      <c r="OE32" s="627"/>
      <c r="OF32" s="627"/>
      <c r="OG32" s="627"/>
      <c r="OH32" s="627"/>
      <c r="OI32" s="627"/>
      <c r="OJ32" s="627"/>
      <c r="OK32" s="627"/>
      <c r="OL32" s="627"/>
      <c r="OM32" s="627"/>
      <c r="ON32" s="627"/>
    </row>
    <row r="33" spans="1:404" ht="30" customHeight="1">
      <c r="A33" s="137"/>
      <c r="B33" s="9" t="s">
        <v>42</v>
      </c>
      <c r="C33" s="389" t="s">
        <v>58</v>
      </c>
      <c r="D33" s="390"/>
      <c r="E33" s="390"/>
      <c r="F33" s="278" t="str">
        <f>IF(F29="","",IF($F$29='Data Valid. Internal-External'!D6,0,0))</f>
        <v/>
      </c>
      <c r="G33" s="311"/>
      <c r="H33" s="30"/>
      <c r="I33" s="222"/>
      <c r="J33" s="627"/>
      <c r="K33" s="627"/>
      <c r="L33" s="627"/>
      <c r="M33" s="627"/>
      <c r="N33" s="627"/>
      <c r="O33" s="627"/>
      <c r="P33" s="627"/>
      <c r="Q33" s="627"/>
      <c r="R33" s="627"/>
      <c r="S33" s="627"/>
      <c r="T33" s="627"/>
      <c r="U33" s="627"/>
      <c r="V33" s="627"/>
      <c r="W33" s="627"/>
      <c r="X33" s="627"/>
      <c r="Y33" s="627"/>
      <c r="Z33" s="627"/>
      <c r="AA33" s="627"/>
      <c r="AB33" s="627"/>
      <c r="AC33" s="627"/>
      <c r="AD33" s="627"/>
      <c r="AE33" s="627"/>
      <c r="AF33" s="627"/>
      <c r="AG33" s="627"/>
      <c r="AH33" s="627"/>
      <c r="AI33" s="627"/>
      <c r="AJ33" s="627"/>
      <c r="AK33" s="627"/>
      <c r="AL33" s="627"/>
      <c r="AM33" s="627"/>
      <c r="AN33" s="627"/>
      <c r="AO33" s="627"/>
      <c r="AP33" s="627"/>
      <c r="AQ33" s="627"/>
      <c r="AR33" s="627"/>
      <c r="AS33" s="627"/>
      <c r="AT33" s="627"/>
      <c r="AU33" s="627"/>
      <c r="AV33" s="627"/>
      <c r="AW33" s="627"/>
      <c r="AX33" s="627"/>
      <c r="AY33" s="627"/>
      <c r="AZ33" s="627"/>
      <c r="BA33" s="627"/>
      <c r="BB33" s="627"/>
      <c r="BC33" s="627"/>
      <c r="BD33" s="627"/>
      <c r="BE33" s="627"/>
      <c r="BF33" s="627"/>
      <c r="BG33" s="627"/>
      <c r="BH33" s="627"/>
      <c r="BI33" s="627"/>
      <c r="BJ33" s="627"/>
      <c r="BK33" s="627"/>
      <c r="BL33" s="627"/>
      <c r="BM33" s="627"/>
      <c r="BN33" s="627"/>
      <c r="BO33" s="627"/>
      <c r="BP33" s="627"/>
      <c r="BQ33" s="627"/>
      <c r="BR33" s="627"/>
      <c r="BS33" s="627"/>
      <c r="BT33" s="627"/>
      <c r="BU33" s="627"/>
      <c r="BV33" s="627"/>
      <c r="BW33" s="627"/>
      <c r="BX33" s="627"/>
      <c r="BY33" s="627"/>
      <c r="BZ33" s="627"/>
      <c r="CA33" s="627"/>
      <c r="CB33" s="627"/>
      <c r="CC33" s="627"/>
      <c r="CD33" s="627"/>
      <c r="CE33" s="627"/>
      <c r="CF33" s="627"/>
      <c r="CG33" s="627"/>
      <c r="CH33" s="627"/>
      <c r="CI33" s="627"/>
      <c r="CJ33" s="627"/>
      <c r="CK33" s="627"/>
      <c r="CL33" s="627"/>
      <c r="CM33" s="627"/>
      <c r="CN33" s="627"/>
      <c r="CO33" s="627"/>
      <c r="CP33" s="627"/>
      <c r="CQ33" s="627"/>
      <c r="CR33" s="627"/>
      <c r="CS33" s="627"/>
      <c r="CT33" s="627"/>
      <c r="CU33" s="627"/>
      <c r="CV33" s="627"/>
      <c r="CW33" s="627"/>
      <c r="CX33" s="627"/>
      <c r="CY33" s="627"/>
      <c r="CZ33" s="627"/>
      <c r="DA33" s="627"/>
      <c r="DB33" s="627"/>
      <c r="DC33" s="627"/>
      <c r="DD33" s="627"/>
      <c r="DE33" s="627"/>
      <c r="DF33" s="627"/>
      <c r="DG33" s="627"/>
      <c r="DH33" s="627"/>
      <c r="DI33" s="627"/>
      <c r="DJ33" s="627"/>
      <c r="DK33" s="627"/>
      <c r="DL33" s="627"/>
      <c r="DM33" s="627"/>
      <c r="DN33" s="627"/>
      <c r="DO33" s="627"/>
      <c r="DP33" s="627"/>
      <c r="DQ33" s="627"/>
      <c r="DR33" s="627"/>
      <c r="DS33" s="627"/>
      <c r="DT33" s="627"/>
      <c r="DU33" s="627"/>
      <c r="DV33" s="627"/>
      <c r="DW33" s="627"/>
      <c r="DX33" s="627"/>
      <c r="DY33" s="627"/>
      <c r="DZ33" s="627"/>
      <c r="EA33" s="627"/>
      <c r="EB33" s="627"/>
      <c r="EC33" s="627"/>
      <c r="ED33" s="627"/>
      <c r="EE33" s="627"/>
      <c r="EF33" s="627"/>
      <c r="EG33" s="627"/>
      <c r="EH33" s="627"/>
      <c r="EI33" s="627"/>
      <c r="EJ33" s="627"/>
      <c r="EK33" s="627"/>
      <c r="EL33" s="627"/>
      <c r="EM33" s="627"/>
      <c r="EN33" s="627"/>
      <c r="EO33" s="627"/>
      <c r="EP33" s="627"/>
      <c r="EQ33" s="627"/>
      <c r="ER33" s="627"/>
      <c r="ES33" s="627"/>
      <c r="ET33" s="627"/>
      <c r="EU33" s="627"/>
      <c r="EV33" s="627"/>
      <c r="EW33" s="627"/>
      <c r="EX33" s="627"/>
      <c r="EY33" s="627"/>
      <c r="EZ33" s="627"/>
      <c r="FA33" s="627"/>
      <c r="FB33" s="627"/>
      <c r="FC33" s="627"/>
      <c r="FD33" s="627"/>
      <c r="FE33" s="627"/>
      <c r="FF33" s="627"/>
      <c r="FG33" s="627"/>
      <c r="FH33" s="627"/>
      <c r="FI33" s="627"/>
      <c r="FJ33" s="627"/>
      <c r="FK33" s="627"/>
      <c r="FL33" s="627"/>
      <c r="FM33" s="627"/>
      <c r="FN33" s="627"/>
      <c r="FO33" s="627"/>
      <c r="FP33" s="627"/>
      <c r="FQ33" s="627"/>
      <c r="FR33" s="627"/>
      <c r="FS33" s="627"/>
      <c r="FT33" s="627"/>
      <c r="FU33" s="627"/>
      <c r="FV33" s="627"/>
      <c r="FW33" s="627"/>
      <c r="FX33" s="627"/>
      <c r="FY33" s="627"/>
      <c r="FZ33" s="627"/>
      <c r="GA33" s="627"/>
      <c r="GB33" s="627"/>
      <c r="GC33" s="627"/>
      <c r="GD33" s="627"/>
      <c r="GE33" s="627"/>
      <c r="GF33" s="627"/>
      <c r="GG33" s="627"/>
      <c r="GH33" s="627"/>
      <c r="GI33" s="627"/>
      <c r="GJ33" s="627"/>
      <c r="GK33" s="627"/>
      <c r="GL33" s="627"/>
      <c r="GM33" s="627"/>
      <c r="GN33" s="627"/>
      <c r="GO33" s="627"/>
      <c r="GP33" s="627"/>
      <c r="GQ33" s="627"/>
      <c r="GR33" s="627"/>
      <c r="GS33" s="627"/>
      <c r="GT33" s="627"/>
      <c r="GU33" s="627"/>
      <c r="GV33" s="627"/>
      <c r="GW33" s="627"/>
      <c r="GX33" s="627"/>
      <c r="GY33" s="627"/>
      <c r="GZ33" s="627"/>
      <c r="HA33" s="627"/>
      <c r="HB33" s="627"/>
      <c r="HC33" s="627"/>
      <c r="HD33" s="627"/>
      <c r="HE33" s="627"/>
      <c r="HF33" s="627"/>
      <c r="HG33" s="627"/>
      <c r="HH33" s="627"/>
      <c r="HI33" s="627"/>
      <c r="HJ33" s="627"/>
      <c r="HK33" s="627"/>
      <c r="HL33" s="627"/>
      <c r="HM33" s="627"/>
      <c r="HN33" s="627"/>
      <c r="HO33" s="627"/>
      <c r="HP33" s="627"/>
      <c r="HQ33" s="627"/>
      <c r="HR33" s="627"/>
      <c r="HS33" s="627"/>
      <c r="HT33" s="627"/>
      <c r="HU33" s="627"/>
      <c r="HV33" s="627"/>
      <c r="HW33" s="627"/>
      <c r="HX33" s="627"/>
      <c r="HY33" s="627"/>
      <c r="HZ33" s="627"/>
      <c r="IA33" s="627"/>
      <c r="IB33" s="627"/>
      <c r="IC33" s="627"/>
      <c r="ID33" s="627"/>
      <c r="IE33" s="627"/>
      <c r="IF33" s="627"/>
      <c r="IG33" s="627"/>
      <c r="IH33" s="627"/>
      <c r="II33" s="627"/>
      <c r="IJ33" s="627"/>
      <c r="IK33" s="627"/>
      <c r="IL33" s="627"/>
      <c r="IM33" s="627"/>
      <c r="IN33" s="627"/>
      <c r="IO33" s="627"/>
      <c r="IP33" s="627"/>
      <c r="IQ33" s="627"/>
      <c r="IR33" s="627"/>
      <c r="IS33" s="627"/>
      <c r="IT33" s="627"/>
      <c r="IU33" s="627"/>
      <c r="IV33" s="627"/>
      <c r="IW33" s="627"/>
      <c r="IX33" s="627"/>
      <c r="IY33" s="627"/>
      <c r="IZ33" s="627"/>
      <c r="JA33" s="627"/>
      <c r="JB33" s="627"/>
      <c r="JC33" s="627"/>
      <c r="JD33" s="627"/>
      <c r="JE33" s="627"/>
      <c r="JF33" s="627"/>
      <c r="JG33" s="627"/>
      <c r="JH33" s="627"/>
      <c r="JI33" s="627"/>
      <c r="JJ33" s="627"/>
      <c r="JK33" s="627"/>
      <c r="JL33" s="627"/>
      <c r="JM33" s="627"/>
      <c r="JN33" s="627"/>
      <c r="JO33" s="627"/>
      <c r="JP33" s="627"/>
      <c r="JQ33" s="627"/>
      <c r="JR33" s="627"/>
      <c r="JS33" s="627"/>
      <c r="JT33" s="627"/>
      <c r="JU33" s="627"/>
      <c r="JV33" s="627"/>
      <c r="JW33" s="627"/>
      <c r="JX33" s="627"/>
      <c r="JY33" s="627"/>
      <c r="JZ33" s="627"/>
      <c r="KA33" s="627"/>
      <c r="KB33" s="627"/>
      <c r="KC33" s="627"/>
      <c r="KD33" s="627"/>
      <c r="KE33" s="627"/>
      <c r="KF33" s="627"/>
      <c r="KG33" s="627"/>
      <c r="KH33" s="627"/>
      <c r="KI33" s="627"/>
      <c r="KJ33" s="627"/>
      <c r="KK33" s="627"/>
      <c r="KL33" s="627"/>
      <c r="KM33" s="627"/>
      <c r="KN33" s="627"/>
      <c r="KO33" s="627"/>
      <c r="KP33" s="627"/>
      <c r="KQ33" s="627"/>
      <c r="KR33" s="627"/>
      <c r="KS33" s="627"/>
      <c r="KT33" s="627"/>
      <c r="KU33" s="627"/>
      <c r="KV33" s="627"/>
      <c r="KW33" s="627"/>
      <c r="KX33" s="627"/>
      <c r="KY33" s="627"/>
      <c r="KZ33" s="627"/>
      <c r="LA33" s="627"/>
      <c r="LB33" s="627"/>
      <c r="LC33" s="627"/>
      <c r="LD33" s="627"/>
      <c r="LE33" s="627"/>
      <c r="LF33" s="627"/>
      <c r="LG33" s="627"/>
      <c r="LH33" s="627"/>
      <c r="LI33" s="627"/>
      <c r="LJ33" s="627"/>
      <c r="LK33" s="627"/>
      <c r="LL33" s="627"/>
      <c r="LM33" s="627"/>
      <c r="LN33" s="627"/>
      <c r="LO33" s="627"/>
      <c r="LP33" s="627"/>
      <c r="LQ33" s="627"/>
      <c r="LR33" s="627"/>
      <c r="LS33" s="627"/>
      <c r="LT33" s="627"/>
      <c r="LU33" s="627"/>
      <c r="LV33" s="627"/>
      <c r="LW33" s="627"/>
      <c r="LX33" s="627"/>
      <c r="LY33" s="627"/>
      <c r="LZ33" s="627"/>
      <c r="MA33" s="627"/>
      <c r="MB33" s="627"/>
      <c r="MC33" s="627"/>
      <c r="MD33" s="627"/>
      <c r="ME33" s="627"/>
      <c r="MF33" s="627"/>
      <c r="MG33" s="627"/>
      <c r="MH33" s="627"/>
      <c r="MI33" s="627"/>
      <c r="MJ33" s="627"/>
      <c r="MK33" s="627"/>
      <c r="ML33" s="627"/>
      <c r="MM33" s="627"/>
      <c r="MN33" s="627"/>
      <c r="MO33" s="627"/>
      <c r="MP33" s="627"/>
      <c r="MQ33" s="627"/>
      <c r="MR33" s="627"/>
      <c r="MS33" s="627"/>
      <c r="MT33" s="627"/>
      <c r="MU33" s="627"/>
      <c r="MV33" s="627"/>
      <c r="MW33" s="627"/>
      <c r="MX33" s="627"/>
      <c r="MY33" s="627"/>
      <c r="MZ33" s="627"/>
      <c r="NA33" s="627"/>
      <c r="NB33" s="627"/>
      <c r="NC33" s="627"/>
      <c r="ND33" s="627"/>
      <c r="NE33" s="627"/>
      <c r="NF33" s="627"/>
      <c r="NG33" s="627"/>
      <c r="NH33" s="627"/>
      <c r="NI33" s="627"/>
      <c r="NJ33" s="627"/>
      <c r="NK33" s="627"/>
      <c r="NL33" s="627"/>
      <c r="NM33" s="627"/>
      <c r="NN33" s="627"/>
      <c r="NO33" s="627"/>
      <c r="NP33" s="627"/>
      <c r="NQ33" s="627"/>
      <c r="NR33" s="627"/>
      <c r="NS33" s="627"/>
      <c r="NT33" s="627"/>
      <c r="NU33" s="627"/>
      <c r="NV33" s="627"/>
      <c r="NW33" s="627"/>
      <c r="NX33" s="627"/>
      <c r="NY33" s="627"/>
      <c r="NZ33" s="627"/>
      <c r="OA33" s="627"/>
      <c r="OB33" s="627"/>
      <c r="OC33" s="627"/>
      <c r="OD33" s="627"/>
      <c r="OE33" s="627"/>
      <c r="OF33" s="627"/>
      <c r="OG33" s="627"/>
      <c r="OH33" s="627"/>
      <c r="OI33" s="627"/>
      <c r="OJ33" s="627"/>
      <c r="OK33" s="627"/>
      <c r="OL33" s="627"/>
      <c r="OM33" s="627"/>
      <c r="ON33" s="627"/>
    </row>
    <row r="34" spans="1:404" ht="30" customHeight="1">
      <c r="A34" s="137"/>
      <c r="B34" s="9" t="s">
        <v>38</v>
      </c>
      <c r="C34" s="389" t="s">
        <v>39</v>
      </c>
      <c r="D34" s="390"/>
      <c r="E34" s="390"/>
      <c r="F34" s="395"/>
      <c r="G34" s="311"/>
      <c r="H34" s="30"/>
      <c r="I34" s="222"/>
      <c r="J34" s="627"/>
      <c r="K34" s="627"/>
      <c r="L34" s="627"/>
      <c r="M34" s="627"/>
      <c r="N34" s="627"/>
      <c r="O34" s="627"/>
      <c r="P34" s="627"/>
      <c r="Q34" s="627"/>
      <c r="R34" s="627"/>
      <c r="S34" s="627"/>
      <c r="T34" s="627"/>
      <c r="U34" s="627"/>
      <c r="V34" s="627"/>
      <c r="W34" s="627"/>
      <c r="X34" s="627"/>
      <c r="Y34" s="627"/>
      <c r="Z34" s="627"/>
      <c r="AA34" s="627"/>
      <c r="AB34" s="627"/>
      <c r="AC34" s="627"/>
      <c r="AD34" s="627"/>
      <c r="AE34" s="627"/>
      <c r="AF34" s="627"/>
      <c r="AG34" s="627"/>
      <c r="AH34" s="627"/>
      <c r="AI34" s="627"/>
      <c r="AJ34" s="627"/>
      <c r="AK34" s="627"/>
      <c r="AL34" s="627"/>
      <c r="AM34" s="627"/>
      <c r="AN34" s="627"/>
      <c r="AO34" s="627"/>
      <c r="AP34" s="627"/>
      <c r="AQ34" s="627"/>
      <c r="AR34" s="627"/>
      <c r="AS34" s="627"/>
      <c r="AT34" s="627"/>
      <c r="AU34" s="627"/>
      <c r="AV34" s="627"/>
      <c r="AW34" s="627"/>
      <c r="AX34" s="627"/>
      <c r="AY34" s="627"/>
      <c r="AZ34" s="627"/>
      <c r="BA34" s="627"/>
      <c r="BB34" s="627"/>
      <c r="BC34" s="627"/>
      <c r="BD34" s="627"/>
      <c r="BE34" s="627"/>
      <c r="BF34" s="627"/>
      <c r="BG34" s="627"/>
      <c r="BH34" s="627"/>
      <c r="BI34" s="627"/>
      <c r="BJ34" s="627"/>
      <c r="BK34" s="627"/>
      <c r="BL34" s="627"/>
      <c r="BM34" s="627"/>
      <c r="BN34" s="627"/>
      <c r="BO34" s="627"/>
      <c r="BP34" s="627"/>
      <c r="BQ34" s="627"/>
      <c r="BR34" s="627"/>
      <c r="BS34" s="627"/>
      <c r="BT34" s="627"/>
      <c r="BU34" s="627"/>
      <c r="BV34" s="627"/>
      <c r="BW34" s="226"/>
      <c r="BX34" s="226"/>
      <c r="BY34" s="226"/>
      <c r="BZ34" s="226"/>
      <c r="CA34" s="226"/>
      <c r="CB34" s="226"/>
      <c r="CC34" s="226"/>
      <c r="CD34" s="226"/>
      <c r="CE34" s="226"/>
      <c r="CF34" s="226"/>
      <c r="CG34" s="226"/>
      <c r="CH34" s="226"/>
      <c r="CI34" s="226"/>
      <c r="CJ34" s="226"/>
      <c r="CK34" s="226"/>
      <c r="CL34" s="226"/>
      <c r="CM34" s="226"/>
      <c r="CN34" s="226"/>
      <c r="CO34" s="226"/>
      <c r="CP34" s="226"/>
      <c r="CQ34" s="226"/>
      <c r="CR34" s="226"/>
      <c r="CS34" s="226"/>
      <c r="CT34" s="226"/>
      <c r="CU34" s="226"/>
      <c r="CV34" s="226"/>
      <c r="CW34" s="226"/>
      <c r="CX34" s="226"/>
      <c r="CY34" s="226"/>
      <c r="CZ34" s="226"/>
      <c r="DA34" s="226"/>
      <c r="DB34" s="226"/>
      <c r="DC34" s="226"/>
      <c r="DD34" s="226"/>
      <c r="DE34" s="226"/>
      <c r="DF34" s="226"/>
      <c r="DG34" s="226"/>
      <c r="DH34" s="226"/>
      <c r="DI34" s="226"/>
      <c r="DJ34" s="226"/>
      <c r="DK34" s="226"/>
      <c r="DL34" s="226"/>
      <c r="DM34" s="226"/>
      <c r="DN34" s="226"/>
      <c r="DO34" s="226"/>
      <c r="DP34" s="226"/>
      <c r="DQ34" s="226"/>
      <c r="DR34" s="226"/>
      <c r="DS34" s="226"/>
      <c r="DT34" s="226"/>
      <c r="DU34" s="226"/>
      <c r="DV34" s="226"/>
      <c r="DW34" s="226"/>
      <c r="DX34" s="226"/>
      <c r="DY34" s="226"/>
      <c r="DZ34" s="226"/>
      <c r="EA34" s="226"/>
      <c r="EB34" s="226"/>
      <c r="EC34" s="226"/>
      <c r="ED34" s="226"/>
      <c r="EE34" s="226"/>
      <c r="EF34" s="226"/>
      <c r="EG34" s="226"/>
      <c r="EH34" s="226"/>
      <c r="EI34" s="226"/>
      <c r="EJ34" s="226"/>
      <c r="EK34" s="226"/>
      <c r="EL34" s="226"/>
      <c r="EM34" s="226"/>
      <c r="EN34" s="226"/>
      <c r="EO34" s="226"/>
      <c r="EP34" s="226"/>
      <c r="EQ34" s="226"/>
      <c r="ER34" s="226"/>
      <c r="ES34" s="226"/>
      <c r="ET34" s="226"/>
      <c r="EU34" s="226"/>
      <c r="EV34" s="226"/>
      <c r="EW34" s="226"/>
      <c r="EX34" s="226"/>
      <c r="EY34" s="226"/>
      <c r="EZ34" s="226"/>
      <c r="FA34" s="226"/>
      <c r="FB34" s="226"/>
      <c r="FC34" s="226"/>
      <c r="FD34" s="226"/>
      <c r="FE34" s="226"/>
      <c r="FF34" s="226"/>
      <c r="FG34" s="226"/>
      <c r="FH34" s="226"/>
      <c r="FI34" s="226"/>
      <c r="FJ34" s="226"/>
      <c r="FK34" s="226"/>
      <c r="FL34" s="226"/>
      <c r="FM34" s="226"/>
      <c r="FN34" s="226"/>
      <c r="FO34" s="226"/>
      <c r="FP34" s="226"/>
      <c r="FQ34" s="226"/>
      <c r="FR34" s="226"/>
      <c r="FS34" s="226"/>
      <c r="FT34" s="226"/>
      <c r="FU34" s="226"/>
      <c r="FV34" s="226"/>
      <c r="FW34" s="226"/>
      <c r="FX34" s="226"/>
      <c r="FY34" s="226"/>
      <c r="FZ34" s="226"/>
      <c r="GA34" s="226"/>
      <c r="GB34" s="226"/>
      <c r="GC34" s="226"/>
      <c r="GD34" s="226"/>
      <c r="GE34" s="226"/>
      <c r="GF34" s="226"/>
      <c r="GG34" s="226"/>
      <c r="GH34" s="226"/>
      <c r="GI34" s="226"/>
      <c r="GJ34" s="226"/>
      <c r="GK34" s="226"/>
      <c r="GL34" s="226"/>
      <c r="GM34" s="226"/>
      <c r="GN34" s="226"/>
      <c r="GO34" s="226"/>
      <c r="GP34" s="226"/>
      <c r="GQ34" s="226"/>
      <c r="GR34" s="226"/>
      <c r="GS34" s="226"/>
      <c r="GT34" s="226"/>
      <c r="GU34" s="226"/>
      <c r="GV34" s="226"/>
      <c r="GW34" s="226"/>
      <c r="GX34" s="226"/>
      <c r="GY34" s="226"/>
      <c r="GZ34" s="226"/>
      <c r="HA34" s="226"/>
      <c r="HB34" s="226"/>
      <c r="HC34" s="226"/>
      <c r="HD34" s="226"/>
      <c r="HE34" s="226"/>
      <c r="HF34" s="226"/>
      <c r="HG34" s="226"/>
      <c r="HH34" s="226"/>
      <c r="HI34" s="226"/>
      <c r="HJ34" s="226"/>
      <c r="HK34" s="226"/>
      <c r="HL34" s="226"/>
      <c r="HM34" s="226"/>
      <c r="HN34" s="226"/>
      <c r="HO34" s="226"/>
      <c r="HP34" s="226"/>
      <c r="HQ34" s="226"/>
      <c r="HR34" s="226"/>
      <c r="HS34" s="226"/>
      <c r="HT34" s="226"/>
      <c r="HU34" s="226"/>
      <c r="HV34" s="226"/>
      <c r="HW34" s="226"/>
      <c r="HX34" s="226"/>
      <c r="HY34" s="226"/>
      <c r="HZ34" s="226"/>
      <c r="IA34" s="226"/>
      <c r="IB34" s="226"/>
      <c r="IC34" s="226"/>
      <c r="ID34" s="226"/>
      <c r="IE34" s="226"/>
      <c r="IF34" s="226"/>
      <c r="IG34" s="226"/>
      <c r="IH34" s="226"/>
      <c r="II34" s="226"/>
      <c r="IJ34" s="226"/>
      <c r="IK34" s="226"/>
      <c r="IL34" s="226"/>
      <c r="IM34" s="226"/>
      <c r="IN34" s="226"/>
      <c r="IO34" s="226"/>
      <c r="IP34" s="226"/>
      <c r="IQ34" s="226"/>
      <c r="IR34" s="226"/>
      <c r="IS34" s="226"/>
      <c r="IT34" s="226"/>
      <c r="IU34" s="226"/>
      <c r="IV34" s="226"/>
      <c r="IW34" s="226"/>
      <c r="IX34" s="226"/>
      <c r="IY34" s="226"/>
      <c r="IZ34" s="226"/>
      <c r="JA34" s="226"/>
      <c r="JB34" s="226"/>
      <c r="JC34" s="226"/>
      <c r="JD34" s="226"/>
      <c r="JE34" s="226"/>
      <c r="JF34" s="226"/>
      <c r="JG34" s="226"/>
      <c r="JH34" s="226"/>
      <c r="JI34" s="226"/>
      <c r="JJ34" s="226"/>
      <c r="JK34" s="226"/>
      <c r="JL34" s="226"/>
      <c r="JM34" s="226"/>
      <c r="JN34" s="226"/>
      <c r="JO34" s="226"/>
      <c r="JP34" s="226"/>
      <c r="JQ34" s="226"/>
      <c r="JR34" s="226"/>
      <c r="JS34" s="226"/>
      <c r="JT34" s="226"/>
      <c r="JU34" s="226"/>
      <c r="JV34" s="226"/>
      <c r="JW34" s="226"/>
      <c r="JX34" s="226"/>
      <c r="JY34" s="226"/>
      <c r="JZ34" s="226"/>
      <c r="KA34" s="226"/>
      <c r="KB34" s="226"/>
      <c r="KC34" s="226"/>
      <c r="KD34" s="226"/>
      <c r="KE34" s="226"/>
      <c r="KF34" s="226"/>
      <c r="KG34" s="226"/>
      <c r="KH34" s="226"/>
      <c r="KI34" s="226"/>
      <c r="KJ34" s="226"/>
      <c r="KK34" s="226"/>
      <c r="KL34" s="226"/>
      <c r="KM34" s="226"/>
      <c r="KN34" s="226"/>
      <c r="KO34" s="226"/>
      <c r="KP34" s="226"/>
      <c r="KQ34" s="226"/>
      <c r="KR34" s="226"/>
      <c r="KS34" s="226"/>
      <c r="KT34" s="226"/>
      <c r="KU34" s="226"/>
      <c r="KV34" s="226"/>
      <c r="KW34" s="226"/>
      <c r="KX34" s="226"/>
      <c r="KY34" s="226"/>
      <c r="KZ34" s="226"/>
      <c r="LA34" s="226"/>
      <c r="LB34" s="226"/>
      <c r="LC34" s="226"/>
      <c r="LD34" s="226"/>
      <c r="LE34" s="226"/>
      <c r="LF34" s="226"/>
      <c r="LG34" s="226"/>
      <c r="LH34" s="226"/>
      <c r="LI34" s="226"/>
      <c r="LJ34" s="226"/>
      <c r="LK34" s="226"/>
      <c r="LL34" s="226"/>
      <c r="LM34" s="226"/>
      <c r="LN34" s="226"/>
      <c r="LO34" s="226"/>
      <c r="LP34" s="226"/>
      <c r="LQ34" s="226"/>
      <c r="LR34" s="226"/>
      <c r="LS34" s="226"/>
      <c r="LT34" s="226"/>
      <c r="LU34" s="226"/>
      <c r="LV34" s="226"/>
      <c r="LW34" s="226"/>
      <c r="LX34" s="226"/>
      <c r="LY34" s="226"/>
      <c r="LZ34" s="226"/>
      <c r="MA34" s="226"/>
      <c r="MB34" s="226"/>
      <c r="MC34" s="226"/>
      <c r="MD34" s="226"/>
      <c r="ME34" s="226"/>
      <c r="MF34" s="226"/>
      <c r="MG34" s="226"/>
      <c r="MH34" s="226"/>
      <c r="MI34" s="226"/>
      <c r="MJ34" s="226"/>
      <c r="MK34" s="226"/>
      <c r="ML34" s="226"/>
      <c r="MM34" s="226"/>
      <c r="MN34" s="226"/>
      <c r="MO34" s="226"/>
      <c r="MP34" s="226"/>
      <c r="MQ34" s="226"/>
      <c r="MR34" s="226"/>
      <c r="MS34" s="226"/>
      <c r="MT34" s="226"/>
      <c r="MU34" s="226"/>
      <c r="MV34" s="226"/>
      <c r="MW34" s="226"/>
      <c r="MX34" s="226"/>
      <c r="MY34" s="226"/>
      <c r="MZ34" s="226"/>
      <c r="NA34" s="226"/>
      <c r="NB34" s="226"/>
      <c r="NC34" s="226"/>
      <c r="ND34" s="226"/>
      <c r="NE34" s="226"/>
      <c r="NF34" s="226"/>
      <c r="NG34" s="226"/>
      <c r="NH34" s="226"/>
      <c r="NI34" s="226"/>
      <c r="NJ34" s="226"/>
      <c r="NK34" s="226"/>
      <c r="NL34" s="226"/>
      <c r="NM34" s="226"/>
      <c r="NN34" s="226"/>
      <c r="NO34" s="226"/>
      <c r="NP34" s="226"/>
      <c r="NQ34" s="226"/>
      <c r="NR34" s="226"/>
      <c r="NS34" s="226"/>
      <c r="NT34" s="226"/>
      <c r="NU34" s="226"/>
      <c r="NV34" s="226"/>
      <c r="NW34" s="226"/>
      <c r="NX34" s="226"/>
      <c r="NY34" s="226"/>
      <c r="NZ34" s="226"/>
      <c r="OA34" s="226"/>
      <c r="OB34" s="226"/>
      <c r="OC34" s="226"/>
      <c r="OD34" s="226"/>
      <c r="OE34" s="226"/>
      <c r="OF34" s="226"/>
      <c r="OG34" s="226"/>
      <c r="OH34" s="226"/>
      <c r="OI34" s="226"/>
      <c r="OJ34" s="226"/>
      <c r="OK34" s="226"/>
      <c r="OL34" s="226"/>
      <c r="OM34" s="226"/>
      <c r="ON34" s="226"/>
    </row>
    <row r="35" spans="1:404" ht="27.75" customHeight="1">
      <c r="A35" s="137"/>
      <c r="B35" s="9" t="s">
        <v>59</v>
      </c>
      <c r="C35" s="393" t="s">
        <v>60</v>
      </c>
      <c r="D35" s="394"/>
      <c r="E35" s="394"/>
      <c r="F35" s="221"/>
      <c r="G35" s="231" t="str">
        <f t="shared" ref="G35" si="1">IF(F35="","Select a value from dropdown","")</f>
        <v>Select a value from dropdown</v>
      </c>
      <c r="H35" s="30"/>
      <c r="I35" s="222"/>
      <c r="J35" s="380"/>
      <c r="K35" s="380"/>
      <c r="L35" s="380"/>
      <c r="M35" s="380"/>
      <c r="N35" s="380"/>
      <c r="O35" s="380"/>
      <c r="P35" s="380"/>
      <c r="Q35" s="380"/>
      <c r="R35" s="380"/>
      <c r="S35" s="380"/>
      <c r="T35" s="380"/>
      <c r="U35" s="380"/>
      <c r="V35" s="380"/>
      <c r="W35" s="380"/>
      <c r="X35" s="380"/>
      <c r="Y35" s="380"/>
      <c r="Z35" s="380"/>
      <c r="AA35" s="380"/>
      <c r="AB35" s="380"/>
      <c r="AC35" s="380"/>
      <c r="AD35" s="380"/>
      <c r="AE35" s="380"/>
      <c r="AF35" s="380"/>
      <c r="AG35" s="380"/>
      <c r="AH35" s="380"/>
      <c r="AI35" s="380"/>
      <c r="AJ35" s="380"/>
      <c r="AK35" s="380"/>
      <c r="AL35" s="380"/>
      <c r="AM35" s="380"/>
      <c r="AN35" s="380"/>
      <c r="AO35" s="380"/>
      <c r="AP35" s="380"/>
      <c r="AQ35" s="380"/>
      <c r="AR35" s="380"/>
      <c r="AS35" s="380"/>
      <c r="AT35" s="380"/>
      <c r="AU35" s="380"/>
      <c r="AV35" s="380"/>
      <c r="AW35" s="380"/>
      <c r="AX35" s="380"/>
      <c r="AY35" s="380"/>
      <c r="AZ35" s="380"/>
      <c r="BA35" s="380"/>
      <c r="BB35" s="380"/>
      <c r="BC35" s="380"/>
      <c r="BD35" s="380"/>
      <c r="BE35" s="380"/>
      <c r="BF35" s="380"/>
      <c r="BG35" s="380"/>
      <c r="BH35" s="380"/>
      <c r="BI35" s="380"/>
      <c r="BJ35" s="380"/>
      <c r="BK35" s="380"/>
      <c r="BL35" s="380"/>
      <c r="BM35" s="380"/>
      <c r="BN35" s="380"/>
      <c r="BO35" s="380"/>
      <c r="BP35" s="380"/>
      <c r="BQ35" s="380"/>
      <c r="BR35" s="380"/>
      <c r="BS35" s="380"/>
      <c r="BT35" s="380"/>
      <c r="BU35" s="380"/>
      <c r="BV35" s="380"/>
      <c r="BW35" s="380"/>
      <c r="BX35" s="380"/>
      <c r="BY35" s="380"/>
      <c r="BZ35" s="380"/>
      <c r="CA35" s="380"/>
      <c r="CB35" s="380"/>
      <c r="CC35" s="380"/>
      <c r="CD35" s="380"/>
      <c r="CE35" s="380"/>
      <c r="CF35" s="380"/>
      <c r="CG35" s="380"/>
      <c r="CH35" s="380"/>
      <c r="CI35" s="380"/>
      <c r="CJ35" s="380"/>
      <c r="CK35" s="380"/>
      <c r="CL35" s="380"/>
      <c r="CM35" s="380"/>
      <c r="CN35" s="380"/>
      <c r="CO35" s="380"/>
      <c r="CP35" s="380"/>
      <c r="CQ35" s="380"/>
      <c r="CR35" s="380"/>
      <c r="CS35" s="380"/>
      <c r="CT35" s="380"/>
      <c r="CU35" s="380"/>
      <c r="CV35" s="380"/>
      <c r="CW35" s="380"/>
      <c r="CX35" s="380"/>
      <c r="CY35" s="380"/>
      <c r="CZ35" s="380"/>
      <c r="DA35" s="380"/>
      <c r="DB35" s="380"/>
      <c r="DC35" s="380"/>
      <c r="DD35" s="380"/>
      <c r="DE35" s="380"/>
      <c r="DF35" s="380"/>
      <c r="DG35" s="380"/>
      <c r="DH35" s="380"/>
      <c r="DI35" s="380"/>
      <c r="DJ35" s="380"/>
      <c r="DK35" s="380"/>
      <c r="DL35" s="380"/>
      <c r="DM35" s="380"/>
      <c r="DN35" s="380"/>
      <c r="DO35" s="380"/>
      <c r="DP35" s="380"/>
      <c r="DQ35" s="380"/>
      <c r="DR35" s="380"/>
      <c r="DS35" s="380"/>
      <c r="DT35" s="380"/>
      <c r="DU35" s="380"/>
      <c r="DV35" s="380"/>
      <c r="DW35" s="380"/>
      <c r="DX35" s="380"/>
      <c r="DY35" s="380"/>
      <c r="DZ35" s="380"/>
      <c r="EA35" s="380"/>
      <c r="EB35" s="380"/>
      <c r="EC35" s="380"/>
      <c r="ED35" s="380"/>
      <c r="EE35" s="380"/>
      <c r="EF35" s="380"/>
      <c r="EG35" s="380"/>
      <c r="EH35" s="380"/>
      <c r="EI35" s="380"/>
      <c r="EJ35" s="380"/>
      <c r="EK35" s="380"/>
      <c r="EL35" s="380"/>
      <c r="EM35" s="380"/>
      <c r="EN35" s="380"/>
      <c r="EO35" s="380"/>
      <c r="EP35" s="380"/>
      <c r="EQ35" s="380"/>
      <c r="ER35" s="380"/>
      <c r="ES35" s="380"/>
      <c r="ET35" s="380"/>
      <c r="EU35" s="380"/>
      <c r="EV35" s="380"/>
      <c r="EW35" s="380"/>
      <c r="EX35" s="380"/>
      <c r="EY35" s="380"/>
      <c r="EZ35" s="380"/>
      <c r="FA35" s="380"/>
      <c r="FB35" s="380"/>
      <c r="FC35" s="380"/>
      <c r="FD35" s="380"/>
      <c r="FE35" s="380"/>
      <c r="FF35" s="380"/>
      <c r="FG35" s="380"/>
      <c r="FH35" s="380"/>
      <c r="FI35" s="380"/>
      <c r="FJ35" s="380"/>
      <c r="FK35" s="380"/>
      <c r="FL35" s="380"/>
      <c r="FM35" s="380"/>
      <c r="FN35" s="380"/>
      <c r="FO35" s="380"/>
      <c r="FP35" s="380"/>
      <c r="FQ35" s="380"/>
      <c r="FR35" s="380"/>
      <c r="FS35" s="380"/>
      <c r="FT35" s="380"/>
      <c r="FU35" s="380"/>
      <c r="FV35" s="380"/>
      <c r="FW35" s="380"/>
      <c r="FX35" s="380"/>
      <c r="FY35" s="380"/>
      <c r="FZ35" s="380"/>
      <c r="GA35" s="380"/>
      <c r="GB35" s="380"/>
      <c r="GC35" s="380"/>
      <c r="GD35" s="380"/>
      <c r="GE35" s="380"/>
      <c r="GF35" s="380"/>
      <c r="GG35" s="380"/>
      <c r="GH35" s="380"/>
      <c r="GI35" s="380"/>
      <c r="GJ35" s="380"/>
      <c r="GK35" s="380"/>
      <c r="GL35" s="380"/>
      <c r="GM35" s="380"/>
      <c r="GN35" s="380"/>
      <c r="GO35" s="380"/>
      <c r="GP35" s="380"/>
      <c r="GQ35" s="380"/>
      <c r="GR35" s="380"/>
      <c r="GS35" s="380"/>
      <c r="GT35" s="380"/>
      <c r="GU35" s="380"/>
      <c r="GV35" s="380"/>
      <c r="GW35" s="380"/>
      <c r="GX35" s="380"/>
      <c r="GY35" s="380"/>
      <c r="GZ35" s="380"/>
      <c r="HA35" s="380"/>
      <c r="HB35" s="380"/>
      <c r="HC35" s="380"/>
      <c r="HD35" s="380"/>
      <c r="HE35" s="380"/>
      <c r="HF35" s="380"/>
      <c r="HG35" s="380"/>
      <c r="HH35" s="380"/>
      <c r="HI35" s="380"/>
      <c r="HJ35" s="380"/>
      <c r="HK35" s="380"/>
      <c r="HL35" s="380"/>
      <c r="HM35" s="380"/>
      <c r="HN35" s="380"/>
      <c r="HO35" s="380"/>
      <c r="HP35" s="380"/>
      <c r="HQ35" s="380"/>
      <c r="HR35" s="380"/>
      <c r="HS35" s="380"/>
      <c r="HT35" s="380"/>
      <c r="HU35" s="380"/>
      <c r="HV35" s="380"/>
      <c r="HW35" s="380"/>
      <c r="HX35" s="380"/>
      <c r="HY35" s="380"/>
      <c r="HZ35" s="380"/>
      <c r="IA35" s="380"/>
      <c r="IB35" s="380"/>
      <c r="IC35" s="380"/>
      <c r="ID35" s="380"/>
      <c r="IE35" s="380"/>
      <c r="IF35" s="380"/>
      <c r="IG35" s="380"/>
      <c r="IH35" s="380"/>
      <c r="II35" s="380"/>
      <c r="IJ35" s="380"/>
      <c r="IK35" s="380"/>
      <c r="IL35" s="380"/>
      <c r="IM35" s="380"/>
      <c r="IN35" s="380"/>
      <c r="IO35" s="380"/>
      <c r="IP35" s="380"/>
      <c r="IQ35" s="380"/>
      <c r="IR35" s="380"/>
      <c r="IS35" s="380"/>
      <c r="IT35" s="380"/>
      <c r="IU35" s="380"/>
      <c r="IV35" s="380"/>
      <c r="IW35" s="380"/>
      <c r="IX35" s="380"/>
      <c r="IY35" s="380"/>
      <c r="IZ35" s="380"/>
      <c r="JA35" s="380"/>
      <c r="JB35" s="380"/>
      <c r="JC35" s="380"/>
      <c r="JD35" s="380"/>
      <c r="JE35" s="380"/>
      <c r="JF35" s="380"/>
      <c r="JG35" s="380"/>
      <c r="JH35" s="380"/>
      <c r="JI35" s="380"/>
      <c r="JJ35" s="380"/>
      <c r="JK35" s="380"/>
      <c r="JL35" s="380"/>
      <c r="JM35" s="380"/>
      <c r="JN35" s="380"/>
      <c r="JO35" s="380"/>
      <c r="JP35" s="380"/>
      <c r="JQ35" s="380"/>
      <c r="JR35" s="380"/>
      <c r="JS35" s="380"/>
      <c r="JT35" s="380"/>
      <c r="JU35" s="380"/>
      <c r="JV35" s="380"/>
      <c r="JW35" s="380"/>
      <c r="JX35" s="380"/>
      <c r="JY35" s="380"/>
      <c r="JZ35" s="380"/>
      <c r="KA35" s="380"/>
      <c r="KB35" s="380"/>
      <c r="KC35" s="380"/>
      <c r="KD35" s="380"/>
      <c r="KE35" s="380"/>
      <c r="KF35" s="380"/>
      <c r="KG35" s="380"/>
      <c r="KH35" s="380"/>
      <c r="KI35" s="380"/>
      <c r="KJ35" s="380"/>
      <c r="KK35" s="380"/>
      <c r="KL35" s="380"/>
      <c r="KM35" s="380"/>
      <c r="KN35" s="380"/>
      <c r="KO35" s="380"/>
      <c r="KP35" s="380"/>
      <c r="KQ35" s="380"/>
      <c r="KR35" s="380"/>
      <c r="KS35" s="380"/>
      <c r="KT35" s="380"/>
      <c r="KU35" s="380"/>
      <c r="KV35" s="380"/>
      <c r="KW35" s="380"/>
      <c r="KX35" s="380"/>
      <c r="KY35" s="380"/>
      <c r="KZ35" s="380"/>
      <c r="LA35" s="380"/>
      <c r="LB35" s="380"/>
      <c r="LC35" s="380"/>
      <c r="LD35" s="380"/>
      <c r="LE35" s="380"/>
      <c r="LF35" s="380"/>
      <c r="LG35" s="380"/>
      <c r="LH35" s="380"/>
      <c r="LI35" s="380"/>
      <c r="LJ35" s="380"/>
      <c r="LK35" s="380"/>
      <c r="LL35" s="380"/>
      <c r="LM35" s="380"/>
      <c r="LN35" s="380"/>
      <c r="LO35" s="380"/>
      <c r="LP35" s="380"/>
      <c r="LQ35" s="380"/>
      <c r="LR35" s="380"/>
      <c r="LS35" s="380"/>
      <c r="LT35" s="380"/>
      <c r="LU35" s="380"/>
      <c r="LV35" s="380"/>
      <c r="LW35" s="380"/>
      <c r="LX35" s="380"/>
      <c r="LY35" s="380"/>
      <c r="LZ35" s="380"/>
      <c r="MA35" s="380"/>
      <c r="MB35" s="380"/>
      <c r="MC35" s="380"/>
      <c r="MD35" s="380"/>
      <c r="ME35" s="380"/>
      <c r="MF35" s="380"/>
      <c r="MG35" s="380"/>
      <c r="MH35" s="380"/>
      <c r="MI35" s="380"/>
      <c r="MJ35" s="380"/>
      <c r="MK35" s="380"/>
      <c r="ML35" s="380"/>
      <c r="MM35" s="380"/>
      <c r="MN35" s="380"/>
      <c r="MO35" s="380"/>
      <c r="MP35" s="380"/>
      <c r="MQ35" s="380"/>
      <c r="MR35" s="380"/>
      <c r="MS35" s="380"/>
      <c r="MT35" s="380"/>
      <c r="MU35" s="380"/>
      <c r="MV35" s="380"/>
      <c r="MW35" s="380"/>
      <c r="MX35" s="380"/>
      <c r="MY35" s="380"/>
      <c r="MZ35" s="380"/>
      <c r="NA35" s="380"/>
      <c r="NB35" s="380"/>
      <c r="NC35" s="380"/>
      <c r="ND35" s="380"/>
      <c r="NE35" s="380"/>
      <c r="NF35" s="380"/>
      <c r="NG35" s="380"/>
      <c r="NH35" s="380"/>
      <c r="NI35" s="380"/>
      <c r="NJ35" s="380"/>
      <c r="NK35" s="380"/>
      <c r="NL35" s="380"/>
      <c r="NM35" s="380"/>
      <c r="NN35" s="380"/>
      <c r="NO35" s="380"/>
      <c r="NP35" s="380"/>
      <c r="NQ35" s="380"/>
      <c r="NR35" s="380"/>
      <c r="NS35" s="380"/>
      <c r="NT35" s="380"/>
      <c r="NU35" s="380"/>
      <c r="NV35" s="380"/>
      <c r="NW35" s="380"/>
      <c r="NX35" s="380"/>
      <c r="NY35" s="380"/>
      <c r="NZ35" s="380"/>
      <c r="OA35" s="380"/>
      <c r="OB35" s="380"/>
      <c r="OC35" s="380"/>
      <c r="OD35" s="380"/>
      <c r="OE35" s="380"/>
      <c r="OF35" s="380"/>
      <c r="OG35" s="380"/>
      <c r="OH35" s="380"/>
      <c r="OI35" s="380"/>
      <c r="OJ35" s="380"/>
      <c r="OK35" s="380"/>
      <c r="OL35" s="380"/>
      <c r="OM35" s="380"/>
      <c r="ON35" s="380"/>
    </row>
    <row r="36" spans="1:404" ht="14.25" customHeight="1">
      <c r="A36" s="137"/>
      <c r="B36" s="235" t="s">
        <v>61</v>
      </c>
      <c r="C36" s="314"/>
      <c r="D36" s="315"/>
      <c r="E36" s="315"/>
      <c r="F36" s="308">
        <f>IF(F24="Risk Failed","Risk Failed",SUM(F25:F28)+(IF(SUM(F30:F33,F35)&gt;=0,SUM(F30:F33,F35),0)))</f>
        <v>0</v>
      </c>
      <c r="G36" s="227"/>
      <c r="H36" s="30"/>
      <c r="I36" s="222"/>
      <c r="J36" s="627"/>
      <c r="K36" s="627"/>
      <c r="L36" s="627"/>
      <c r="M36" s="627"/>
      <c r="N36" s="627"/>
      <c r="O36" s="627"/>
      <c r="P36" s="627"/>
      <c r="Q36" s="627"/>
      <c r="R36" s="627"/>
      <c r="S36" s="627"/>
      <c r="T36" s="627"/>
      <c r="U36" s="627"/>
      <c r="V36" s="627"/>
      <c r="W36" s="627"/>
      <c r="X36" s="627"/>
      <c r="Y36" s="627"/>
      <c r="Z36" s="627"/>
      <c r="AA36" s="627"/>
      <c r="AB36" s="627"/>
      <c r="AC36" s="627"/>
      <c r="AD36" s="627"/>
      <c r="AE36" s="627"/>
      <c r="AF36" s="627"/>
      <c r="AG36" s="627"/>
      <c r="AH36" s="627"/>
      <c r="AI36" s="627"/>
      <c r="AJ36" s="627"/>
      <c r="AK36" s="627"/>
      <c r="AL36" s="627"/>
      <c r="AM36" s="627"/>
      <c r="AN36" s="627"/>
      <c r="AO36" s="627"/>
      <c r="AP36" s="627"/>
      <c r="AQ36" s="627"/>
      <c r="AR36" s="627"/>
      <c r="AS36" s="627"/>
      <c r="AT36" s="627"/>
      <c r="AU36" s="627"/>
      <c r="AV36" s="627"/>
      <c r="AW36" s="627"/>
      <c r="AX36" s="627"/>
      <c r="AY36" s="627"/>
      <c r="AZ36" s="627"/>
      <c r="BA36" s="627"/>
      <c r="BB36" s="627"/>
      <c r="BC36" s="627"/>
      <c r="BD36" s="627"/>
      <c r="BE36" s="627"/>
      <c r="BF36" s="627"/>
      <c r="BG36" s="627"/>
      <c r="BH36" s="627"/>
      <c r="BI36" s="627"/>
      <c r="BJ36" s="627"/>
      <c r="BK36" s="627"/>
      <c r="BL36" s="627"/>
      <c r="BM36" s="627"/>
      <c r="BN36" s="627"/>
      <c r="BO36" s="627"/>
      <c r="BP36" s="627"/>
      <c r="BQ36" s="627"/>
      <c r="BR36" s="627"/>
      <c r="BS36" s="627"/>
      <c r="BT36" s="627"/>
      <c r="BU36" s="627"/>
      <c r="BV36" s="627"/>
      <c r="BW36" s="627"/>
      <c r="BX36" s="627"/>
      <c r="BY36" s="627"/>
      <c r="BZ36" s="627"/>
      <c r="CA36" s="627"/>
      <c r="CB36" s="627"/>
      <c r="CC36" s="627"/>
      <c r="CD36" s="627"/>
      <c r="CE36" s="627"/>
      <c r="CF36" s="627"/>
      <c r="CG36" s="627"/>
      <c r="CH36" s="627"/>
      <c r="CI36" s="627"/>
      <c r="CJ36" s="627"/>
      <c r="CK36" s="627"/>
      <c r="CL36" s="627"/>
      <c r="CM36" s="627"/>
      <c r="CN36" s="627"/>
      <c r="CO36" s="627"/>
      <c r="CP36" s="627"/>
      <c r="CQ36" s="627"/>
      <c r="CR36" s="627"/>
      <c r="CS36" s="627"/>
      <c r="CT36" s="627"/>
      <c r="CU36" s="627"/>
      <c r="CV36" s="627"/>
      <c r="CW36" s="627"/>
      <c r="CX36" s="627"/>
      <c r="CY36" s="627"/>
      <c r="CZ36" s="627"/>
      <c r="DA36" s="627"/>
      <c r="DB36" s="627"/>
      <c r="DC36" s="627"/>
      <c r="DD36" s="627"/>
      <c r="DE36" s="627"/>
      <c r="DF36" s="627"/>
      <c r="DG36" s="627"/>
      <c r="DH36" s="627"/>
      <c r="DI36" s="627"/>
      <c r="DJ36" s="627"/>
      <c r="DK36" s="627"/>
      <c r="DL36" s="627"/>
      <c r="DM36" s="627"/>
      <c r="DN36" s="627"/>
      <c r="DO36" s="627"/>
      <c r="DP36" s="627"/>
      <c r="DQ36" s="627"/>
      <c r="DR36" s="627"/>
      <c r="DS36" s="627"/>
      <c r="DT36" s="627"/>
      <c r="DU36" s="627"/>
      <c r="DV36" s="627"/>
      <c r="DW36" s="627"/>
      <c r="DX36" s="627"/>
      <c r="DY36" s="627"/>
      <c r="DZ36" s="627"/>
      <c r="EA36" s="627"/>
      <c r="EB36" s="627"/>
      <c r="EC36" s="627"/>
      <c r="ED36" s="627"/>
      <c r="EE36" s="627"/>
      <c r="EF36" s="627"/>
      <c r="EG36" s="627"/>
      <c r="EH36" s="627"/>
      <c r="EI36" s="627"/>
      <c r="EJ36" s="627"/>
      <c r="EK36" s="627"/>
      <c r="EL36" s="627"/>
      <c r="EM36" s="627"/>
      <c r="EN36" s="627"/>
      <c r="EO36" s="627"/>
      <c r="EP36" s="627"/>
      <c r="EQ36" s="627"/>
      <c r="ER36" s="627"/>
      <c r="ES36" s="627"/>
      <c r="ET36" s="627"/>
      <c r="EU36" s="627"/>
      <c r="EV36" s="627"/>
      <c r="EW36" s="627"/>
      <c r="EX36" s="627"/>
      <c r="EY36" s="627"/>
      <c r="EZ36" s="627"/>
      <c r="FA36" s="627"/>
      <c r="FB36" s="627"/>
      <c r="FC36" s="627"/>
      <c r="FD36" s="627"/>
      <c r="FE36" s="627"/>
      <c r="FF36" s="627"/>
      <c r="FG36" s="627"/>
      <c r="FH36" s="627"/>
      <c r="FI36" s="627"/>
      <c r="FJ36" s="627"/>
      <c r="FK36" s="627"/>
      <c r="FL36" s="627"/>
      <c r="FM36" s="627"/>
      <c r="FN36" s="627"/>
      <c r="FO36" s="627"/>
      <c r="FP36" s="627"/>
      <c r="FQ36" s="627"/>
      <c r="FR36" s="627"/>
      <c r="FS36" s="627"/>
      <c r="FT36" s="627"/>
      <c r="FU36" s="627"/>
      <c r="FV36" s="627"/>
      <c r="FW36" s="627"/>
      <c r="FX36" s="627"/>
      <c r="FY36" s="627"/>
      <c r="FZ36" s="627"/>
      <c r="GA36" s="627"/>
      <c r="GB36" s="627"/>
      <c r="GC36" s="627"/>
      <c r="GD36" s="627"/>
      <c r="GE36" s="627"/>
      <c r="GF36" s="627"/>
      <c r="GG36" s="627"/>
      <c r="GH36" s="627"/>
      <c r="GI36" s="627"/>
      <c r="GJ36" s="627"/>
      <c r="GK36" s="627"/>
      <c r="GL36" s="627"/>
      <c r="GM36" s="627"/>
      <c r="GN36" s="627"/>
      <c r="GO36" s="627"/>
      <c r="GP36" s="627"/>
      <c r="GQ36" s="627"/>
      <c r="GR36" s="627"/>
      <c r="GS36" s="627"/>
      <c r="GT36" s="627"/>
      <c r="GU36" s="627"/>
      <c r="GV36" s="627"/>
      <c r="GW36" s="627"/>
      <c r="GX36" s="627"/>
      <c r="GY36" s="627"/>
      <c r="GZ36" s="627"/>
      <c r="HA36" s="627"/>
      <c r="HB36" s="627"/>
      <c r="HC36" s="627"/>
      <c r="HD36" s="627"/>
      <c r="HE36" s="627"/>
      <c r="HF36" s="627"/>
      <c r="HG36" s="627"/>
      <c r="HH36" s="627"/>
      <c r="HI36" s="627"/>
      <c r="HJ36" s="627"/>
      <c r="HK36" s="627"/>
      <c r="HL36" s="627"/>
      <c r="HM36" s="627"/>
      <c r="HN36" s="627"/>
      <c r="HO36" s="627"/>
      <c r="HP36" s="627"/>
      <c r="HQ36" s="627"/>
      <c r="HR36" s="627"/>
      <c r="HS36" s="627"/>
      <c r="HT36" s="627"/>
      <c r="HU36" s="627"/>
      <c r="HV36" s="627"/>
      <c r="HW36" s="627"/>
      <c r="HX36" s="627"/>
      <c r="HY36" s="627"/>
      <c r="HZ36" s="627"/>
      <c r="IA36" s="627"/>
      <c r="IB36" s="627"/>
      <c r="IC36" s="627"/>
      <c r="ID36" s="627"/>
      <c r="IE36" s="627"/>
      <c r="IF36" s="627"/>
      <c r="IG36" s="627"/>
      <c r="IH36" s="627"/>
      <c r="II36" s="627"/>
      <c r="IJ36" s="627"/>
      <c r="IK36" s="627"/>
      <c r="IL36" s="627"/>
      <c r="IM36" s="627"/>
      <c r="IN36" s="627"/>
      <c r="IO36" s="627"/>
      <c r="IP36" s="627"/>
      <c r="IQ36" s="627"/>
      <c r="IR36" s="627"/>
      <c r="IS36" s="627"/>
      <c r="IT36" s="627"/>
      <c r="IU36" s="627"/>
      <c r="IV36" s="627"/>
      <c r="IW36" s="627"/>
      <c r="IX36" s="627"/>
      <c r="IY36" s="627"/>
      <c r="IZ36" s="627"/>
      <c r="JA36" s="627"/>
      <c r="JB36" s="627"/>
      <c r="JC36" s="627"/>
      <c r="JD36" s="627"/>
      <c r="JE36" s="627"/>
      <c r="JF36" s="627"/>
      <c r="JG36" s="627"/>
      <c r="JH36" s="627"/>
      <c r="JI36" s="627"/>
      <c r="JJ36" s="627"/>
      <c r="JK36" s="627"/>
      <c r="JL36" s="627"/>
      <c r="JM36" s="627"/>
      <c r="JN36" s="627"/>
      <c r="JO36" s="627"/>
      <c r="JP36" s="627"/>
      <c r="JQ36" s="627"/>
      <c r="JR36" s="627"/>
      <c r="JS36" s="627"/>
      <c r="JT36" s="627"/>
      <c r="JU36" s="627"/>
      <c r="JV36" s="627"/>
      <c r="JW36" s="627"/>
      <c r="JX36" s="627"/>
      <c r="JY36" s="627"/>
      <c r="JZ36" s="627"/>
      <c r="KA36" s="627"/>
      <c r="KB36" s="627"/>
      <c r="KC36" s="627"/>
      <c r="KD36" s="627"/>
      <c r="KE36" s="627"/>
      <c r="KF36" s="627"/>
      <c r="KG36" s="627"/>
      <c r="KH36" s="627"/>
      <c r="KI36" s="627"/>
      <c r="KJ36" s="627"/>
      <c r="KK36" s="627"/>
      <c r="KL36" s="627"/>
      <c r="KM36" s="627"/>
      <c r="KN36" s="627"/>
      <c r="KO36" s="627"/>
      <c r="KP36" s="627"/>
      <c r="KQ36" s="627"/>
      <c r="KR36" s="627"/>
      <c r="KS36" s="627"/>
      <c r="KT36" s="627"/>
      <c r="KU36" s="627"/>
      <c r="KV36" s="627"/>
      <c r="KW36" s="627"/>
      <c r="KX36" s="627"/>
      <c r="KY36" s="627"/>
      <c r="KZ36" s="627"/>
      <c r="LA36" s="627"/>
      <c r="LB36" s="627"/>
      <c r="LC36" s="627"/>
      <c r="LD36" s="627"/>
      <c r="LE36" s="627"/>
      <c r="LF36" s="627"/>
      <c r="LG36" s="627"/>
      <c r="LH36" s="627"/>
      <c r="LI36" s="627"/>
      <c r="LJ36" s="627"/>
      <c r="LK36" s="627"/>
      <c r="LL36" s="627"/>
      <c r="LM36" s="627"/>
      <c r="LN36" s="627"/>
      <c r="LO36" s="627"/>
      <c r="LP36" s="627"/>
      <c r="LQ36" s="627"/>
      <c r="LR36" s="627"/>
      <c r="LS36" s="627"/>
      <c r="LT36" s="627"/>
      <c r="LU36" s="627"/>
      <c r="LV36" s="627"/>
      <c r="LW36" s="627"/>
      <c r="LX36" s="627"/>
      <c r="LY36" s="627"/>
      <c r="LZ36" s="627"/>
      <c r="MA36" s="627"/>
      <c r="MB36" s="627"/>
      <c r="MC36" s="627"/>
      <c r="MD36" s="627"/>
      <c r="ME36" s="627"/>
      <c r="MF36" s="627"/>
      <c r="MG36" s="627"/>
      <c r="MH36" s="627"/>
      <c r="MI36" s="627"/>
      <c r="MJ36" s="627"/>
      <c r="MK36" s="627"/>
      <c r="ML36" s="627"/>
      <c r="MM36" s="627"/>
      <c r="MN36" s="627"/>
      <c r="MO36" s="627"/>
      <c r="MP36" s="627"/>
      <c r="MQ36" s="627"/>
      <c r="MR36" s="627"/>
      <c r="MS36" s="627"/>
      <c r="MT36" s="627"/>
      <c r="MU36" s="627"/>
      <c r="MV36" s="627"/>
      <c r="MW36" s="627"/>
      <c r="MX36" s="627"/>
      <c r="MY36" s="627"/>
      <c r="MZ36" s="627"/>
      <c r="NA36" s="627"/>
      <c r="NB36" s="627"/>
      <c r="NC36" s="627"/>
      <c r="ND36" s="627"/>
      <c r="NE36" s="627"/>
      <c r="NF36" s="627"/>
      <c r="NG36" s="627"/>
      <c r="NH36" s="627"/>
      <c r="NI36" s="627"/>
      <c r="NJ36" s="627"/>
      <c r="NK36" s="627"/>
      <c r="NL36" s="627"/>
      <c r="NM36" s="627"/>
      <c r="NN36" s="627"/>
      <c r="NO36" s="627"/>
      <c r="NP36" s="627"/>
      <c r="NQ36" s="627"/>
      <c r="NR36" s="627"/>
      <c r="NS36" s="627"/>
      <c r="NT36" s="627"/>
      <c r="NU36" s="627"/>
      <c r="NV36" s="627"/>
      <c r="NW36" s="627"/>
      <c r="NX36" s="627"/>
      <c r="NY36" s="627"/>
      <c r="NZ36" s="627"/>
      <c r="OA36" s="627"/>
      <c r="OB36" s="627"/>
      <c r="OC36" s="627"/>
      <c r="OD36" s="627"/>
      <c r="OE36" s="627"/>
      <c r="OF36" s="627"/>
      <c r="OG36" s="627"/>
      <c r="OH36" s="627"/>
      <c r="OI36" s="627"/>
      <c r="OJ36" s="627"/>
      <c r="OK36" s="627"/>
      <c r="OL36" s="627"/>
      <c r="OM36" s="627"/>
      <c r="ON36" s="627"/>
    </row>
    <row r="37" spans="1:404" ht="31.5" customHeight="1" thickBot="1">
      <c r="A37" s="137"/>
      <c r="B37" s="398" t="s">
        <v>62</v>
      </c>
      <c r="C37" s="399"/>
      <c r="D37" s="399"/>
      <c r="E37" s="399"/>
      <c r="F37" s="361"/>
      <c r="G37" s="227"/>
      <c r="H37" s="30"/>
      <c r="I37" s="222"/>
      <c r="J37" s="627"/>
      <c r="K37" s="627"/>
      <c r="L37" s="627"/>
      <c r="M37" s="627"/>
      <c r="N37" s="627"/>
      <c r="O37" s="627"/>
      <c r="P37" s="627"/>
      <c r="Q37" s="627"/>
      <c r="R37" s="627"/>
      <c r="S37" s="627"/>
      <c r="T37" s="627"/>
      <c r="U37" s="627"/>
      <c r="V37" s="627"/>
      <c r="W37" s="627"/>
      <c r="X37" s="627"/>
      <c r="Y37" s="627"/>
      <c r="Z37" s="627"/>
      <c r="AA37" s="627"/>
      <c r="AB37" s="627"/>
      <c r="AC37" s="627"/>
      <c r="AD37" s="627"/>
      <c r="AE37" s="627"/>
      <c r="AF37" s="627"/>
      <c r="AG37" s="627"/>
      <c r="AH37" s="627"/>
      <c r="AI37" s="627"/>
      <c r="AJ37" s="627"/>
      <c r="AK37" s="627"/>
      <c r="AL37" s="627"/>
      <c r="AM37" s="627"/>
      <c r="AN37" s="627"/>
      <c r="AO37" s="627"/>
      <c r="AP37" s="627"/>
      <c r="AQ37" s="627"/>
      <c r="AR37" s="627"/>
      <c r="AS37" s="627"/>
      <c r="AT37" s="627"/>
      <c r="AU37" s="627"/>
      <c r="AV37" s="627"/>
      <c r="AW37" s="627"/>
      <c r="AX37" s="627"/>
      <c r="AY37" s="627"/>
      <c r="AZ37" s="627"/>
      <c r="BA37" s="627"/>
      <c r="BB37" s="627"/>
      <c r="BC37" s="627"/>
      <c r="BD37" s="627"/>
      <c r="BE37" s="627"/>
      <c r="BF37" s="627"/>
      <c r="BG37" s="627"/>
      <c r="BH37" s="627"/>
      <c r="BI37" s="627"/>
      <c r="BJ37" s="627"/>
      <c r="BK37" s="627"/>
      <c r="BL37" s="627"/>
      <c r="BM37" s="627"/>
      <c r="BN37" s="627"/>
      <c r="BO37" s="627"/>
      <c r="BP37" s="627"/>
      <c r="BQ37" s="627"/>
      <c r="BR37" s="627"/>
      <c r="BS37" s="627"/>
      <c r="BT37" s="627"/>
      <c r="BU37" s="627"/>
      <c r="BV37" s="627"/>
      <c r="BW37" s="627"/>
      <c r="BX37" s="627"/>
      <c r="BY37" s="627"/>
      <c r="BZ37" s="627"/>
      <c r="CA37" s="627"/>
      <c r="CB37" s="627"/>
      <c r="CC37" s="627"/>
      <c r="CD37" s="627"/>
      <c r="CE37" s="627"/>
      <c r="CF37" s="627"/>
      <c r="CG37" s="627"/>
      <c r="CH37" s="627"/>
      <c r="CI37" s="627"/>
      <c r="CJ37" s="627"/>
      <c r="CK37" s="627"/>
      <c r="CL37" s="627"/>
      <c r="CM37" s="627"/>
      <c r="CN37" s="627"/>
      <c r="CO37" s="627"/>
      <c r="CP37" s="627"/>
      <c r="CQ37" s="627"/>
      <c r="CR37" s="627"/>
      <c r="CS37" s="627"/>
      <c r="CT37" s="627"/>
      <c r="CU37" s="627"/>
      <c r="CV37" s="627"/>
      <c r="CW37" s="627"/>
      <c r="CX37" s="627"/>
      <c r="CY37" s="627"/>
      <c r="CZ37" s="627"/>
      <c r="DA37" s="627"/>
      <c r="DB37" s="627"/>
      <c r="DC37" s="627"/>
      <c r="DD37" s="627"/>
      <c r="DE37" s="627"/>
      <c r="DF37" s="627"/>
      <c r="DG37" s="627"/>
      <c r="DH37" s="627"/>
      <c r="DI37" s="627"/>
      <c r="DJ37" s="627"/>
      <c r="DK37" s="627"/>
      <c r="DL37" s="627"/>
      <c r="DM37" s="627"/>
      <c r="DN37" s="627"/>
      <c r="DO37" s="627"/>
      <c r="DP37" s="627"/>
      <c r="DQ37" s="627"/>
      <c r="DR37" s="627"/>
      <c r="DS37" s="627"/>
      <c r="DT37" s="627"/>
      <c r="DU37" s="627"/>
      <c r="DV37" s="627"/>
      <c r="DW37" s="627"/>
      <c r="DX37" s="627"/>
      <c r="DY37" s="627"/>
      <c r="DZ37" s="627"/>
      <c r="EA37" s="627"/>
      <c r="EB37" s="627"/>
      <c r="EC37" s="627"/>
      <c r="ED37" s="627"/>
      <c r="EE37" s="627"/>
      <c r="EF37" s="627"/>
      <c r="EG37" s="627"/>
      <c r="EH37" s="627"/>
      <c r="EI37" s="627"/>
      <c r="EJ37" s="627"/>
      <c r="EK37" s="627"/>
      <c r="EL37" s="627"/>
      <c r="EM37" s="627"/>
      <c r="EN37" s="627"/>
      <c r="EO37" s="627"/>
      <c r="EP37" s="627"/>
      <c r="EQ37" s="627"/>
      <c r="ER37" s="627"/>
      <c r="ES37" s="627"/>
      <c r="ET37" s="627"/>
      <c r="EU37" s="627"/>
      <c r="EV37" s="627"/>
      <c r="EW37" s="627"/>
      <c r="EX37" s="627"/>
      <c r="EY37" s="627"/>
      <c r="EZ37" s="627"/>
      <c r="FA37" s="627"/>
      <c r="FB37" s="627"/>
      <c r="FC37" s="627"/>
      <c r="FD37" s="627"/>
      <c r="FE37" s="627"/>
      <c r="FF37" s="627"/>
      <c r="FG37" s="627"/>
      <c r="FH37" s="627"/>
      <c r="FI37" s="627"/>
      <c r="FJ37" s="627"/>
      <c r="FK37" s="627"/>
      <c r="FL37" s="627"/>
      <c r="FM37" s="627"/>
      <c r="FN37" s="627"/>
      <c r="FO37" s="627"/>
      <c r="FP37" s="627"/>
      <c r="FQ37" s="627"/>
      <c r="FR37" s="627"/>
      <c r="FS37" s="627"/>
      <c r="FT37" s="627"/>
      <c r="FU37" s="627"/>
      <c r="FV37" s="627"/>
      <c r="FW37" s="627"/>
      <c r="FX37" s="627"/>
      <c r="FY37" s="627"/>
      <c r="FZ37" s="627"/>
      <c r="GA37" s="627"/>
      <c r="GB37" s="627"/>
      <c r="GC37" s="627"/>
      <c r="GD37" s="627"/>
      <c r="GE37" s="627"/>
      <c r="GF37" s="627"/>
      <c r="GG37" s="627"/>
      <c r="GH37" s="627"/>
      <c r="GI37" s="627"/>
      <c r="GJ37" s="627"/>
      <c r="GK37" s="627"/>
      <c r="GL37" s="627"/>
      <c r="GM37" s="627"/>
      <c r="GN37" s="627"/>
      <c r="GO37" s="627"/>
      <c r="GP37" s="627"/>
      <c r="GQ37" s="627"/>
      <c r="GR37" s="627"/>
      <c r="GS37" s="627"/>
      <c r="GT37" s="627"/>
      <c r="GU37" s="627"/>
      <c r="GV37" s="627"/>
      <c r="GW37" s="627"/>
      <c r="GX37" s="627"/>
      <c r="GY37" s="627"/>
      <c r="GZ37" s="627"/>
      <c r="HA37" s="627"/>
      <c r="HB37" s="627"/>
      <c r="HC37" s="627"/>
      <c r="HD37" s="627"/>
      <c r="HE37" s="627"/>
      <c r="HF37" s="627"/>
      <c r="HG37" s="627"/>
      <c r="HH37" s="627"/>
      <c r="HI37" s="627"/>
      <c r="HJ37" s="627"/>
      <c r="HK37" s="627"/>
      <c r="HL37" s="627"/>
      <c r="HM37" s="627"/>
      <c r="HN37" s="627"/>
      <c r="HO37" s="627"/>
      <c r="HP37" s="627"/>
      <c r="HQ37" s="627"/>
      <c r="HR37" s="627"/>
      <c r="HS37" s="627"/>
      <c r="HT37" s="627"/>
      <c r="HU37" s="627"/>
      <c r="HV37" s="627"/>
      <c r="HW37" s="627"/>
      <c r="HX37" s="627"/>
      <c r="HY37" s="627"/>
      <c r="HZ37" s="627"/>
      <c r="IA37" s="627"/>
      <c r="IB37" s="627"/>
      <c r="IC37" s="627"/>
      <c r="ID37" s="627"/>
      <c r="IE37" s="627"/>
      <c r="IF37" s="627"/>
      <c r="IG37" s="627"/>
      <c r="IH37" s="627"/>
      <c r="II37" s="627"/>
      <c r="IJ37" s="627"/>
      <c r="IK37" s="627"/>
      <c r="IL37" s="627"/>
      <c r="IM37" s="627"/>
      <c r="IN37" s="627"/>
      <c r="IO37" s="627"/>
      <c r="IP37" s="627"/>
      <c r="IQ37" s="627"/>
      <c r="IR37" s="627"/>
      <c r="IS37" s="627"/>
      <c r="IT37" s="627"/>
      <c r="IU37" s="627"/>
      <c r="IV37" s="627"/>
      <c r="IW37" s="627"/>
      <c r="IX37" s="627"/>
      <c r="IY37" s="627"/>
      <c r="IZ37" s="627"/>
      <c r="JA37" s="627"/>
      <c r="JB37" s="627"/>
      <c r="JC37" s="627"/>
      <c r="JD37" s="627"/>
      <c r="JE37" s="627"/>
      <c r="JF37" s="627"/>
      <c r="JG37" s="627"/>
      <c r="JH37" s="627"/>
      <c r="JI37" s="627"/>
      <c r="JJ37" s="627"/>
      <c r="JK37" s="627"/>
      <c r="JL37" s="627"/>
      <c r="JM37" s="627"/>
      <c r="JN37" s="627"/>
      <c r="JO37" s="627"/>
      <c r="JP37" s="627"/>
      <c r="JQ37" s="627"/>
      <c r="JR37" s="627"/>
      <c r="JS37" s="627"/>
      <c r="JT37" s="627"/>
      <c r="JU37" s="627"/>
      <c r="JV37" s="627"/>
      <c r="JW37" s="627"/>
      <c r="JX37" s="627"/>
      <c r="JY37" s="627"/>
      <c r="JZ37" s="627"/>
      <c r="KA37" s="627"/>
      <c r="KB37" s="627"/>
      <c r="KC37" s="627"/>
      <c r="KD37" s="627"/>
      <c r="KE37" s="627"/>
      <c r="KF37" s="627"/>
      <c r="KG37" s="627"/>
      <c r="KH37" s="627"/>
      <c r="KI37" s="627"/>
      <c r="KJ37" s="627"/>
      <c r="KK37" s="627"/>
      <c r="KL37" s="627"/>
      <c r="KM37" s="627"/>
      <c r="KN37" s="627"/>
      <c r="KO37" s="627"/>
      <c r="KP37" s="627"/>
      <c r="KQ37" s="627"/>
      <c r="KR37" s="627"/>
      <c r="KS37" s="627"/>
      <c r="KT37" s="627"/>
      <c r="KU37" s="627"/>
      <c r="KV37" s="627"/>
      <c r="KW37" s="627"/>
      <c r="KX37" s="627"/>
      <c r="KY37" s="627"/>
      <c r="KZ37" s="627"/>
      <c r="LA37" s="627"/>
      <c r="LB37" s="627"/>
      <c r="LC37" s="627"/>
      <c r="LD37" s="627"/>
      <c r="LE37" s="627"/>
      <c r="LF37" s="627"/>
      <c r="LG37" s="627"/>
      <c r="LH37" s="627"/>
      <c r="LI37" s="627"/>
      <c r="LJ37" s="627"/>
      <c r="LK37" s="627"/>
      <c r="LL37" s="627"/>
      <c r="LM37" s="627"/>
      <c r="LN37" s="627"/>
      <c r="LO37" s="627"/>
      <c r="LP37" s="627"/>
      <c r="LQ37" s="627"/>
      <c r="LR37" s="627"/>
      <c r="LS37" s="627"/>
      <c r="LT37" s="627"/>
      <c r="LU37" s="627"/>
      <c r="LV37" s="627"/>
      <c r="LW37" s="627"/>
      <c r="LX37" s="627"/>
      <c r="LY37" s="627"/>
      <c r="LZ37" s="627"/>
      <c r="MA37" s="627"/>
      <c r="MB37" s="627"/>
      <c r="MC37" s="627"/>
      <c r="MD37" s="627"/>
      <c r="ME37" s="627"/>
      <c r="MF37" s="627"/>
      <c r="MG37" s="627"/>
      <c r="MH37" s="627"/>
      <c r="MI37" s="627"/>
      <c r="MJ37" s="627"/>
      <c r="MK37" s="627"/>
      <c r="ML37" s="627"/>
      <c r="MM37" s="627"/>
      <c r="MN37" s="627"/>
      <c r="MO37" s="627"/>
      <c r="MP37" s="627"/>
      <c r="MQ37" s="627"/>
      <c r="MR37" s="627"/>
      <c r="MS37" s="627"/>
      <c r="MT37" s="627"/>
      <c r="MU37" s="627"/>
      <c r="MV37" s="627"/>
      <c r="MW37" s="627"/>
      <c r="MX37" s="627"/>
      <c r="MY37" s="627"/>
      <c r="MZ37" s="627"/>
      <c r="NA37" s="627"/>
      <c r="NB37" s="627"/>
      <c r="NC37" s="627"/>
      <c r="ND37" s="627"/>
      <c r="NE37" s="627"/>
      <c r="NF37" s="627"/>
      <c r="NG37" s="627"/>
      <c r="NH37" s="627"/>
      <c r="NI37" s="627"/>
      <c r="NJ37" s="627"/>
      <c r="NK37" s="627"/>
      <c r="NL37" s="627"/>
      <c r="NM37" s="627"/>
      <c r="NN37" s="627"/>
      <c r="NO37" s="627"/>
      <c r="NP37" s="627"/>
      <c r="NQ37" s="627"/>
      <c r="NR37" s="627"/>
      <c r="NS37" s="627"/>
      <c r="NT37" s="627"/>
      <c r="NU37" s="627"/>
      <c r="NV37" s="627"/>
      <c r="NW37" s="627"/>
      <c r="NX37" s="627"/>
      <c r="NY37" s="627"/>
      <c r="NZ37" s="627"/>
      <c r="OA37" s="627"/>
      <c r="OB37" s="627"/>
      <c r="OC37" s="627"/>
      <c r="OD37" s="627"/>
      <c r="OE37" s="627"/>
      <c r="OF37" s="627"/>
      <c r="OG37" s="627"/>
      <c r="OH37" s="627"/>
      <c r="OI37" s="627"/>
      <c r="OJ37" s="627"/>
      <c r="OK37" s="627"/>
      <c r="OL37" s="627"/>
      <c r="OM37" s="627"/>
      <c r="ON37" s="627"/>
    </row>
    <row r="38" spans="1:404" s="118" customFormat="1" ht="15" customHeight="1" thickBot="1">
      <c r="A38" s="137"/>
      <c r="B38" s="266"/>
      <c r="C38" s="86"/>
      <c r="D38" s="267"/>
      <c r="E38" s="267"/>
      <c r="F38" s="268"/>
      <c r="G38" s="227"/>
      <c r="H38" s="30"/>
      <c r="I38" s="222"/>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60"/>
      <c r="AZ38" s="260"/>
      <c r="BA38" s="260"/>
      <c r="BB38" s="260"/>
      <c r="BC38" s="260"/>
      <c r="BD38" s="260"/>
      <c r="BE38" s="260"/>
      <c r="BF38" s="260"/>
      <c r="BG38" s="260"/>
      <c r="BH38" s="260"/>
      <c r="BI38" s="260"/>
      <c r="BJ38" s="260"/>
      <c r="BK38" s="260"/>
      <c r="BL38" s="260"/>
      <c r="BM38" s="260"/>
      <c r="BN38" s="260"/>
      <c r="BO38" s="260"/>
      <c r="BP38" s="260"/>
      <c r="BQ38" s="260"/>
      <c r="BR38" s="260"/>
      <c r="BS38" s="260"/>
      <c r="BT38" s="260"/>
      <c r="BU38" s="260"/>
      <c r="BV38" s="260"/>
      <c r="BW38" s="260"/>
      <c r="BX38" s="260"/>
      <c r="BY38" s="260"/>
      <c r="BZ38" s="260"/>
      <c r="CA38" s="260"/>
      <c r="CB38" s="260"/>
      <c r="CC38" s="260"/>
      <c r="CD38" s="260"/>
      <c r="CE38" s="260"/>
      <c r="CF38" s="260"/>
      <c r="CG38" s="260"/>
      <c r="CH38" s="260"/>
      <c r="CI38" s="260"/>
      <c r="CJ38" s="260"/>
      <c r="CK38" s="260"/>
      <c r="CL38" s="260"/>
      <c r="CM38" s="260"/>
      <c r="CN38" s="260"/>
      <c r="CO38" s="260"/>
      <c r="CP38" s="260"/>
      <c r="CQ38" s="260"/>
      <c r="CR38" s="260"/>
      <c r="CS38" s="260"/>
      <c r="CT38" s="260"/>
      <c r="CU38" s="260"/>
      <c r="CV38" s="260"/>
      <c r="CW38" s="260"/>
      <c r="CX38" s="260"/>
      <c r="CY38" s="260"/>
      <c r="CZ38" s="260"/>
      <c r="DA38" s="260"/>
      <c r="DB38" s="260"/>
      <c r="DC38" s="260"/>
      <c r="DD38" s="260"/>
      <c r="DE38" s="260"/>
      <c r="DF38" s="260"/>
      <c r="DG38" s="260"/>
      <c r="DH38" s="260"/>
      <c r="DI38" s="260"/>
      <c r="DJ38" s="260"/>
      <c r="DK38" s="260"/>
      <c r="DL38" s="260"/>
      <c r="DM38" s="260"/>
      <c r="DN38" s="260"/>
      <c r="DO38" s="260"/>
      <c r="DP38" s="260"/>
      <c r="DQ38" s="260"/>
      <c r="DR38" s="260"/>
      <c r="DS38" s="260"/>
      <c r="DT38" s="260"/>
      <c r="DU38" s="260"/>
      <c r="DV38" s="260"/>
      <c r="DW38" s="260"/>
      <c r="DX38" s="260"/>
      <c r="DY38" s="260"/>
      <c r="DZ38" s="260"/>
      <c r="EA38" s="260"/>
      <c r="EB38" s="260"/>
      <c r="EC38" s="260"/>
      <c r="ED38" s="260"/>
      <c r="EE38" s="260"/>
      <c r="EF38" s="260"/>
      <c r="EG38" s="260"/>
      <c r="EH38" s="260"/>
      <c r="EI38" s="260"/>
      <c r="EJ38" s="260"/>
      <c r="EK38" s="260"/>
      <c r="EL38" s="260"/>
      <c r="EM38" s="260"/>
      <c r="EN38" s="260"/>
      <c r="EO38" s="260"/>
      <c r="EP38" s="260"/>
      <c r="EQ38" s="260"/>
      <c r="ER38" s="260"/>
      <c r="ES38" s="260"/>
      <c r="ET38" s="260"/>
      <c r="EU38" s="260"/>
      <c r="EV38" s="260"/>
      <c r="EW38" s="260"/>
      <c r="EX38" s="260"/>
      <c r="EY38" s="260"/>
      <c r="EZ38" s="260"/>
      <c r="FA38" s="260"/>
      <c r="FB38" s="260"/>
      <c r="FC38" s="260"/>
      <c r="FD38" s="260"/>
      <c r="FE38" s="260"/>
      <c r="FF38" s="260"/>
      <c r="FG38" s="260"/>
      <c r="FH38" s="260"/>
      <c r="FI38" s="260"/>
      <c r="FJ38" s="260"/>
      <c r="FK38" s="260"/>
      <c r="FL38" s="260"/>
      <c r="FM38" s="260"/>
      <c r="FN38" s="260"/>
      <c r="FO38" s="260"/>
      <c r="FP38" s="260"/>
      <c r="FQ38" s="260"/>
      <c r="FR38" s="260"/>
      <c r="FS38" s="260"/>
      <c r="FT38" s="260"/>
      <c r="FU38" s="260"/>
      <c r="FV38" s="260"/>
      <c r="FW38" s="260"/>
      <c r="FX38" s="260"/>
      <c r="FY38" s="260"/>
      <c r="FZ38" s="260"/>
      <c r="GA38" s="260"/>
      <c r="GB38" s="260"/>
      <c r="GC38" s="260"/>
      <c r="GD38" s="260"/>
      <c r="GE38" s="260"/>
      <c r="GF38" s="260"/>
      <c r="GG38" s="260"/>
      <c r="GH38" s="260"/>
      <c r="GI38" s="260"/>
      <c r="GJ38" s="260"/>
      <c r="GK38" s="260"/>
      <c r="GL38" s="260"/>
      <c r="GM38" s="260"/>
      <c r="GN38" s="260"/>
      <c r="GO38" s="260"/>
      <c r="GP38" s="260"/>
      <c r="GQ38" s="260"/>
      <c r="GR38" s="260"/>
      <c r="GS38" s="260"/>
      <c r="GT38" s="260"/>
      <c r="GU38" s="260"/>
      <c r="GV38" s="260"/>
      <c r="GW38" s="260"/>
      <c r="GX38" s="260"/>
      <c r="GY38" s="260"/>
      <c r="GZ38" s="260"/>
      <c r="HA38" s="260"/>
      <c r="HB38" s="260"/>
      <c r="HC38" s="260"/>
      <c r="HD38" s="260"/>
      <c r="HE38" s="260"/>
      <c r="HF38" s="260"/>
      <c r="HG38" s="260"/>
      <c r="HH38" s="260"/>
      <c r="HI38" s="260"/>
      <c r="HJ38" s="260"/>
      <c r="HK38" s="260"/>
      <c r="HL38" s="260"/>
      <c r="HM38" s="260"/>
      <c r="HN38" s="260"/>
      <c r="HO38" s="260"/>
      <c r="HP38" s="260"/>
      <c r="HQ38" s="260"/>
      <c r="HR38" s="260"/>
      <c r="HS38" s="260"/>
      <c r="HT38" s="260"/>
      <c r="HU38" s="260"/>
      <c r="HV38" s="260"/>
      <c r="HW38" s="260"/>
      <c r="HX38" s="260"/>
      <c r="HY38" s="260"/>
      <c r="HZ38" s="260"/>
      <c r="IA38" s="260"/>
      <c r="IB38" s="260"/>
      <c r="IC38" s="260"/>
      <c r="ID38" s="260"/>
      <c r="IE38" s="260"/>
      <c r="IF38" s="260"/>
      <c r="IG38" s="260"/>
      <c r="IH38" s="260"/>
      <c r="II38" s="260"/>
      <c r="IJ38" s="260"/>
      <c r="IK38" s="260"/>
      <c r="IL38" s="260"/>
      <c r="IM38" s="260"/>
      <c r="IN38" s="260"/>
      <c r="IO38" s="260"/>
      <c r="IP38" s="260"/>
      <c r="IQ38" s="260"/>
      <c r="IR38" s="260"/>
      <c r="IS38" s="260"/>
      <c r="IT38" s="260"/>
      <c r="IU38" s="260"/>
      <c r="IV38" s="260"/>
      <c r="IW38" s="260"/>
      <c r="IX38" s="260"/>
      <c r="IY38" s="260"/>
      <c r="IZ38" s="260"/>
      <c r="JA38" s="260"/>
      <c r="JB38" s="260"/>
      <c r="JC38" s="260"/>
      <c r="JD38" s="260"/>
      <c r="JE38" s="260"/>
      <c r="JF38" s="260"/>
      <c r="JG38" s="260"/>
      <c r="JH38" s="260"/>
      <c r="JI38" s="260"/>
      <c r="JJ38" s="260"/>
      <c r="JK38" s="260"/>
      <c r="JL38" s="260"/>
      <c r="JM38" s="260"/>
      <c r="JN38" s="260"/>
      <c r="JO38" s="260"/>
      <c r="JP38" s="260"/>
      <c r="JQ38" s="260"/>
      <c r="JR38" s="260"/>
      <c r="JS38" s="260"/>
      <c r="JT38" s="260"/>
      <c r="JU38" s="260"/>
      <c r="JV38" s="260"/>
      <c r="JW38" s="260"/>
      <c r="JX38" s="260"/>
      <c r="JY38" s="260"/>
      <c r="JZ38" s="260"/>
      <c r="KA38" s="260"/>
      <c r="KB38" s="260"/>
      <c r="KC38" s="260"/>
      <c r="KD38" s="260"/>
      <c r="KE38" s="260"/>
      <c r="KF38" s="260"/>
      <c r="KG38" s="260"/>
      <c r="KH38" s="260"/>
      <c r="KI38" s="260"/>
      <c r="KJ38" s="260"/>
      <c r="KK38" s="260"/>
      <c r="KL38" s="260"/>
      <c r="KM38" s="260"/>
      <c r="KN38" s="260"/>
      <c r="KO38" s="260"/>
      <c r="KP38" s="260"/>
      <c r="KQ38" s="260"/>
      <c r="KR38" s="260"/>
      <c r="KS38" s="260"/>
      <c r="KT38" s="260"/>
      <c r="KU38" s="260"/>
      <c r="KV38" s="260"/>
      <c r="KW38" s="260"/>
      <c r="KX38" s="260"/>
      <c r="KY38" s="260"/>
      <c r="KZ38" s="260"/>
      <c r="LA38" s="260"/>
      <c r="LB38" s="260"/>
      <c r="LC38" s="260"/>
      <c r="LD38" s="260"/>
      <c r="LE38" s="260"/>
      <c r="LF38" s="260"/>
      <c r="LG38" s="260"/>
      <c r="LH38" s="260"/>
      <c r="LI38" s="260"/>
      <c r="LJ38" s="260"/>
      <c r="LK38" s="260"/>
      <c r="LL38" s="260"/>
      <c r="LM38" s="260"/>
      <c r="LN38" s="260"/>
      <c r="LO38" s="260"/>
      <c r="LP38" s="260"/>
      <c r="LQ38" s="260"/>
      <c r="LR38" s="260"/>
      <c r="LS38" s="260"/>
      <c r="LT38" s="260"/>
      <c r="LU38" s="260"/>
      <c r="LV38" s="260"/>
      <c r="LW38" s="260"/>
      <c r="LX38" s="260"/>
      <c r="LY38" s="260"/>
      <c r="LZ38" s="260"/>
      <c r="MA38" s="260"/>
      <c r="MB38" s="260"/>
      <c r="MC38" s="260"/>
      <c r="MD38" s="260"/>
      <c r="ME38" s="260"/>
      <c r="MF38" s="260"/>
      <c r="MG38" s="260"/>
      <c r="MH38" s="260"/>
      <c r="MI38" s="260"/>
      <c r="MJ38" s="260"/>
      <c r="MK38" s="260"/>
      <c r="ML38" s="260"/>
      <c r="MM38" s="260"/>
      <c r="MN38" s="260"/>
      <c r="MO38" s="260"/>
      <c r="MP38" s="260"/>
      <c r="MQ38" s="260"/>
      <c r="MR38" s="260"/>
      <c r="MS38" s="260"/>
      <c r="MT38" s="260"/>
      <c r="MU38" s="260"/>
      <c r="MV38" s="260"/>
      <c r="MW38" s="260"/>
      <c r="MX38" s="260"/>
      <c r="MY38" s="260"/>
      <c r="MZ38" s="260"/>
      <c r="NA38" s="260"/>
      <c r="NB38" s="260"/>
      <c r="NC38" s="260"/>
      <c r="ND38" s="260"/>
      <c r="NE38" s="260"/>
      <c r="NF38" s="260"/>
      <c r="NG38" s="260"/>
      <c r="NH38" s="260"/>
      <c r="NI38" s="260"/>
      <c r="NJ38" s="260"/>
      <c r="NK38" s="260"/>
      <c r="NL38" s="260"/>
      <c r="NM38" s="260"/>
      <c r="NN38" s="260"/>
      <c r="NO38" s="260"/>
      <c r="NP38" s="260"/>
      <c r="NQ38" s="260"/>
      <c r="NR38" s="260"/>
      <c r="NS38" s="260"/>
      <c r="NT38" s="260"/>
      <c r="NU38" s="260"/>
      <c r="NV38" s="260"/>
      <c r="NW38" s="260"/>
      <c r="NX38" s="260"/>
      <c r="NY38" s="260"/>
      <c r="NZ38" s="260"/>
      <c r="OA38" s="260"/>
      <c r="OB38" s="260"/>
      <c r="OC38" s="260"/>
      <c r="OD38" s="260"/>
      <c r="OE38" s="260"/>
      <c r="OF38" s="260"/>
      <c r="OG38" s="260"/>
      <c r="OH38" s="260"/>
      <c r="OI38" s="260"/>
      <c r="OJ38" s="260"/>
      <c r="OK38" s="260"/>
      <c r="OL38" s="260"/>
      <c r="OM38" s="260"/>
      <c r="ON38" s="260"/>
    </row>
    <row r="39" spans="1:404" ht="21.75" customHeight="1" thickBot="1">
      <c r="A39" s="137"/>
      <c r="B39" s="384" t="s">
        <v>63</v>
      </c>
      <c r="C39" s="385"/>
      <c r="D39" s="385"/>
      <c r="E39" s="385"/>
      <c r="F39" s="386"/>
      <c r="G39" s="307"/>
      <c r="H39" s="30"/>
      <c r="I39" s="222"/>
      <c r="J39" s="380"/>
      <c r="K39" s="380"/>
      <c r="L39" s="380"/>
      <c r="M39" s="380"/>
      <c r="N39" s="380"/>
      <c r="O39" s="380"/>
      <c r="P39" s="380"/>
      <c r="Q39" s="380"/>
      <c r="R39" s="380"/>
      <c r="S39" s="380"/>
      <c r="T39" s="380"/>
      <c r="U39" s="380"/>
      <c r="V39" s="380"/>
      <c r="W39" s="380"/>
      <c r="X39" s="380"/>
      <c r="Y39" s="380"/>
      <c r="Z39" s="380"/>
      <c r="AA39" s="380"/>
      <c r="AB39" s="380"/>
      <c r="AC39" s="380"/>
      <c r="AD39" s="380"/>
      <c r="AE39" s="380"/>
      <c r="AF39" s="380"/>
      <c r="AG39" s="380"/>
      <c r="AH39" s="380"/>
      <c r="AI39" s="380"/>
      <c r="AJ39" s="380"/>
      <c r="AK39" s="380"/>
      <c r="AL39" s="380"/>
      <c r="AM39" s="380"/>
      <c r="AN39" s="380"/>
      <c r="AO39" s="380"/>
      <c r="AP39" s="380"/>
      <c r="AQ39" s="380"/>
      <c r="AR39" s="380"/>
      <c r="AS39" s="380"/>
      <c r="AT39" s="380"/>
      <c r="AU39" s="380"/>
      <c r="AV39" s="380"/>
      <c r="AW39" s="380"/>
      <c r="AX39" s="380"/>
      <c r="AY39" s="380"/>
      <c r="AZ39" s="380"/>
      <c r="BA39" s="380"/>
      <c r="BB39" s="380"/>
      <c r="BC39" s="380"/>
      <c r="BD39" s="380"/>
      <c r="BE39" s="380"/>
      <c r="BF39" s="380"/>
      <c r="BG39" s="380"/>
      <c r="BH39" s="380"/>
      <c r="BI39" s="380"/>
      <c r="BJ39" s="380"/>
      <c r="BK39" s="226"/>
      <c r="BL39" s="226"/>
      <c r="BM39" s="226"/>
      <c r="BN39" s="226"/>
      <c r="BO39" s="226"/>
      <c r="BP39" s="226"/>
      <c r="BQ39" s="226"/>
      <c r="BR39" s="226"/>
      <c r="BS39" s="226"/>
      <c r="BT39" s="226"/>
      <c r="BU39" s="226"/>
      <c r="BV39" s="226"/>
      <c r="BW39" s="226"/>
      <c r="BX39" s="226"/>
      <c r="BY39" s="226"/>
      <c r="BZ39" s="226"/>
      <c r="CA39" s="226"/>
      <c r="CB39" s="226"/>
      <c r="CC39" s="226"/>
      <c r="CD39" s="226"/>
      <c r="CE39" s="226"/>
      <c r="CF39" s="226"/>
      <c r="CG39" s="226"/>
      <c r="CH39" s="226"/>
      <c r="CI39" s="226"/>
      <c r="CJ39" s="226"/>
      <c r="CK39" s="226"/>
      <c r="CL39" s="226"/>
      <c r="CM39" s="226"/>
      <c r="CN39" s="226"/>
      <c r="CO39" s="226"/>
      <c r="CP39" s="226"/>
      <c r="CQ39" s="226"/>
      <c r="CR39" s="226"/>
      <c r="CS39" s="226"/>
      <c r="CT39" s="226"/>
      <c r="CU39" s="226"/>
      <c r="CV39" s="226"/>
      <c r="CW39" s="226"/>
      <c r="CX39" s="226"/>
      <c r="CY39" s="226"/>
      <c r="CZ39" s="226"/>
      <c r="DA39" s="226"/>
      <c r="DB39" s="226"/>
      <c r="DC39" s="226"/>
      <c r="DD39" s="226"/>
      <c r="DE39" s="226"/>
      <c r="DF39" s="226"/>
      <c r="DG39" s="226"/>
      <c r="DH39" s="226"/>
      <c r="DI39" s="226"/>
      <c r="DJ39" s="226"/>
      <c r="DK39" s="226"/>
      <c r="DL39" s="226"/>
      <c r="DM39" s="226"/>
      <c r="DN39" s="226"/>
      <c r="DO39" s="226"/>
      <c r="DP39" s="226"/>
      <c r="DQ39" s="226"/>
      <c r="DR39" s="226"/>
      <c r="DS39" s="226"/>
      <c r="DT39" s="226"/>
      <c r="DU39" s="226"/>
      <c r="DV39" s="226"/>
      <c r="DW39" s="226"/>
      <c r="DX39" s="226"/>
      <c r="DY39" s="226"/>
      <c r="DZ39" s="226"/>
      <c r="EA39" s="226"/>
      <c r="EB39" s="226"/>
      <c r="EC39" s="226"/>
      <c r="ED39" s="226"/>
      <c r="EE39" s="226"/>
      <c r="EF39" s="226"/>
      <c r="EG39" s="226"/>
      <c r="EH39" s="226"/>
      <c r="EI39" s="226"/>
      <c r="EJ39" s="226"/>
      <c r="EK39" s="226"/>
      <c r="EL39" s="226"/>
      <c r="EM39" s="226"/>
      <c r="EN39" s="226"/>
      <c r="EO39" s="226"/>
      <c r="EP39" s="226"/>
      <c r="EQ39" s="226"/>
      <c r="ER39" s="226"/>
      <c r="ES39" s="226"/>
      <c r="ET39" s="226"/>
      <c r="EU39" s="226"/>
      <c r="EV39" s="226"/>
      <c r="EW39" s="226"/>
      <c r="EX39" s="226"/>
      <c r="EY39" s="226"/>
      <c r="EZ39" s="226"/>
      <c r="FA39" s="226"/>
      <c r="FB39" s="226"/>
      <c r="FC39" s="226"/>
      <c r="FD39" s="226"/>
      <c r="FE39" s="226"/>
      <c r="FF39" s="226"/>
      <c r="FG39" s="226"/>
      <c r="FH39" s="226"/>
      <c r="FI39" s="226"/>
      <c r="FJ39" s="226"/>
      <c r="FK39" s="226"/>
      <c r="FL39" s="226"/>
      <c r="FM39" s="226"/>
      <c r="FN39" s="226"/>
      <c r="FO39" s="226"/>
      <c r="FP39" s="226"/>
      <c r="FQ39" s="226"/>
      <c r="FR39" s="226"/>
      <c r="FS39" s="226"/>
      <c r="FT39" s="226"/>
      <c r="FU39" s="226"/>
      <c r="FV39" s="226"/>
      <c r="FW39" s="226"/>
      <c r="FX39" s="226"/>
      <c r="FY39" s="226"/>
      <c r="FZ39" s="226"/>
      <c r="GA39" s="226"/>
      <c r="GB39" s="226"/>
      <c r="GC39" s="226"/>
      <c r="GD39" s="226"/>
      <c r="GE39" s="226"/>
      <c r="GF39" s="226"/>
      <c r="GG39" s="226"/>
      <c r="GH39" s="226"/>
      <c r="GI39" s="226"/>
      <c r="GJ39" s="226"/>
      <c r="GK39" s="226"/>
      <c r="GL39" s="226"/>
      <c r="GM39" s="226"/>
      <c r="GN39" s="226"/>
      <c r="GO39" s="226"/>
      <c r="GP39" s="226"/>
      <c r="GQ39" s="226"/>
      <c r="GR39" s="226"/>
      <c r="GS39" s="226"/>
      <c r="GT39" s="226"/>
      <c r="GU39" s="226"/>
      <c r="GV39" s="226"/>
      <c r="GW39" s="226"/>
      <c r="GX39" s="226"/>
      <c r="GY39" s="226"/>
      <c r="GZ39" s="226"/>
      <c r="HA39" s="226"/>
      <c r="HB39" s="226"/>
      <c r="HC39" s="226"/>
      <c r="HD39" s="226"/>
      <c r="HE39" s="226"/>
      <c r="HF39" s="226"/>
      <c r="HG39" s="226"/>
      <c r="HH39" s="226"/>
      <c r="HI39" s="226"/>
      <c r="HJ39" s="226"/>
      <c r="HK39" s="226"/>
      <c r="HL39" s="226"/>
      <c r="HM39" s="226"/>
      <c r="HN39" s="226"/>
      <c r="HO39" s="226"/>
      <c r="HP39" s="226"/>
      <c r="HQ39" s="226"/>
      <c r="HR39" s="226"/>
      <c r="HS39" s="226"/>
      <c r="HT39" s="226"/>
      <c r="HU39" s="226"/>
      <c r="HV39" s="226"/>
      <c r="HW39" s="226"/>
      <c r="HX39" s="226"/>
      <c r="HY39" s="226"/>
      <c r="HZ39" s="226"/>
      <c r="IA39" s="226"/>
      <c r="IB39" s="226"/>
      <c r="IC39" s="226"/>
      <c r="ID39" s="226"/>
      <c r="IE39" s="226"/>
      <c r="IF39" s="226"/>
      <c r="IG39" s="226"/>
      <c r="IH39" s="226"/>
      <c r="II39" s="226"/>
      <c r="IJ39" s="226"/>
      <c r="IK39" s="226"/>
      <c r="IL39" s="226"/>
      <c r="IM39" s="226"/>
      <c r="IN39" s="226"/>
      <c r="IO39" s="226"/>
      <c r="IP39" s="226"/>
      <c r="IQ39" s="226"/>
      <c r="IR39" s="226"/>
      <c r="IS39" s="226"/>
      <c r="IT39" s="226"/>
      <c r="IU39" s="226"/>
      <c r="IV39" s="226"/>
      <c r="IW39" s="226"/>
      <c r="IX39" s="226"/>
      <c r="IY39" s="226"/>
      <c r="IZ39" s="226"/>
      <c r="JA39" s="226"/>
      <c r="JB39" s="226"/>
      <c r="JC39" s="226"/>
      <c r="JD39" s="226"/>
      <c r="JE39" s="226"/>
      <c r="JF39" s="226"/>
      <c r="JG39" s="226"/>
      <c r="JH39" s="226"/>
      <c r="JI39" s="226"/>
      <c r="JJ39" s="226"/>
      <c r="JK39" s="226"/>
      <c r="JL39" s="226"/>
      <c r="JM39" s="226"/>
      <c r="JN39" s="226"/>
      <c r="JO39" s="226"/>
      <c r="JP39" s="226"/>
      <c r="JQ39" s="226"/>
      <c r="JR39" s="226"/>
      <c r="JS39" s="226"/>
      <c r="JT39" s="226"/>
      <c r="JU39" s="226"/>
      <c r="JV39" s="226"/>
      <c r="JW39" s="226"/>
      <c r="JX39" s="226"/>
      <c r="JY39" s="226"/>
      <c r="JZ39" s="226"/>
      <c r="KA39" s="226"/>
      <c r="KB39" s="226"/>
      <c r="KC39" s="226"/>
      <c r="KD39" s="226"/>
      <c r="KE39" s="226"/>
      <c r="KF39" s="226"/>
      <c r="KG39" s="226"/>
      <c r="KH39" s="226"/>
      <c r="KI39" s="226"/>
      <c r="KJ39" s="226"/>
      <c r="KK39" s="226"/>
      <c r="KL39" s="226"/>
      <c r="KM39" s="226"/>
      <c r="KN39" s="226"/>
      <c r="KO39" s="226"/>
      <c r="KP39" s="226"/>
      <c r="KQ39" s="226"/>
      <c r="KR39" s="226"/>
      <c r="KS39" s="226"/>
      <c r="KT39" s="226"/>
      <c r="KU39" s="226"/>
      <c r="KV39" s="226"/>
      <c r="KW39" s="226"/>
      <c r="KX39" s="226"/>
      <c r="KY39" s="226"/>
      <c r="KZ39" s="226"/>
      <c r="LA39" s="226"/>
      <c r="LB39" s="226"/>
      <c r="LC39" s="226"/>
      <c r="LD39" s="226"/>
      <c r="LE39" s="226"/>
      <c r="LF39" s="226"/>
      <c r="LG39" s="226"/>
      <c r="LH39" s="226"/>
      <c r="LI39" s="226"/>
      <c r="LJ39" s="226"/>
      <c r="LK39" s="226"/>
      <c r="LL39" s="226"/>
      <c r="LM39" s="226"/>
      <c r="LN39" s="226"/>
      <c r="LO39" s="226"/>
      <c r="LP39" s="226"/>
      <c r="LQ39" s="226"/>
      <c r="LR39" s="226"/>
      <c r="LS39" s="226"/>
      <c r="LT39" s="226"/>
      <c r="LU39" s="226"/>
      <c r="LV39" s="226"/>
      <c r="LW39" s="226"/>
      <c r="LX39" s="226"/>
      <c r="LY39" s="226"/>
      <c r="LZ39" s="226"/>
      <c r="MA39" s="226"/>
      <c r="MB39" s="226"/>
      <c r="MC39" s="226"/>
      <c r="MD39" s="226"/>
      <c r="ME39" s="226"/>
      <c r="MF39" s="226"/>
      <c r="MG39" s="226"/>
      <c r="MH39" s="226"/>
      <c r="MI39" s="226"/>
      <c r="MJ39" s="226"/>
      <c r="MK39" s="226"/>
      <c r="ML39" s="226"/>
      <c r="MM39" s="226"/>
      <c r="MN39" s="226"/>
      <c r="MO39" s="226"/>
      <c r="MP39" s="226"/>
      <c r="MQ39" s="226"/>
      <c r="MR39" s="226"/>
      <c r="MS39" s="226"/>
      <c r="MT39" s="226"/>
      <c r="MU39" s="226"/>
      <c r="MV39" s="226"/>
      <c r="MW39" s="226"/>
      <c r="MX39" s="226"/>
      <c r="MY39" s="226"/>
      <c r="MZ39" s="226"/>
      <c r="NA39" s="226"/>
      <c r="NB39" s="226"/>
      <c r="NC39" s="226"/>
      <c r="ND39" s="226"/>
      <c r="NE39" s="226"/>
      <c r="NF39" s="226"/>
      <c r="NG39" s="226"/>
      <c r="NH39" s="226"/>
      <c r="NI39" s="226"/>
      <c r="NJ39" s="226"/>
      <c r="NK39" s="226"/>
      <c r="NL39" s="226"/>
      <c r="NM39" s="226"/>
      <c r="NN39" s="226"/>
      <c r="NO39" s="226"/>
      <c r="NP39" s="226"/>
      <c r="NQ39" s="226"/>
      <c r="NR39" s="226"/>
      <c r="NS39" s="226"/>
      <c r="NT39" s="226"/>
      <c r="NU39" s="226"/>
      <c r="NV39" s="226"/>
      <c r="NW39" s="226"/>
      <c r="NX39" s="226"/>
      <c r="NY39" s="226"/>
      <c r="NZ39" s="226"/>
      <c r="OA39" s="226"/>
      <c r="OB39" s="226"/>
      <c r="OC39" s="226"/>
      <c r="OD39" s="226"/>
      <c r="OE39" s="226"/>
      <c r="OF39" s="226"/>
      <c r="OG39" s="226"/>
      <c r="OH39" s="226"/>
      <c r="OI39" s="226"/>
      <c r="OJ39" s="226"/>
      <c r="OK39" s="226"/>
      <c r="OL39" s="226"/>
      <c r="OM39" s="226"/>
      <c r="ON39" s="226"/>
    </row>
    <row r="40" spans="1:404" ht="14.25" customHeight="1">
      <c r="A40" s="137"/>
      <c r="B40" s="400" t="s">
        <v>64</v>
      </c>
      <c r="C40" s="636"/>
      <c r="D40" s="636"/>
      <c r="E40" s="636"/>
      <c r="F40" s="224" t="s">
        <v>22</v>
      </c>
      <c r="G40" s="227"/>
      <c r="H40" s="143"/>
      <c r="I40" s="274"/>
      <c r="J40" s="380"/>
      <c r="K40" s="380"/>
      <c r="L40" s="380"/>
      <c r="M40" s="380"/>
      <c r="N40" s="380"/>
      <c r="O40" s="380"/>
      <c r="P40" s="380"/>
      <c r="Q40" s="380"/>
      <c r="R40" s="380"/>
      <c r="S40" s="380"/>
      <c r="T40" s="380"/>
      <c r="U40" s="380"/>
      <c r="V40" s="380"/>
      <c r="W40" s="380"/>
      <c r="X40" s="380"/>
      <c r="Y40" s="380"/>
      <c r="Z40" s="380"/>
      <c r="AA40" s="380"/>
      <c r="AB40" s="380"/>
      <c r="AC40" s="380"/>
      <c r="AD40" s="380"/>
      <c r="AE40" s="380"/>
      <c r="AF40" s="380"/>
      <c r="AG40" s="380"/>
      <c r="AH40" s="380"/>
      <c r="AI40" s="380"/>
      <c r="AJ40" s="380"/>
      <c r="AK40" s="380"/>
      <c r="AL40" s="380"/>
      <c r="AM40" s="380"/>
      <c r="AN40" s="380"/>
      <c r="AO40" s="380"/>
      <c r="AP40" s="380"/>
      <c r="AQ40" s="380"/>
      <c r="AR40" s="380"/>
      <c r="AS40" s="380"/>
      <c r="AT40" s="380"/>
      <c r="AU40" s="380"/>
      <c r="AV40" s="380"/>
      <c r="AW40" s="380"/>
      <c r="AX40" s="380"/>
      <c r="AY40" s="380"/>
      <c r="AZ40" s="380"/>
      <c r="BA40" s="380"/>
      <c r="BB40" s="380"/>
      <c r="BC40" s="380"/>
      <c r="BD40" s="380"/>
      <c r="BE40" s="380"/>
      <c r="BF40" s="380"/>
      <c r="BG40" s="380"/>
      <c r="BH40" s="380"/>
      <c r="BI40" s="380"/>
      <c r="BJ40" s="380"/>
      <c r="BK40" s="627"/>
      <c r="BL40" s="627"/>
      <c r="BM40" s="627"/>
      <c r="BN40" s="627"/>
      <c r="BO40" s="627"/>
      <c r="BP40" s="627"/>
      <c r="BQ40" s="627"/>
      <c r="BR40" s="627"/>
      <c r="BS40" s="627"/>
      <c r="BT40" s="627"/>
      <c r="BU40" s="627"/>
      <c r="BV40" s="627"/>
      <c r="BW40" s="627"/>
      <c r="BX40" s="627"/>
      <c r="BY40" s="627"/>
      <c r="BZ40" s="627"/>
      <c r="CA40" s="627"/>
      <c r="CB40" s="627"/>
      <c r="CC40" s="627"/>
      <c r="CD40" s="627"/>
      <c r="CE40" s="627"/>
      <c r="CF40" s="627"/>
      <c r="CG40" s="627"/>
      <c r="CH40" s="627"/>
      <c r="CI40" s="627"/>
      <c r="CJ40" s="627"/>
      <c r="CK40" s="627"/>
      <c r="CL40" s="627"/>
      <c r="CM40" s="627"/>
      <c r="CN40" s="627"/>
      <c r="CO40" s="627"/>
      <c r="CP40" s="627"/>
      <c r="CQ40" s="627"/>
      <c r="CR40" s="627"/>
      <c r="CS40" s="627"/>
      <c r="CT40" s="627"/>
      <c r="CU40" s="627"/>
      <c r="CV40" s="627"/>
      <c r="CW40" s="627"/>
      <c r="CX40" s="627"/>
      <c r="CY40" s="627"/>
      <c r="CZ40" s="627"/>
      <c r="DA40" s="627"/>
      <c r="DB40" s="627"/>
      <c r="DC40" s="627"/>
      <c r="DD40" s="627"/>
      <c r="DE40" s="627"/>
      <c r="DF40" s="627"/>
      <c r="DG40" s="627"/>
      <c r="DH40" s="627"/>
      <c r="DI40" s="627"/>
      <c r="DJ40" s="627"/>
      <c r="DK40" s="627"/>
      <c r="DL40" s="627"/>
      <c r="DM40" s="627"/>
      <c r="DN40" s="627"/>
      <c r="DO40" s="627"/>
      <c r="DP40" s="627"/>
      <c r="DQ40" s="627"/>
      <c r="DR40" s="627"/>
      <c r="DS40" s="627"/>
      <c r="DT40" s="627"/>
      <c r="DU40" s="627"/>
      <c r="DV40" s="627"/>
      <c r="DW40" s="627"/>
      <c r="DX40" s="627"/>
      <c r="DY40" s="627"/>
      <c r="DZ40" s="627"/>
      <c r="EA40" s="627"/>
      <c r="EB40" s="627"/>
      <c r="EC40" s="627"/>
      <c r="ED40" s="627"/>
      <c r="EE40" s="627"/>
      <c r="EF40" s="627"/>
      <c r="EG40" s="627"/>
      <c r="EH40" s="627"/>
      <c r="EI40" s="627"/>
      <c r="EJ40" s="627"/>
      <c r="EK40" s="627"/>
      <c r="EL40" s="627"/>
      <c r="EM40" s="627"/>
      <c r="EN40" s="627"/>
      <c r="EO40" s="627"/>
      <c r="EP40" s="627"/>
      <c r="EQ40" s="627"/>
      <c r="ER40" s="627"/>
      <c r="ES40" s="627"/>
      <c r="ET40" s="627"/>
      <c r="EU40" s="627"/>
      <c r="EV40" s="627"/>
      <c r="EW40" s="627"/>
      <c r="EX40" s="627"/>
      <c r="EY40" s="627"/>
      <c r="EZ40" s="627"/>
      <c r="FA40" s="627"/>
      <c r="FB40" s="627"/>
      <c r="FC40" s="627"/>
      <c r="FD40" s="627"/>
      <c r="FE40" s="627"/>
      <c r="FF40" s="627"/>
      <c r="FG40" s="627"/>
      <c r="FH40" s="627"/>
      <c r="FI40" s="627"/>
      <c r="FJ40" s="627"/>
      <c r="FK40" s="627"/>
      <c r="FL40" s="627"/>
      <c r="FM40" s="627"/>
      <c r="FN40" s="627"/>
      <c r="FO40" s="627"/>
      <c r="FP40" s="627"/>
      <c r="FQ40" s="627"/>
      <c r="FR40" s="627"/>
      <c r="FS40" s="627"/>
      <c r="FT40" s="627"/>
      <c r="FU40" s="627"/>
      <c r="FV40" s="627"/>
      <c r="FW40" s="627"/>
      <c r="FX40" s="627"/>
      <c r="FY40" s="627"/>
      <c r="FZ40" s="627"/>
      <c r="GA40" s="627"/>
      <c r="GB40" s="627"/>
      <c r="GC40" s="627"/>
      <c r="GD40" s="627"/>
      <c r="GE40" s="627"/>
      <c r="GF40" s="627"/>
      <c r="GG40" s="627"/>
      <c r="GH40" s="627"/>
      <c r="GI40" s="627"/>
      <c r="GJ40" s="627"/>
      <c r="GK40" s="627"/>
      <c r="GL40" s="627"/>
      <c r="GM40" s="627"/>
      <c r="GN40" s="627"/>
      <c r="GO40" s="627"/>
      <c r="GP40" s="627"/>
      <c r="GQ40" s="627"/>
      <c r="GR40" s="627"/>
      <c r="GS40" s="627"/>
      <c r="GT40" s="627"/>
      <c r="GU40" s="627"/>
      <c r="GV40" s="627"/>
      <c r="GW40" s="627"/>
      <c r="GX40" s="627"/>
      <c r="GY40" s="627"/>
      <c r="GZ40" s="627"/>
      <c r="HA40" s="627"/>
      <c r="HB40" s="627"/>
      <c r="HC40" s="627"/>
      <c r="HD40" s="627"/>
      <c r="HE40" s="627"/>
      <c r="HF40" s="627"/>
      <c r="HG40" s="627"/>
      <c r="HH40" s="627"/>
      <c r="HI40" s="627"/>
      <c r="HJ40" s="627"/>
      <c r="HK40" s="627"/>
      <c r="HL40" s="627"/>
      <c r="HM40" s="627"/>
      <c r="HN40" s="627"/>
      <c r="HO40" s="627"/>
      <c r="HP40" s="627"/>
      <c r="HQ40" s="627"/>
      <c r="HR40" s="627"/>
      <c r="HS40" s="627"/>
      <c r="HT40" s="627"/>
      <c r="HU40" s="627"/>
      <c r="HV40" s="627"/>
      <c r="HW40" s="627"/>
      <c r="HX40" s="627"/>
      <c r="HY40" s="627"/>
      <c r="HZ40" s="627"/>
      <c r="IA40" s="627"/>
      <c r="IB40" s="627"/>
      <c r="IC40" s="627"/>
      <c r="ID40" s="627"/>
      <c r="IE40" s="627"/>
      <c r="IF40" s="627"/>
      <c r="IG40" s="627"/>
      <c r="IH40" s="627"/>
      <c r="II40" s="627"/>
      <c r="IJ40" s="627"/>
      <c r="IK40" s="627"/>
      <c r="IL40" s="627"/>
      <c r="IM40" s="627"/>
      <c r="IN40" s="627"/>
      <c r="IO40" s="627"/>
      <c r="IP40" s="627"/>
      <c r="IQ40" s="627"/>
      <c r="IR40" s="627"/>
      <c r="IS40" s="627"/>
      <c r="IT40" s="627"/>
      <c r="IU40" s="627"/>
      <c r="IV40" s="627"/>
      <c r="IW40" s="627"/>
      <c r="IX40" s="627"/>
      <c r="IY40" s="627"/>
      <c r="IZ40" s="627"/>
      <c r="JA40" s="627"/>
      <c r="JB40" s="627"/>
      <c r="JC40" s="627"/>
      <c r="JD40" s="627"/>
      <c r="JE40" s="627"/>
      <c r="JF40" s="627"/>
      <c r="JG40" s="627"/>
      <c r="JH40" s="627"/>
      <c r="JI40" s="627"/>
      <c r="JJ40" s="627"/>
      <c r="JK40" s="627"/>
      <c r="JL40" s="627"/>
      <c r="JM40" s="627"/>
      <c r="JN40" s="627"/>
      <c r="JO40" s="627"/>
      <c r="JP40" s="627"/>
      <c r="JQ40" s="627"/>
      <c r="JR40" s="627"/>
      <c r="JS40" s="627"/>
      <c r="JT40" s="627"/>
      <c r="JU40" s="627"/>
      <c r="JV40" s="627"/>
      <c r="JW40" s="627"/>
      <c r="JX40" s="627"/>
      <c r="JY40" s="627"/>
      <c r="JZ40" s="627"/>
      <c r="KA40" s="627"/>
      <c r="KB40" s="627"/>
      <c r="KC40" s="627"/>
      <c r="KD40" s="627"/>
      <c r="KE40" s="627"/>
      <c r="KF40" s="627"/>
      <c r="KG40" s="627"/>
      <c r="KH40" s="627"/>
      <c r="KI40" s="627"/>
      <c r="KJ40" s="627"/>
      <c r="KK40" s="627"/>
      <c r="KL40" s="627"/>
      <c r="KM40" s="627"/>
      <c r="KN40" s="627"/>
      <c r="KO40" s="627"/>
      <c r="KP40" s="627"/>
      <c r="KQ40" s="627"/>
      <c r="KR40" s="627"/>
      <c r="KS40" s="627"/>
      <c r="KT40" s="627"/>
      <c r="KU40" s="627"/>
      <c r="KV40" s="627"/>
      <c r="KW40" s="627"/>
      <c r="KX40" s="627"/>
      <c r="KY40" s="627"/>
      <c r="KZ40" s="627"/>
      <c r="LA40" s="627"/>
      <c r="LB40" s="627"/>
      <c r="LC40" s="627"/>
      <c r="LD40" s="627"/>
      <c r="LE40" s="627"/>
      <c r="LF40" s="627"/>
      <c r="LG40" s="627"/>
      <c r="LH40" s="627"/>
      <c r="LI40" s="627"/>
      <c r="LJ40" s="627"/>
      <c r="LK40" s="627"/>
      <c r="LL40" s="627"/>
      <c r="LM40" s="627"/>
      <c r="LN40" s="627"/>
      <c r="LO40" s="627"/>
      <c r="LP40" s="627"/>
      <c r="LQ40" s="627"/>
      <c r="LR40" s="627"/>
      <c r="LS40" s="627"/>
      <c r="LT40" s="627"/>
      <c r="LU40" s="627"/>
      <c r="LV40" s="627"/>
      <c r="LW40" s="627"/>
      <c r="LX40" s="627"/>
      <c r="LY40" s="627"/>
      <c r="LZ40" s="627"/>
      <c r="MA40" s="627"/>
      <c r="MB40" s="627"/>
      <c r="MC40" s="627"/>
      <c r="MD40" s="627"/>
      <c r="ME40" s="627"/>
      <c r="MF40" s="627"/>
      <c r="MG40" s="627"/>
      <c r="MH40" s="627"/>
      <c r="MI40" s="627"/>
      <c r="MJ40" s="627"/>
      <c r="MK40" s="627"/>
      <c r="ML40" s="627"/>
      <c r="MM40" s="627"/>
      <c r="MN40" s="627"/>
      <c r="MO40" s="627"/>
      <c r="MP40" s="627"/>
      <c r="MQ40" s="627"/>
      <c r="MR40" s="627"/>
      <c r="MS40" s="627"/>
      <c r="MT40" s="627"/>
      <c r="MU40" s="627"/>
      <c r="MV40" s="627"/>
      <c r="MW40" s="627"/>
      <c r="MX40" s="627"/>
      <c r="MY40" s="627"/>
      <c r="MZ40" s="627"/>
      <c r="NA40" s="627"/>
      <c r="NB40" s="627"/>
      <c r="NC40" s="627"/>
      <c r="ND40" s="627"/>
      <c r="NE40" s="627"/>
      <c r="NF40" s="627"/>
      <c r="NG40" s="627"/>
      <c r="NH40" s="627"/>
      <c r="NI40" s="627"/>
      <c r="NJ40" s="627"/>
      <c r="NK40" s="627"/>
      <c r="NL40" s="627"/>
      <c r="NM40" s="627"/>
      <c r="NN40" s="627"/>
      <c r="NO40" s="627"/>
      <c r="NP40" s="627"/>
      <c r="NQ40" s="627"/>
      <c r="NR40" s="627"/>
      <c r="NS40" s="627"/>
      <c r="NT40" s="627"/>
      <c r="NU40" s="627"/>
      <c r="NV40" s="627"/>
      <c r="NW40" s="627"/>
      <c r="NX40" s="627"/>
      <c r="NY40" s="627"/>
      <c r="NZ40" s="627"/>
      <c r="OA40" s="627"/>
      <c r="OB40" s="627"/>
      <c r="OC40" s="627"/>
      <c r="OD40" s="627"/>
      <c r="OE40" s="627"/>
      <c r="OF40" s="627"/>
      <c r="OG40" s="627"/>
      <c r="OH40" s="627"/>
      <c r="OI40" s="627"/>
      <c r="OJ40" s="627"/>
      <c r="OK40" s="627"/>
      <c r="OL40" s="627"/>
      <c r="OM40" s="627"/>
      <c r="ON40" s="627"/>
    </row>
    <row r="41" spans="1:404" ht="14.25" customHeight="1">
      <c r="A41" s="137"/>
      <c r="B41" s="11" t="s">
        <v>23</v>
      </c>
      <c r="C41" s="389" t="s">
        <v>65</v>
      </c>
      <c r="D41" s="390"/>
      <c r="E41" s="390"/>
      <c r="F41" s="317"/>
      <c r="G41" s="280" t="str">
        <f>IF(F41="","Select an answer from dropdown","")</f>
        <v>Select an answer from dropdown</v>
      </c>
      <c r="H41" s="143"/>
      <c r="I41" s="274"/>
      <c r="J41" s="380"/>
      <c r="K41" s="380"/>
      <c r="L41" s="380"/>
      <c r="M41" s="380"/>
      <c r="N41" s="380"/>
      <c r="O41" s="380"/>
      <c r="P41" s="380"/>
      <c r="Q41" s="380"/>
      <c r="R41" s="380"/>
      <c r="S41" s="380"/>
      <c r="T41" s="380"/>
      <c r="U41" s="380"/>
      <c r="V41" s="380"/>
      <c r="W41" s="380"/>
      <c r="X41" s="380"/>
      <c r="Y41" s="380"/>
      <c r="Z41" s="380"/>
      <c r="AA41" s="380"/>
      <c r="AB41" s="380"/>
      <c r="AC41" s="380"/>
      <c r="AD41" s="380"/>
      <c r="AE41" s="380"/>
      <c r="AF41" s="380"/>
      <c r="AG41" s="380"/>
      <c r="AH41" s="380"/>
      <c r="AI41" s="380"/>
      <c r="AJ41" s="380"/>
      <c r="AK41" s="380"/>
      <c r="AL41" s="380"/>
      <c r="AM41" s="380"/>
      <c r="AN41" s="380"/>
      <c r="AO41" s="380"/>
      <c r="AP41" s="380"/>
      <c r="AQ41" s="380"/>
      <c r="AR41" s="380"/>
      <c r="AS41" s="380"/>
      <c r="AT41" s="380"/>
      <c r="AU41" s="380"/>
      <c r="AV41" s="380"/>
      <c r="AW41" s="380"/>
      <c r="AX41" s="380"/>
      <c r="AY41" s="380"/>
      <c r="AZ41" s="380"/>
      <c r="BA41" s="380"/>
      <c r="BB41" s="380"/>
      <c r="BC41" s="380"/>
      <c r="BD41" s="380"/>
      <c r="BE41" s="380"/>
      <c r="BF41" s="380"/>
      <c r="BG41" s="380"/>
      <c r="BH41" s="380"/>
      <c r="BI41" s="380"/>
      <c r="BJ41" s="380"/>
      <c r="BK41" s="627"/>
      <c r="BL41" s="627"/>
      <c r="BM41" s="627"/>
      <c r="BN41" s="627"/>
      <c r="BO41" s="627"/>
      <c r="BP41" s="627"/>
      <c r="BQ41" s="627"/>
      <c r="BR41" s="627"/>
      <c r="BS41" s="627"/>
      <c r="BT41" s="627"/>
      <c r="BU41" s="627"/>
      <c r="BV41" s="627"/>
      <c r="BW41" s="627"/>
      <c r="BX41" s="627"/>
      <c r="BY41" s="627"/>
      <c r="BZ41" s="627"/>
      <c r="CA41" s="627"/>
      <c r="CB41" s="627"/>
      <c r="CC41" s="627"/>
      <c r="CD41" s="627"/>
      <c r="CE41" s="627"/>
      <c r="CF41" s="627"/>
      <c r="CG41" s="627"/>
      <c r="CH41" s="627"/>
      <c r="CI41" s="627"/>
      <c r="CJ41" s="627"/>
      <c r="CK41" s="627"/>
      <c r="CL41" s="627"/>
      <c r="CM41" s="627"/>
      <c r="CN41" s="627"/>
      <c r="CO41" s="627"/>
      <c r="CP41" s="627"/>
      <c r="CQ41" s="627"/>
      <c r="CR41" s="627"/>
      <c r="CS41" s="627"/>
      <c r="CT41" s="627"/>
      <c r="CU41" s="627"/>
      <c r="CV41" s="627"/>
      <c r="CW41" s="627"/>
      <c r="CX41" s="627"/>
      <c r="CY41" s="627"/>
      <c r="CZ41" s="627"/>
      <c r="DA41" s="627"/>
      <c r="DB41" s="627"/>
      <c r="DC41" s="627"/>
      <c r="DD41" s="627"/>
      <c r="DE41" s="627"/>
      <c r="DF41" s="627"/>
      <c r="DG41" s="627"/>
      <c r="DH41" s="627"/>
      <c r="DI41" s="627"/>
      <c r="DJ41" s="627"/>
      <c r="DK41" s="627"/>
      <c r="DL41" s="627"/>
      <c r="DM41" s="627"/>
      <c r="DN41" s="627"/>
      <c r="DO41" s="627"/>
      <c r="DP41" s="627"/>
      <c r="DQ41" s="627"/>
      <c r="DR41" s="627"/>
      <c r="DS41" s="627"/>
      <c r="DT41" s="627"/>
      <c r="DU41" s="627"/>
      <c r="DV41" s="627"/>
      <c r="DW41" s="627"/>
      <c r="DX41" s="627"/>
      <c r="DY41" s="627"/>
      <c r="DZ41" s="627"/>
      <c r="EA41" s="627"/>
      <c r="EB41" s="627"/>
      <c r="EC41" s="627"/>
      <c r="ED41" s="627"/>
      <c r="EE41" s="627"/>
      <c r="EF41" s="627"/>
      <c r="EG41" s="627"/>
      <c r="EH41" s="627"/>
      <c r="EI41" s="627"/>
      <c r="EJ41" s="627"/>
      <c r="EK41" s="627"/>
      <c r="EL41" s="627"/>
      <c r="EM41" s="627"/>
      <c r="EN41" s="627"/>
      <c r="EO41" s="627"/>
      <c r="EP41" s="627"/>
      <c r="EQ41" s="627"/>
      <c r="ER41" s="627"/>
      <c r="ES41" s="627"/>
      <c r="ET41" s="627"/>
      <c r="EU41" s="627"/>
      <c r="EV41" s="627"/>
      <c r="EW41" s="627"/>
      <c r="EX41" s="627"/>
      <c r="EY41" s="627"/>
      <c r="EZ41" s="627"/>
      <c r="FA41" s="627"/>
      <c r="FB41" s="627"/>
      <c r="FC41" s="627"/>
      <c r="FD41" s="627"/>
      <c r="FE41" s="627"/>
      <c r="FF41" s="627"/>
      <c r="FG41" s="627"/>
      <c r="FH41" s="627"/>
      <c r="FI41" s="627"/>
      <c r="FJ41" s="627"/>
      <c r="FK41" s="627"/>
      <c r="FL41" s="627"/>
      <c r="FM41" s="627"/>
      <c r="FN41" s="627"/>
      <c r="FO41" s="627"/>
      <c r="FP41" s="627"/>
      <c r="FQ41" s="627"/>
      <c r="FR41" s="627"/>
      <c r="FS41" s="627"/>
      <c r="FT41" s="627"/>
      <c r="FU41" s="627"/>
      <c r="FV41" s="627"/>
      <c r="FW41" s="627"/>
      <c r="FX41" s="627"/>
      <c r="FY41" s="627"/>
      <c r="FZ41" s="627"/>
      <c r="GA41" s="627"/>
      <c r="GB41" s="627"/>
      <c r="GC41" s="627"/>
      <c r="GD41" s="627"/>
      <c r="GE41" s="627"/>
      <c r="GF41" s="627"/>
      <c r="GG41" s="627"/>
      <c r="GH41" s="627"/>
      <c r="GI41" s="627"/>
      <c r="GJ41" s="627"/>
      <c r="GK41" s="627"/>
      <c r="GL41" s="627"/>
      <c r="GM41" s="627"/>
      <c r="GN41" s="627"/>
      <c r="GO41" s="627"/>
      <c r="GP41" s="627"/>
      <c r="GQ41" s="627"/>
      <c r="GR41" s="627"/>
      <c r="GS41" s="627"/>
      <c r="GT41" s="627"/>
      <c r="GU41" s="627"/>
      <c r="GV41" s="627"/>
      <c r="GW41" s="627"/>
      <c r="GX41" s="627"/>
      <c r="GY41" s="627"/>
      <c r="GZ41" s="627"/>
      <c r="HA41" s="627"/>
      <c r="HB41" s="627"/>
      <c r="HC41" s="627"/>
      <c r="HD41" s="627"/>
      <c r="HE41" s="627"/>
      <c r="HF41" s="627"/>
      <c r="HG41" s="627"/>
      <c r="HH41" s="627"/>
      <c r="HI41" s="627"/>
      <c r="HJ41" s="627"/>
      <c r="HK41" s="627"/>
      <c r="HL41" s="627"/>
      <c r="HM41" s="627"/>
      <c r="HN41" s="627"/>
      <c r="HO41" s="627"/>
      <c r="HP41" s="627"/>
      <c r="HQ41" s="627"/>
      <c r="HR41" s="627"/>
      <c r="HS41" s="627"/>
      <c r="HT41" s="627"/>
      <c r="HU41" s="627"/>
      <c r="HV41" s="627"/>
      <c r="HW41" s="627"/>
      <c r="HX41" s="627"/>
      <c r="HY41" s="627"/>
      <c r="HZ41" s="627"/>
      <c r="IA41" s="627"/>
      <c r="IB41" s="627"/>
      <c r="IC41" s="627"/>
      <c r="ID41" s="627"/>
      <c r="IE41" s="627"/>
      <c r="IF41" s="627"/>
      <c r="IG41" s="627"/>
      <c r="IH41" s="627"/>
      <c r="II41" s="627"/>
      <c r="IJ41" s="627"/>
      <c r="IK41" s="627"/>
      <c r="IL41" s="627"/>
      <c r="IM41" s="627"/>
      <c r="IN41" s="627"/>
      <c r="IO41" s="627"/>
      <c r="IP41" s="627"/>
      <c r="IQ41" s="627"/>
      <c r="IR41" s="627"/>
      <c r="IS41" s="627"/>
      <c r="IT41" s="627"/>
      <c r="IU41" s="627"/>
      <c r="IV41" s="627"/>
      <c r="IW41" s="627"/>
      <c r="IX41" s="627"/>
      <c r="IY41" s="627"/>
      <c r="IZ41" s="627"/>
      <c r="JA41" s="627"/>
      <c r="JB41" s="627"/>
      <c r="JC41" s="627"/>
      <c r="JD41" s="627"/>
      <c r="JE41" s="627"/>
      <c r="JF41" s="627"/>
      <c r="JG41" s="627"/>
      <c r="JH41" s="627"/>
      <c r="JI41" s="627"/>
      <c r="JJ41" s="627"/>
      <c r="JK41" s="627"/>
      <c r="JL41" s="627"/>
      <c r="JM41" s="627"/>
      <c r="JN41" s="627"/>
      <c r="JO41" s="627"/>
      <c r="JP41" s="627"/>
      <c r="JQ41" s="627"/>
      <c r="JR41" s="627"/>
      <c r="JS41" s="627"/>
      <c r="JT41" s="627"/>
      <c r="JU41" s="627"/>
      <c r="JV41" s="627"/>
      <c r="JW41" s="627"/>
      <c r="JX41" s="627"/>
      <c r="JY41" s="627"/>
      <c r="JZ41" s="627"/>
      <c r="KA41" s="627"/>
      <c r="KB41" s="627"/>
      <c r="KC41" s="627"/>
      <c r="KD41" s="627"/>
      <c r="KE41" s="627"/>
      <c r="KF41" s="627"/>
      <c r="KG41" s="627"/>
      <c r="KH41" s="627"/>
      <c r="KI41" s="627"/>
      <c r="KJ41" s="627"/>
      <c r="KK41" s="627"/>
      <c r="KL41" s="627"/>
      <c r="KM41" s="627"/>
      <c r="KN41" s="627"/>
      <c r="KO41" s="627"/>
      <c r="KP41" s="627"/>
      <c r="KQ41" s="627"/>
      <c r="KR41" s="627"/>
      <c r="KS41" s="627"/>
      <c r="KT41" s="627"/>
      <c r="KU41" s="627"/>
      <c r="KV41" s="627"/>
      <c r="KW41" s="627"/>
      <c r="KX41" s="627"/>
      <c r="KY41" s="627"/>
      <c r="KZ41" s="627"/>
      <c r="LA41" s="627"/>
      <c r="LB41" s="627"/>
      <c r="LC41" s="627"/>
      <c r="LD41" s="627"/>
      <c r="LE41" s="627"/>
      <c r="LF41" s="627"/>
      <c r="LG41" s="627"/>
      <c r="LH41" s="627"/>
      <c r="LI41" s="627"/>
      <c r="LJ41" s="627"/>
      <c r="LK41" s="627"/>
      <c r="LL41" s="627"/>
      <c r="LM41" s="627"/>
      <c r="LN41" s="627"/>
      <c r="LO41" s="627"/>
      <c r="LP41" s="627"/>
      <c r="LQ41" s="627"/>
      <c r="LR41" s="627"/>
      <c r="LS41" s="627"/>
      <c r="LT41" s="627"/>
      <c r="LU41" s="627"/>
      <c r="LV41" s="627"/>
      <c r="LW41" s="627"/>
      <c r="LX41" s="627"/>
      <c r="LY41" s="627"/>
      <c r="LZ41" s="627"/>
      <c r="MA41" s="627"/>
      <c r="MB41" s="627"/>
      <c r="MC41" s="627"/>
      <c r="MD41" s="627"/>
      <c r="ME41" s="627"/>
      <c r="MF41" s="627"/>
      <c r="MG41" s="627"/>
      <c r="MH41" s="627"/>
      <c r="MI41" s="627"/>
      <c r="MJ41" s="627"/>
      <c r="MK41" s="627"/>
      <c r="ML41" s="627"/>
      <c r="MM41" s="627"/>
      <c r="MN41" s="627"/>
      <c r="MO41" s="627"/>
      <c r="MP41" s="627"/>
      <c r="MQ41" s="627"/>
      <c r="MR41" s="627"/>
      <c r="MS41" s="627"/>
      <c r="MT41" s="627"/>
      <c r="MU41" s="627"/>
      <c r="MV41" s="627"/>
      <c r="MW41" s="627"/>
      <c r="MX41" s="627"/>
      <c r="MY41" s="627"/>
      <c r="MZ41" s="627"/>
      <c r="NA41" s="627"/>
      <c r="NB41" s="627"/>
      <c r="NC41" s="627"/>
      <c r="ND41" s="627"/>
      <c r="NE41" s="627"/>
      <c r="NF41" s="627"/>
      <c r="NG41" s="627"/>
      <c r="NH41" s="627"/>
      <c r="NI41" s="627"/>
      <c r="NJ41" s="627"/>
      <c r="NK41" s="627"/>
      <c r="NL41" s="627"/>
      <c r="NM41" s="627"/>
      <c r="NN41" s="627"/>
      <c r="NO41" s="627"/>
      <c r="NP41" s="627"/>
      <c r="NQ41" s="627"/>
      <c r="NR41" s="627"/>
      <c r="NS41" s="627"/>
      <c r="NT41" s="627"/>
      <c r="NU41" s="627"/>
      <c r="NV41" s="627"/>
      <c r="NW41" s="627"/>
      <c r="NX41" s="627"/>
      <c r="NY41" s="627"/>
      <c r="NZ41" s="627"/>
      <c r="OA41" s="627"/>
      <c r="OB41" s="627"/>
      <c r="OC41" s="627"/>
      <c r="OD41" s="627"/>
      <c r="OE41" s="627"/>
      <c r="OF41" s="627"/>
      <c r="OG41" s="627"/>
      <c r="OH41" s="627"/>
      <c r="OI41" s="627"/>
      <c r="OJ41" s="627"/>
      <c r="OK41" s="627"/>
      <c r="OL41" s="627"/>
      <c r="OM41" s="627"/>
      <c r="ON41" s="627"/>
    </row>
    <row r="42" spans="1:404" ht="30" customHeight="1">
      <c r="A42" s="137"/>
      <c r="B42" s="11" t="s">
        <v>25</v>
      </c>
      <c r="C42" s="389" t="s">
        <v>66</v>
      </c>
      <c r="D42" s="390"/>
      <c r="E42" s="390"/>
      <c r="F42" s="279"/>
      <c r="G42" s="280" t="str">
        <f>IF(F42="","Select an answer from dropdown","")</f>
        <v>Select an answer from dropdown</v>
      </c>
      <c r="H42" s="143"/>
      <c r="I42" s="274"/>
      <c r="J42" s="380"/>
      <c r="K42" s="380"/>
      <c r="L42" s="380"/>
      <c r="M42" s="380"/>
      <c r="N42" s="380"/>
      <c r="O42" s="380"/>
      <c r="P42" s="380"/>
      <c r="Q42" s="380"/>
      <c r="R42" s="380"/>
      <c r="S42" s="380"/>
      <c r="T42" s="380"/>
      <c r="U42" s="380"/>
      <c r="V42" s="380"/>
      <c r="W42" s="380"/>
      <c r="X42" s="380"/>
      <c r="Y42" s="380"/>
      <c r="Z42" s="380"/>
      <c r="AA42" s="380"/>
      <c r="AB42" s="380"/>
      <c r="AC42" s="380"/>
      <c r="AD42" s="380"/>
      <c r="AE42" s="380"/>
      <c r="AF42" s="380"/>
      <c r="AG42" s="380"/>
      <c r="AH42" s="380"/>
      <c r="AI42" s="380"/>
      <c r="AJ42" s="380"/>
      <c r="AK42" s="380"/>
      <c r="AL42" s="380"/>
      <c r="AM42" s="380"/>
      <c r="AN42" s="380"/>
      <c r="AO42" s="380"/>
      <c r="AP42" s="380"/>
      <c r="AQ42" s="380"/>
      <c r="AR42" s="380"/>
      <c r="AS42" s="380"/>
      <c r="AT42" s="380"/>
      <c r="AU42" s="380"/>
      <c r="AV42" s="380"/>
      <c r="AW42" s="380"/>
      <c r="AX42" s="380"/>
      <c r="AY42" s="380"/>
      <c r="AZ42" s="380"/>
      <c r="BA42" s="380"/>
      <c r="BB42" s="380"/>
      <c r="BC42" s="380"/>
      <c r="BD42" s="380"/>
      <c r="BE42" s="380"/>
      <c r="BF42" s="380"/>
      <c r="BG42" s="380"/>
      <c r="BH42" s="380"/>
      <c r="BI42" s="380"/>
      <c r="BJ42" s="380"/>
      <c r="BK42" s="627"/>
      <c r="BL42" s="627"/>
      <c r="BM42" s="627"/>
      <c r="BN42" s="627"/>
      <c r="BO42" s="627"/>
      <c r="BP42" s="627"/>
      <c r="BQ42" s="627"/>
      <c r="BR42" s="627"/>
      <c r="BS42" s="627"/>
      <c r="BT42" s="627"/>
      <c r="BU42" s="627"/>
      <c r="BV42" s="627"/>
      <c r="BW42" s="627"/>
      <c r="BX42" s="627"/>
      <c r="BY42" s="627"/>
      <c r="BZ42" s="627"/>
      <c r="CA42" s="627"/>
      <c r="CB42" s="627"/>
      <c r="CC42" s="627"/>
      <c r="CD42" s="627"/>
      <c r="CE42" s="627"/>
      <c r="CF42" s="627"/>
      <c r="CG42" s="627"/>
      <c r="CH42" s="627"/>
      <c r="CI42" s="627"/>
      <c r="CJ42" s="627"/>
      <c r="CK42" s="627"/>
      <c r="CL42" s="627"/>
      <c r="CM42" s="627"/>
      <c r="CN42" s="627"/>
      <c r="CO42" s="627"/>
      <c r="CP42" s="627"/>
      <c r="CQ42" s="627"/>
      <c r="CR42" s="627"/>
      <c r="CS42" s="627"/>
      <c r="CT42" s="627"/>
      <c r="CU42" s="627"/>
      <c r="CV42" s="627"/>
      <c r="CW42" s="627"/>
      <c r="CX42" s="627"/>
      <c r="CY42" s="627"/>
      <c r="CZ42" s="627"/>
      <c r="DA42" s="627"/>
      <c r="DB42" s="627"/>
      <c r="DC42" s="627"/>
      <c r="DD42" s="627"/>
      <c r="DE42" s="627"/>
      <c r="DF42" s="627"/>
      <c r="DG42" s="627"/>
      <c r="DH42" s="627"/>
      <c r="DI42" s="627"/>
      <c r="DJ42" s="627"/>
      <c r="DK42" s="627"/>
      <c r="DL42" s="627"/>
      <c r="DM42" s="627"/>
      <c r="DN42" s="627"/>
      <c r="DO42" s="627"/>
      <c r="DP42" s="627"/>
      <c r="DQ42" s="627"/>
      <c r="DR42" s="627"/>
      <c r="DS42" s="627"/>
      <c r="DT42" s="627"/>
      <c r="DU42" s="627"/>
      <c r="DV42" s="627"/>
      <c r="DW42" s="627"/>
      <c r="DX42" s="627"/>
      <c r="DY42" s="627"/>
      <c r="DZ42" s="627"/>
      <c r="EA42" s="627"/>
      <c r="EB42" s="627"/>
      <c r="EC42" s="627"/>
      <c r="ED42" s="627"/>
      <c r="EE42" s="627"/>
      <c r="EF42" s="627"/>
      <c r="EG42" s="627"/>
      <c r="EH42" s="627"/>
      <c r="EI42" s="627"/>
      <c r="EJ42" s="627"/>
      <c r="EK42" s="627"/>
      <c r="EL42" s="627"/>
      <c r="EM42" s="627"/>
      <c r="EN42" s="627"/>
      <c r="EO42" s="627"/>
      <c r="EP42" s="627"/>
      <c r="EQ42" s="627"/>
      <c r="ER42" s="627"/>
      <c r="ES42" s="627"/>
      <c r="ET42" s="627"/>
      <c r="EU42" s="627"/>
      <c r="EV42" s="627"/>
      <c r="EW42" s="627"/>
      <c r="EX42" s="627"/>
      <c r="EY42" s="627"/>
      <c r="EZ42" s="627"/>
      <c r="FA42" s="627"/>
      <c r="FB42" s="627"/>
      <c r="FC42" s="627"/>
      <c r="FD42" s="627"/>
      <c r="FE42" s="627"/>
      <c r="FF42" s="627"/>
      <c r="FG42" s="627"/>
      <c r="FH42" s="627"/>
      <c r="FI42" s="627"/>
      <c r="FJ42" s="627"/>
      <c r="FK42" s="627"/>
      <c r="FL42" s="627"/>
      <c r="FM42" s="627"/>
      <c r="FN42" s="627"/>
      <c r="FO42" s="627"/>
      <c r="FP42" s="627"/>
      <c r="FQ42" s="627"/>
      <c r="FR42" s="627"/>
      <c r="FS42" s="627"/>
      <c r="FT42" s="627"/>
      <c r="FU42" s="627"/>
      <c r="FV42" s="627"/>
      <c r="FW42" s="627"/>
      <c r="FX42" s="627"/>
      <c r="FY42" s="627"/>
      <c r="FZ42" s="627"/>
      <c r="GA42" s="627"/>
      <c r="GB42" s="627"/>
      <c r="GC42" s="627"/>
      <c r="GD42" s="627"/>
      <c r="GE42" s="627"/>
      <c r="GF42" s="627"/>
      <c r="GG42" s="627"/>
      <c r="GH42" s="627"/>
      <c r="GI42" s="627"/>
      <c r="GJ42" s="627"/>
      <c r="GK42" s="627"/>
      <c r="GL42" s="627"/>
      <c r="GM42" s="627"/>
      <c r="GN42" s="627"/>
      <c r="GO42" s="627"/>
      <c r="GP42" s="627"/>
      <c r="GQ42" s="627"/>
      <c r="GR42" s="627"/>
      <c r="GS42" s="627"/>
      <c r="GT42" s="627"/>
      <c r="GU42" s="627"/>
      <c r="GV42" s="627"/>
      <c r="GW42" s="627"/>
      <c r="GX42" s="627"/>
      <c r="GY42" s="627"/>
      <c r="GZ42" s="627"/>
      <c r="HA42" s="627"/>
      <c r="HB42" s="627"/>
      <c r="HC42" s="627"/>
      <c r="HD42" s="627"/>
      <c r="HE42" s="627"/>
      <c r="HF42" s="627"/>
      <c r="HG42" s="627"/>
      <c r="HH42" s="627"/>
      <c r="HI42" s="627"/>
      <c r="HJ42" s="627"/>
      <c r="HK42" s="627"/>
      <c r="HL42" s="627"/>
      <c r="HM42" s="627"/>
      <c r="HN42" s="627"/>
      <c r="HO42" s="627"/>
      <c r="HP42" s="627"/>
      <c r="HQ42" s="627"/>
      <c r="HR42" s="627"/>
      <c r="HS42" s="627"/>
      <c r="HT42" s="627"/>
      <c r="HU42" s="627"/>
      <c r="HV42" s="627"/>
      <c r="HW42" s="627"/>
      <c r="HX42" s="627"/>
      <c r="HY42" s="627"/>
      <c r="HZ42" s="627"/>
      <c r="IA42" s="627"/>
      <c r="IB42" s="627"/>
      <c r="IC42" s="627"/>
      <c r="ID42" s="627"/>
      <c r="IE42" s="627"/>
      <c r="IF42" s="627"/>
      <c r="IG42" s="627"/>
      <c r="IH42" s="627"/>
      <c r="II42" s="627"/>
      <c r="IJ42" s="627"/>
      <c r="IK42" s="627"/>
      <c r="IL42" s="627"/>
      <c r="IM42" s="627"/>
      <c r="IN42" s="627"/>
      <c r="IO42" s="627"/>
      <c r="IP42" s="627"/>
      <c r="IQ42" s="627"/>
      <c r="IR42" s="627"/>
      <c r="IS42" s="627"/>
      <c r="IT42" s="627"/>
      <c r="IU42" s="627"/>
      <c r="IV42" s="627"/>
      <c r="IW42" s="627"/>
      <c r="IX42" s="627"/>
      <c r="IY42" s="627"/>
      <c r="IZ42" s="627"/>
      <c r="JA42" s="627"/>
      <c r="JB42" s="627"/>
      <c r="JC42" s="627"/>
      <c r="JD42" s="627"/>
      <c r="JE42" s="627"/>
      <c r="JF42" s="627"/>
      <c r="JG42" s="627"/>
      <c r="JH42" s="627"/>
      <c r="JI42" s="627"/>
      <c r="JJ42" s="627"/>
      <c r="JK42" s="627"/>
      <c r="JL42" s="627"/>
      <c r="JM42" s="627"/>
      <c r="JN42" s="627"/>
      <c r="JO42" s="627"/>
      <c r="JP42" s="627"/>
      <c r="JQ42" s="627"/>
      <c r="JR42" s="627"/>
      <c r="JS42" s="627"/>
      <c r="JT42" s="627"/>
      <c r="JU42" s="627"/>
      <c r="JV42" s="627"/>
      <c r="JW42" s="627"/>
      <c r="JX42" s="627"/>
      <c r="JY42" s="627"/>
      <c r="JZ42" s="627"/>
      <c r="KA42" s="627"/>
      <c r="KB42" s="627"/>
      <c r="KC42" s="627"/>
      <c r="KD42" s="627"/>
      <c r="KE42" s="627"/>
      <c r="KF42" s="627"/>
      <c r="KG42" s="627"/>
      <c r="KH42" s="627"/>
      <c r="KI42" s="627"/>
      <c r="KJ42" s="627"/>
      <c r="KK42" s="627"/>
      <c r="KL42" s="627"/>
      <c r="KM42" s="627"/>
      <c r="KN42" s="627"/>
      <c r="KO42" s="627"/>
      <c r="KP42" s="627"/>
      <c r="KQ42" s="627"/>
      <c r="KR42" s="627"/>
      <c r="KS42" s="627"/>
      <c r="KT42" s="627"/>
      <c r="KU42" s="627"/>
      <c r="KV42" s="627"/>
      <c r="KW42" s="627"/>
      <c r="KX42" s="627"/>
      <c r="KY42" s="627"/>
      <c r="KZ42" s="627"/>
      <c r="LA42" s="627"/>
      <c r="LB42" s="627"/>
      <c r="LC42" s="627"/>
      <c r="LD42" s="627"/>
      <c r="LE42" s="627"/>
      <c r="LF42" s="627"/>
      <c r="LG42" s="627"/>
      <c r="LH42" s="627"/>
      <c r="LI42" s="627"/>
      <c r="LJ42" s="627"/>
      <c r="LK42" s="627"/>
      <c r="LL42" s="627"/>
      <c r="LM42" s="627"/>
      <c r="LN42" s="627"/>
      <c r="LO42" s="627"/>
      <c r="LP42" s="627"/>
      <c r="LQ42" s="627"/>
      <c r="LR42" s="627"/>
      <c r="LS42" s="627"/>
      <c r="LT42" s="627"/>
      <c r="LU42" s="627"/>
      <c r="LV42" s="627"/>
      <c r="LW42" s="627"/>
      <c r="LX42" s="627"/>
      <c r="LY42" s="627"/>
      <c r="LZ42" s="627"/>
      <c r="MA42" s="627"/>
      <c r="MB42" s="627"/>
      <c r="MC42" s="627"/>
      <c r="MD42" s="627"/>
      <c r="ME42" s="627"/>
      <c r="MF42" s="627"/>
      <c r="MG42" s="627"/>
      <c r="MH42" s="627"/>
      <c r="MI42" s="627"/>
      <c r="MJ42" s="627"/>
      <c r="MK42" s="627"/>
      <c r="ML42" s="627"/>
      <c r="MM42" s="627"/>
      <c r="MN42" s="627"/>
      <c r="MO42" s="627"/>
      <c r="MP42" s="627"/>
      <c r="MQ42" s="627"/>
      <c r="MR42" s="627"/>
      <c r="MS42" s="627"/>
      <c r="MT42" s="627"/>
      <c r="MU42" s="627"/>
      <c r="MV42" s="627"/>
      <c r="MW42" s="627"/>
      <c r="MX42" s="627"/>
      <c r="MY42" s="627"/>
      <c r="MZ42" s="627"/>
      <c r="NA42" s="627"/>
      <c r="NB42" s="627"/>
      <c r="NC42" s="627"/>
      <c r="ND42" s="627"/>
      <c r="NE42" s="627"/>
      <c r="NF42" s="627"/>
      <c r="NG42" s="627"/>
      <c r="NH42" s="627"/>
      <c r="NI42" s="627"/>
      <c r="NJ42" s="627"/>
      <c r="NK42" s="627"/>
      <c r="NL42" s="627"/>
      <c r="NM42" s="627"/>
      <c r="NN42" s="627"/>
      <c r="NO42" s="627"/>
      <c r="NP42" s="627"/>
      <c r="NQ42" s="627"/>
      <c r="NR42" s="627"/>
      <c r="NS42" s="627"/>
      <c r="NT42" s="627"/>
      <c r="NU42" s="627"/>
      <c r="NV42" s="627"/>
      <c r="NW42" s="627"/>
      <c r="NX42" s="627"/>
      <c r="NY42" s="627"/>
      <c r="NZ42" s="627"/>
      <c r="OA42" s="627"/>
      <c r="OB42" s="627"/>
      <c r="OC42" s="627"/>
      <c r="OD42" s="627"/>
      <c r="OE42" s="627"/>
      <c r="OF42" s="627"/>
      <c r="OG42" s="627"/>
      <c r="OH42" s="627"/>
      <c r="OI42" s="627"/>
      <c r="OJ42" s="627"/>
      <c r="OK42" s="627"/>
      <c r="OL42" s="627"/>
      <c r="OM42" s="627"/>
      <c r="ON42" s="627"/>
    </row>
    <row r="43" spans="1:404" ht="41.1" customHeight="1">
      <c r="A43" s="137"/>
      <c r="B43" s="9" t="s">
        <v>6</v>
      </c>
      <c r="C43" s="389" t="s">
        <v>67</v>
      </c>
      <c r="D43" s="390"/>
      <c r="E43" s="390"/>
      <c r="F43" s="234" t="str">
        <f>IF(F42="","",IF($F$42='Data Valid. Internal-External'!F3,'Data Valid. Internal-External'!I2,0))</f>
        <v/>
      </c>
      <c r="G43" s="311"/>
      <c r="H43" s="143"/>
      <c r="I43" s="274"/>
      <c r="J43" s="380"/>
      <c r="K43" s="380"/>
      <c r="L43" s="380"/>
      <c r="M43" s="380"/>
      <c r="N43" s="380"/>
      <c r="O43" s="380"/>
      <c r="P43" s="380"/>
      <c r="Q43" s="380"/>
      <c r="R43" s="380"/>
      <c r="S43" s="380"/>
      <c r="T43" s="380"/>
      <c r="U43" s="380"/>
      <c r="V43" s="380"/>
      <c r="W43" s="380"/>
      <c r="X43" s="380"/>
      <c r="Y43" s="380"/>
      <c r="Z43" s="380"/>
      <c r="AA43" s="380"/>
      <c r="AB43" s="380"/>
      <c r="AC43" s="380"/>
      <c r="AD43" s="380"/>
      <c r="AE43" s="380"/>
      <c r="AF43" s="380"/>
      <c r="AG43" s="380"/>
      <c r="AH43" s="380"/>
      <c r="AI43" s="380"/>
      <c r="AJ43" s="380"/>
      <c r="AK43" s="380"/>
      <c r="AL43" s="380"/>
      <c r="AM43" s="380"/>
      <c r="AN43" s="380"/>
      <c r="AO43" s="380"/>
      <c r="AP43" s="380"/>
      <c r="AQ43" s="380"/>
      <c r="AR43" s="380"/>
      <c r="AS43" s="380"/>
      <c r="AT43" s="380"/>
      <c r="AU43" s="380"/>
      <c r="AV43" s="380"/>
      <c r="AW43" s="380"/>
      <c r="AX43" s="380"/>
      <c r="AY43" s="380"/>
      <c r="AZ43" s="380"/>
      <c r="BA43" s="380"/>
      <c r="BB43" s="380"/>
      <c r="BC43" s="380"/>
      <c r="BD43" s="380"/>
      <c r="BE43" s="380"/>
      <c r="BF43" s="380"/>
      <c r="BG43" s="380"/>
      <c r="BH43" s="380"/>
      <c r="BI43" s="380"/>
      <c r="BJ43" s="380"/>
      <c r="BK43" s="380"/>
      <c r="BL43" s="380"/>
      <c r="BM43" s="380"/>
      <c r="BN43" s="380"/>
      <c r="BO43" s="380"/>
      <c r="BP43" s="380"/>
      <c r="BQ43" s="380"/>
      <c r="BR43" s="380"/>
      <c r="BS43" s="380"/>
      <c r="BT43" s="380"/>
      <c r="BU43" s="380"/>
      <c r="BV43" s="380"/>
      <c r="BW43" s="380"/>
      <c r="BX43" s="380"/>
      <c r="BY43" s="380"/>
      <c r="BZ43" s="380"/>
      <c r="CA43" s="380"/>
      <c r="CB43" s="380"/>
      <c r="CC43" s="380"/>
      <c r="CD43" s="380"/>
      <c r="CE43" s="380"/>
      <c r="CF43" s="380"/>
      <c r="CG43" s="380"/>
      <c r="CH43" s="380"/>
      <c r="CI43" s="380"/>
      <c r="CJ43" s="380"/>
      <c r="CK43" s="380"/>
      <c r="CL43" s="380"/>
      <c r="CM43" s="380"/>
      <c r="CN43" s="380"/>
      <c r="CO43" s="380"/>
      <c r="CP43" s="380"/>
      <c r="CQ43" s="380"/>
      <c r="CR43" s="380"/>
      <c r="CS43" s="380"/>
      <c r="CT43" s="380"/>
      <c r="CU43" s="380"/>
      <c r="CV43" s="380"/>
      <c r="CW43" s="380"/>
      <c r="CX43" s="380"/>
      <c r="CY43" s="380"/>
      <c r="CZ43" s="380"/>
      <c r="DA43" s="380"/>
      <c r="DB43" s="380"/>
      <c r="DC43" s="380"/>
      <c r="DD43" s="380"/>
      <c r="DE43" s="380"/>
      <c r="DF43" s="380"/>
      <c r="DG43" s="380"/>
      <c r="DH43" s="380"/>
      <c r="DI43" s="380"/>
      <c r="DJ43" s="380"/>
      <c r="DK43" s="380"/>
      <c r="DL43" s="380"/>
      <c r="DM43" s="380"/>
      <c r="DN43" s="380"/>
      <c r="DO43" s="380"/>
      <c r="DP43" s="380"/>
      <c r="DQ43" s="380"/>
      <c r="DR43" s="380"/>
      <c r="DS43" s="380"/>
      <c r="DT43" s="380"/>
      <c r="DU43" s="380"/>
      <c r="DV43" s="380"/>
      <c r="DW43" s="380"/>
      <c r="DX43" s="380"/>
      <c r="DY43" s="380"/>
      <c r="DZ43" s="380"/>
      <c r="EA43" s="380"/>
      <c r="EB43" s="380"/>
      <c r="EC43" s="380"/>
      <c r="ED43" s="380"/>
      <c r="EE43" s="380"/>
      <c r="EF43" s="380"/>
      <c r="EG43" s="380"/>
      <c r="EH43" s="380"/>
      <c r="EI43" s="380"/>
      <c r="EJ43" s="380"/>
      <c r="EK43" s="380"/>
      <c r="EL43" s="380"/>
      <c r="EM43" s="380"/>
      <c r="EN43" s="380"/>
      <c r="EO43" s="380"/>
      <c r="EP43" s="380"/>
      <c r="EQ43" s="380"/>
      <c r="ER43" s="380"/>
      <c r="ES43" s="380"/>
      <c r="ET43" s="380"/>
      <c r="EU43" s="380"/>
      <c r="EV43" s="380"/>
      <c r="EW43" s="380"/>
      <c r="EX43" s="380"/>
      <c r="EY43" s="380"/>
      <c r="EZ43" s="380"/>
      <c r="FA43" s="380"/>
      <c r="FB43" s="380"/>
      <c r="FC43" s="380"/>
      <c r="FD43" s="380"/>
      <c r="FE43" s="380"/>
      <c r="FF43" s="380"/>
      <c r="FG43" s="380"/>
      <c r="FH43" s="380"/>
      <c r="FI43" s="380"/>
      <c r="FJ43" s="380"/>
      <c r="FK43" s="380"/>
      <c r="FL43" s="380"/>
      <c r="FM43" s="380"/>
      <c r="FN43" s="380"/>
      <c r="FO43" s="380"/>
      <c r="FP43" s="380"/>
      <c r="FQ43" s="380"/>
      <c r="FR43" s="380"/>
      <c r="FS43" s="380"/>
      <c r="FT43" s="380"/>
      <c r="FU43" s="380"/>
      <c r="FV43" s="380"/>
      <c r="FW43" s="380"/>
      <c r="FX43" s="380"/>
      <c r="FY43" s="380"/>
      <c r="FZ43" s="380"/>
      <c r="GA43" s="380"/>
      <c r="GB43" s="380"/>
      <c r="GC43" s="380"/>
      <c r="GD43" s="380"/>
      <c r="GE43" s="380"/>
      <c r="GF43" s="380"/>
      <c r="GG43" s="380"/>
      <c r="GH43" s="380"/>
      <c r="GI43" s="380"/>
      <c r="GJ43" s="380"/>
      <c r="GK43" s="380"/>
      <c r="GL43" s="380"/>
      <c r="GM43" s="380"/>
      <c r="GN43" s="380"/>
      <c r="GO43" s="380"/>
      <c r="GP43" s="380"/>
      <c r="GQ43" s="380"/>
      <c r="GR43" s="380"/>
      <c r="GS43" s="380"/>
      <c r="GT43" s="380"/>
      <c r="GU43" s="380"/>
      <c r="GV43" s="380"/>
      <c r="GW43" s="380"/>
      <c r="GX43" s="380"/>
      <c r="GY43" s="380"/>
      <c r="GZ43" s="380"/>
      <c r="HA43" s="380"/>
      <c r="HB43" s="380"/>
      <c r="HC43" s="380"/>
      <c r="HD43" s="380"/>
      <c r="HE43" s="380"/>
      <c r="HF43" s="380"/>
      <c r="HG43" s="380"/>
      <c r="HH43" s="380"/>
      <c r="HI43" s="380"/>
      <c r="HJ43" s="380"/>
      <c r="HK43" s="380"/>
      <c r="HL43" s="380"/>
      <c r="HM43" s="380"/>
      <c r="HN43" s="380"/>
      <c r="HO43" s="380"/>
      <c r="HP43" s="380"/>
      <c r="HQ43" s="380"/>
      <c r="HR43" s="380"/>
      <c r="HS43" s="380"/>
      <c r="HT43" s="380"/>
      <c r="HU43" s="380"/>
      <c r="HV43" s="380"/>
      <c r="HW43" s="380"/>
      <c r="HX43" s="380"/>
      <c r="HY43" s="380"/>
      <c r="HZ43" s="380"/>
      <c r="IA43" s="380"/>
      <c r="IB43" s="380"/>
      <c r="IC43" s="380"/>
      <c r="ID43" s="380"/>
      <c r="IE43" s="380"/>
      <c r="IF43" s="380"/>
      <c r="IG43" s="380"/>
      <c r="IH43" s="380"/>
      <c r="II43" s="380"/>
      <c r="IJ43" s="380"/>
      <c r="IK43" s="380"/>
      <c r="IL43" s="380"/>
      <c r="IM43" s="380"/>
      <c r="IN43" s="380"/>
      <c r="IO43" s="380"/>
      <c r="IP43" s="380"/>
      <c r="IQ43" s="380"/>
      <c r="IR43" s="380"/>
      <c r="IS43" s="380"/>
      <c r="IT43" s="380"/>
      <c r="IU43" s="380"/>
      <c r="IV43" s="380"/>
      <c r="IW43" s="380"/>
      <c r="IX43" s="380"/>
      <c r="IY43" s="380"/>
      <c r="IZ43" s="380"/>
      <c r="JA43" s="380"/>
      <c r="JB43" s="380"/>
      <c r="JC43" s="380"/>
      <c r="JD43" s="380"/>
      <c r="JE43" s="380"/>
      <c r="JF43" s="380"/>
      <c r="JG43" s="380"/>
      <c r="JH43" s="380"/>
      <c r="JI43" s="380"/>
      <c r="JJ43" s="380"/>
      <c r="JK43" s="380"/>
      <c r="JL43" s="380"/>
      <c r="JM43" s="380"/>
      <c r="JN43" s="380"/>
      <c r="JO43" s="380"/>
      <c r="JP43" s="380"/>
      <c r="JQ43" s="380"/>
      <c r="JR43" s="380"/>
      <c r="JS43" s="380"/>
      <c r="JT43" s="380"/>
      <c r="JU43" s="380"/>
      <c r="JV43" s="380"/>
      <c r="JW43" s="380"/>
      <c r="JX43" s="380"/>
      <c r="JY43" s="380"/>
      <c r="JZ43" s="380"/>
      <c r="KA43" s="380"/>
      <c r="KB43" s="380"/>
      <c r="KC43" s="380"/>
      <c r="KD43" s="380"/>
      <c r="KE43" s="380"/>
      <c r="KF43" s="380"/>
      <c r="KG43" s="380"/>
      <c r="KH43" s="380"/>
      <c r="KI43" s="380"/>
      <c r="KJ43" s="380"/>
      <c r="KK43" s="380"/>
      <c r="KL43" s="380"/>
      <c r="KM43" s="380"/>
      <c r="KN43" s="380"/>
      <c r="KO43" s="380"/>
      <c r="KP43" s="380"/>
      <c r="KQ43" s="380"/>
      <c r="KR43" s="380"/>
      <c r="KS43" s="380"/>
      <c r="KT43" s="380"/>
      <c r="KU43" s="380"/>
      <c r="KV43" s="380"/>
      <c r="KW43" s="380"/>
      <c r="KX43" s="380"/>
      <c r="KY43" s="380"/>
      <c r="KZ43" s="380"/>
      <c r="LA43" s="380"/>
      <c r="LB43" s="380"/>
      <c r="LC43" s="380"/>
      <c r="LD43" s="380"/>
      <c r="LE43" s="380"/>
      <c r="LF43" s="380"/>
      <c r="LG43" s="380"/>
      <c r="LH43" s="380"/>
      <c r="LI43" s="380"/>
      <c r="LJ43" s="380"/>
      <c r="LK43" s="380"/>
      <c r="LL43" s="380"/>
      <c r="LM43" s="380"/>
      <c r="LN43" s="380"/>
      <c r="LO43" s="380"/>
      <c r="LP43" s="380"/>
      <c r="LQ43" s="380"/>
      <c r="LR43" s="380"/>
      <c r="LS43" s="380"/>
      <c r="LT43" s="380"/>
      <c r="LU43" s="380"/>
      <c r="LV43" s="380"/>
      <c r="LW43" s="380"/>
      <c r="LX43" s="380"/>
      <c r="LY43" s="380"/>
      <c r="LZ43" s="380"/>
      <c r="MA43" s="380"/>
      <c r="MB43" s="380"/>
      <c r="MC43" s="380"/>
      <c r="MD43" s="380"/>
      <c r="ME43" s="380"/>
      <c r="MF43" s="380"/>
      <c r="MG43" s="380"/>
      <c r="MH43" s="380"/>
      <c r="MI43" s="380"/>
      <c r="MJ43" s="380"/>
      <c r="MK43" s="380"/>
      <c r="ML43" s="380"/>
      <c r="MM43" s="380"/>
      <c r="MN43" s="380"/>
      <c r="MO43" s="380"/>
      <c r="MP43" s="380"/>
      <c r="MQ43" s="380"/>
      <c r="MR43" s="380"/>
      <c r="MS43" s="380"/>
      <c r="MT43" s="380"/>
      <c r="MU43" s="380"/>
      <c r="MV43" s="380"/>
      <c r="MW43" s="380"/>
      <c r="MX43" s="380"/>
      <c r="MY43" s="380"/>
      <c r="MZ43" s="380"/>
      <c r="NA43" s="380"/>
      <c r="NB43" s="380"/>
      <c r="NC43" s="380"/>
      <c r="ND43" s="380"/>
      <c r="NE43" s="380"/>
      <c r="NF43" s="380"/>
      <c r="NG43" s="380"/>
      <c r="NH43" s="380"/>
      <c r="NI43" s="380"/>
      <c r="NJ43" s="380"/>
      <c r="NK43" s="380"/>
      <c r="NL43" s="380"/>
      <c r="NM43" s="380"/>
      <c r="NN43" s="380"/>
      <c r="NO43" s="380"/>
      <c r="NP43" s="380"/>
      <c r="NQ43" s="380"/>
      <c r="NR43" s="380"/>
      <c r="NS43" s="380"/>
      <c r="NT43" s="380"/>
      <c r="NU43" s="380"/>
      <c r="NV43" s="380"/>
      <c r="NW43" s="380"/>
      <c r="NX43" s="380"/>
      <c r="NY43" s="380"/>
      <c r="NZ43" s="380"/>
      <c r="OA43" s="380"/>
      <c r="OB43" s="380"/>
      <c r="OC43" s="380"/>
      <c r="OD43" s="380"/>
      <c r="OE43" s="380"/>
      <c r="OF43" s="380"/>
      <c r="OG43" s="380"/>
      <c r="OH43" s="380"/>
      <c r="OI43" s="380"/>
      <c r="OJ43" s="380"/>
      <c r="OK43" s="380"/>
      <c r="OL43" s="380"/>
      <c r="OM43" s="380"/>
      <c r="ON43" s="380"/>
    </row>
    <row r="44" spans="1:404" ht="41.45" customHeight="1">
      <c r="A44" s="137"/>
      <c r="B44" s="9" t="s">
        <v>8</v>
      </c>
      <c r="C44" s="389" t="s">
        <v>68</v>
      </c>
      <c r="D44" s="390"/>
      <c r="E44" s="390"/>
      <c r="F44" s="234" t="str">
        <f>IF(F43="","",IF($F$42='Data Valid. Internal-External'!F4,'Data Valid. Internal-External'!I3,0))</f>
        <v/>
      </c>
      <c r="G44" s="311"/>
      <c r="H44" s="143" t="s">
        <v>69</v>
      </c>
      <c r="I44" s="274"/>
      <c r="J44" s="627"/>
      <c r="K44" s="627"/>
      <c r="L44" s="627"/>
      <c r="M44" s="627"/>
      <c r="N44" s="627"/>
      <c r="O44" s="627"/>
      <c r="P44" s="627"/>
      <c r="Q44" s="627"/>
      <c r="R44" s="627"/>
      <c r="S44" s="627"/>
      <c r="T44" s="627"/>
      <c r="U44" s="627"/>
      <c r="V44" s="627"/>
      <c r="W44" s="627"/>
      <c r="X44" s="627"/>
      <c r="Y44" s="627"/>
      <c r="Z44" s="627"/>
      <c r="AA44" s="627"/>
      <c r="AB44" s="627"/>
      <c r="AC44" s="627"/>
      <c r="AD44" s="627"/>
      <c r="AE44" s="627"/>
      <c r="AF44" s="627"/>
      <c r="AG44" s="627"/>
      <c r="AH44" s="627"/>
      <c r="AI44" s="627"/>
      <c r="AJ44" s="627"/>
      <c r="AK44" s="627"/>
      <c r="AL44" s="627"/>
      <c r="AM44" s="627"/>
      <c r="AN44" s="627"/>
      <c r="AO44" s="627"/>
      <c r="AP44" s="627"/>
      <c r="AQ44" s="627"/>
      <c r="AR44" s="627"/>
      <c r="AS44" s="627"/>
      <c r="AT44" s="627"/>
      <c r="AU44" s="627"/>
      <c r="AV44" s="627"/>
      <c r="AW44" s="627"/>
      <c r="AX44" s="627"/>
      <c r="AY44" s="627"/>
      <c r="AZ44" s="627"/>
      <c r="BA44" s="627"/>
      <c r="BB44" s="627"/>
      <c r="BC44" s="627"/>
      <c r="BD44" s="627"/>
      <c r="BE44" s="627"/>
      <c r="BF44" s="627"/>
      <c r="BG44" s="627"/>
      <c r="BH44" s="627"/>
      <c r="BI44" s="627"/>
      <c r="BJ44" s="627"/>
      <c r="BK44" s="627"/>
      <c r="BL44" s="627"/>
      <c r="BM44" s="627"/>
      <c r="BN44" s="627"/>
      <c r="BO44" s="627"/>
      <c r="BP44" s="627"/>
      <c r="BQ44" s="627"/>
      <c r="BR44" s="627"/>
      <c r="BS44" s="627"/>
      <c r="BT44" s="627"/>
      <c r="BU44" s="627"/>
      <c r="BV44" s="627"/>
      <c r="BW44" s="627"/>
      <c r="BX44" s="627"/>
      <c r="BY44" s="627"/>
      <c r="BZ44" s="627"/>
      <c r="CA44" s="627"/>
      <c r="CB44" s="627"/>
      <c r="CC44" s="627"/>
      <c r="CD44" s="627"/>
      <c r="CE44" s="627"/>
      <c r="CF44" s="627"/>
      <c r="CG44" s="627"/>
      <c r="CH44" s="627"/>
      <c r="CI44" s="627"/>
      <c r="CJ44" s="627"/>
      <c r="CK44" s="627"/>
      <c r="CL44" s="627"/>
      <c r="CM44" s="627"/>
      <c r="CN44" s="627"/>
      <c r="CO44" s="627"/>
      <c r="CP44" s="627"/>
      <c r="CQ44" s="627"/>
      <c r="CR44" s="627"/>
      <c r="CS44" s="627"/>
      <c r="CT44" s="627"/>
      <c r="CU44" s="627"/>
      <c r="CV44" s="627"/>
      <c r="CW44" s="627"/>
      <c r="CX44" s="627"/>
      <c r="CY44" s="627"/>
      <c r="CZ44" s="627"/>
      <c r="DA44" s="627"/>
      <c r="DB44" s="627"/>
      <c r="DC44" s="627"/>
      <c r="DD44" s="627"/>
      <c r="DE44" s="627"/>
      <c r="DF44" s="627"/>
      <c r="DG44" s="627"/>
      <c r="DH44" s="627"/>
      <c r="DI44" s="627"/>
      <c r="DJ44" s="627"/>
      <c r="DK44" s="627"/>
      <c r="DL44" s="627"/>
      <c r="DM44" s="627"/>
      <c r="DN44" s="627"/>
      <c r="DO44" s="627"/>
      <c r="DP44" s="627"/>
      <c r="DQ44" s="627"/>
      <c r="DR44" s="627"/>
      <c r="DS44" s="627"/>
      <c r="DT44" s="627"/>
      <c r="DU44" s="627"/>
      <c r="DV44" s="627"/>
      <c r="DW44" s="627"/>
      <c r="DX44" s="627"/>
      <c r="DY44" s="627"/>
      <c r="DZ44" s="627"/>
      <c r="EA44" s="627"/>
      <c r="EB44" s="627"/>
      <c r="EC44" s="627"/>
      <c r="ED44" s="627"/>
      <c r="EE44" s="627"/>
      <c r="EF44" s="627"/>
      <c r="EG44" s="627"/>
      <c r="EH44" s="627"/>
      <c r="EI44" s="627"/>
      <c r="EJ44" s="627"/>
      <c r="EK44" s="627"/>
      <c r="EL44" s="627"/>
      <c r="EM44" s="627"/>
      <c r="EN44" s="627"/>
      <c r="EO44" s="627"/>
      <c r="EP44" s="627"/>
      <c r="EQ44" s="627"/>
      <c r="ER44" s="627"/>
      <c r="ES44" s="627"/>
      <c r="ET44" s="627"/>
      <c r="EU44" s="627"/>
      <c r="EV44" s="627"/>
      <c r="EW44" s="627"/>
      <c r="EX44" s="627"/>
      <c r="EY44" s="627"/>
      <c r="EZ44" s="627"/>
      <c r="FA44" s="627"/>
      <c r="FB44" s="627"/>
      <c r="FC44" s="627"/>
      <c r="FD44" s="627"/>
      <c r="FE44" s="627"/>
      <c r="FF44" s="627"/>
      <c r="FG44" s="627"/>
      <c r="FH44" s="627"/>
      <c r="FI44" s="627"/>
      <c r="FJ44" s="627"/>
      <c r="FK44" s="627"/>
      <c r="FL44" s="627"/>
      <c r="FM44" s="627"/>
      <c r="FN44" s="627"/>
      <c r="FO44" s="627"/>
      <c r="FP44" s="627"/>
      <c r="FQ44" s="627"/>
      <c r="FR44" s="627"/>
      <c r="FS44" s="627"/>
      <c r="FT44" s="627"/>
      <c r="FU44" s="627"/>
      <c r="FV44" s="627"/>
      <c r="FW44" s="627"/>
      <c r="FX44" s="627"/>
      <c r="FY44" s="627"/>
      <c r="FZ44" s="627"/>
      <c r="GA44" s="627"/>
      <c r="GB44" s="627"/>
      <c r="GC44" s="627"/>
      <c r="GD44" s="627"/>
      <c r="GE44" s="627"/>
      <c r="GF44" s="627"/>
      <c r="GG44" s="627"/>
      <c r="GH44" s="627"/>
      <c r="GI44" s="627"/>
      <c r="GJ44" s="627"/>
      <c r="GK44" s="627"/>
      <c r="GL44" s="627"/>
      <c r="GM44" s="627"/>
      <c r="GN44" s="627"/>
      <c r="GO44" s="627"/>
      <c r="GP44" s="627"/>
      <c r="GQ44" s="627"/>
      <c r="GR44" s="627"/>
      <c r="GS44" s="627"/>
      <c r="GT44" s="627"/>
      <c r="GU44" s="627"/>
      <c r="GV44" s="627"/>
      <c r="GW44" s="627"/>
      <c r="GX44" s="627"/>
      <c r="GY44" s="627"/>
      <c r="GZ44" s="627"/>
      <c r="HA44" s="627"/>
      <c r="HB44" s="627"/>
      <c r="HC44" s="627"/>
      <c r="HD44" s="627"/>
      <c r="HE44" s="627"/>
      <c r="HF44" s="627"/>
      <c r="HG44" s="627"/>
      <c r="HH44" s="627"/>
      <c r="HI44" s="627"/>
      <c r="HJ44" s="627"/>
      <c r="HK44" s="627"/>
      <c r="HL44" s="627"/>
      <c r="HM44" s="627"/>
      <c r="HN44" s="627"/>
      <c r="HO44" s="627"/>
      <c r="HP44" s="627"/>
      <c r="HQ44" s="627"/>
      <c r="HR44" s="627"/>
      <c r="HS44" s="627"/>
      <c r="HT44" s="627"/>
      <c r="HU44" s="627"/>
      <c r="HV44" s="627"/>
      <c r="HW44" s="627"/>
      <c r="HX44" s="627"/>
      <c r="HY44" s="627"/>
      <c r="HZ44" s="627"/>
      <c r="IA44" s="627"/>
      <c r="IB44" s="627"/>
      <c r="IC44" s="627"/>
      <c r="ID44" s="627"/>
      <c r="IE44" s="627"/>
      <c r="IF44" s="627"/>
      <c r="IG44" s="627"/>
      <c r="IH44" s="627"/>
      <c r="II44" s="627"/>
      <c r="IJ44" s="627"/>
      <c r="IK44" s="627"/>
      <c r="IL44" s="627"/>
      <c r="IM44" s="627"/>
      <c r="IN44" s="627"/>
      <c r="IO44" s="627"/>
      <c r="IP44" s="627"/>
      <c r="IQ44" s="627"/>
      <c r="IR44" s="627"/>
      <c r="IS44" s="627"/>
      <c r="IT44" s="627"/>
      <c r="IU44" s="627"/>
      <c r="IV44" s="627"/>
      <c r="IW44" s="627"/>
      <c r="IX44" s="627"/>
      <c r="IY44" s="627"/>
      <c r="IZ44" s="627"/>
      <c r="JA44" s="627"/>
      <c r="JB44" s="627"/>
      <c r="JC44" s="627"/>
      <c r="JD44" s="627"/>
      <c r="JE44" s="627"/>
      <c r="JF44" s="627"/>
      <c r="JG44" s="627"/>
      <c r="JH44" s="627"/>
      <c r="JI44" s="627"/>
      <c r="JJ44" s="627"/>
      <c r="JK44" s="627"/>
      <c r="JL44" s="627"/>
      <c r="JM44" s="627"/>
      <c r="JN44" s="627"/>
      <c r="JO44" s="627"/>
      <c r="JP44" s="627"/>
      <c r="JQ44" s="627"/>
      <c r="JR44" s="627"/>
      <c r="JS44" s="627"/>
      <c r="JT44" s="627"/>
      <c r="JU44" s="627"/>
      <c r="JV44" s="627"/>
      <c r="JW44" s="627"/>
      <c r="JX44" s="627"/>
      <c r="JY44" s="627"/>
      <c r="JZ44" s="627"/>
      <c r="KA44" s="627"/>
      <c r="KB44" s="627"/>
      <c r="KC44" s="627"/>
      <c r="KD44" s="627"/>
      <c r="KE44" s="627"/>
      <c r="KF44" s="627"/>
      <c r="KG44" s="627"/>
      <c r="KH44" s="627"/>
      <c r="KI44" s="627"/>
      <c r="KJ44" s="627"/>
      <c r="KK44" s="627"/>
      <c r="KL44" s="627"/>
      <c r="KM44" s="627"/>
      <c r="KN44" s="627"/>
      <c r="KO44" s="627"/>
      <c r="KP44" s="627"/>
      <c r="KQ44" s="627"/>
      <c r="KR44" s="627"/>
      <c r="KS44" s="627"/>
      <c r="KT44" s="627"/>
      <c r="KU44" s="627"/>
      <c r="KV44" s="627"/>
      <c r="KW44" s="627"/>
      <c r="KX44" s="627"/>
      <c r="KY44" s="627"/>
      <c r="KZ44" s="627"/>
      <c r="LA44" s="627"/>
      <c r="LB44" s="627"/>
      <c r="LC44" s="627"/>
      <c r="LD44" s="627"/>
      <c r="LE44" s="627"/>
      <c r="LF44" s="627"/>
      <c r="LG44" s="627"/>
      <c r="LH44" s="627"/>
      <c r="LI44" s="627"/>
      <c r="LJ44" s="627"/>
      <c r="LK44" s="627"/>
      <c r="LL44" s="627"/>
      <c r="LM44" s="627"/>
      <c r="LN44" s="627"/>
      <c r="LO44" s="627"/>
      <c r="LP44" s="627"/>
      <c r="LQ44" s="627"/>
      <c r="LR44" s="627"/>
      <c r="LS44" s="627"/>
      <c r="LT44" s="627"/>
      <c r="LU44" s="627"/>
      <c r="LV44" s="627"/>
      <c r="LW44" s="627"/>
      <c r="LX44" s="627"/>
      <c r="LY44" s="627"/>
      <c r="LZ44" s="627"/>
      <c r="MA44" s="627"/>
      <c r="MB44" s="627"/>
      <c r="MC44" s="627"/>
      <c r="MD44" s="627"/>
      <c r="ME44" s="627"/>
      <c r="MF44" s="627"/>
      <c r="MG44" s="627"/>
      <c r="MH44" s="627"/>
      <c r="MI44" s="627"/>
      <c r="MJ44" s="627"/>
      <c r="MK44" s="627"/>
      <c r="ML44" s="627"/>
      <c r="MM44" s="627"/>
      <c r="MN44" s="627"/>
      <c r="MO44" s="627"/>
      <c r="MP44" s="627"/>
      <c r="MQ44" s="627"/>
      <c r="MR44" s="627"/>
      <c r="MS44" s="627"/>
      <c r="MT44" s="627"/>
      <c r="MU44" s="627"/>
      <c r="MV44" s="627"/>
      <c r="MW44" s="627"/>
      <c r="MX44" s="627"/>
      <c r="MY44" s="627"/>
      <c r="MZ44" s="627"/>
      <c r="NA44" s="627"/>
      <c r="NB44" s="627"/>
      <c r="NC44" s="627"/>
      <c r="ND44" s="627"/>
      <c r="NE44" s="627"/>
      <c r="NF44" s="627"/>
      <c r="NG44" s="627"/>
      <c r="NH44" s="627"/>
      <c r="NI44" s="627"/>
      <c r="NJ44" s="627"/>
      <c r="NK44" s="627"/>
      <c r="NL44" s="627"/>
      <c r="NM44" s="627"/>
      <c r="NN44" s="627"/>
      <c r="NO44" s="627"/>
      <c r="NP44" s="627"/>
      <c r="NQ44" s="627"/>
      <c r="NR44" s="627"/>
      <c r="NS44" s="627"/>
      <c r="NT44" s="627"/>
      <c r="NU44" s="627"/>
      <c r="NV44" s="627"/>
      <c r="NW44" s="627"/>
      <c r="NX44" s="627"/>
      <c r="NY44" s="627"/>
      <c r="NZ44" s="627"/>
      <c r="OA44" s="627"/>
      <c r="OB44" s="627"/>
      <c r="OC44" s="627"/>
      <c r="OD44" s="627"/>
      <c r="OE44" s="627"/>
      <c r="OF44" s="627"/>
      <c r="OG44" s="627"/>
      <c r="OH44" s="627"/>
      <c r="OI44" s="627"/>
      <c r="OJ44" s="627"/>
      <c r="OK44" s="627"/>
      <c r="OL44" s="627"/>
      <c r="OM44" s="627"/>
      <c r="ON44" s="627"/>
    </row>
    <row r="45" spans="1:404" ht="41.45" customHeight="1">
      <c r="A45" s="137"/>
      <c r="B45" s="9" t="s">
        <v>10</v>
      </c>
      <c r="C45" s="389" t="s">
        <v>70</v>
      </c>
      <c r="D45" s="390"/>
      <c r="E45" s="390"/>
      <c r="F45" s="234" t="str">
        <f>IF(F44="","",IF($F$42='Data Valid. Internal-External'!F5,'Data Valid. Internal-External'!I4,0))</f>
        <v/>
      </c>
      <c r="G45" s="311"/>
      <c r="H45" s="143"/>
      <c r="I45" s="274"/>
      <c r="J45" s="627"/>
      <c r="K45" s="627"/>
      <c r="L45" s="627"/>
      <c r="M45" s="627"/>
      <c r="N45" s="627"/>
      <c r="O45" s="627"/>
      <c r="P45" s="627"/>
      <c r="Q45" s="627"/>
      <c r="R45" s="627"/>
      <c r="S45" s="627"/>
      <c r="T45" s="627"/>
      <c r="U45" s="627"/>
      <c r="V45" s="627"/>
      <c r="W45" s="627"/>
      <c r="X45" s="627"/>
      <c r="Y45" s="627"/>
      <c r="Z45" s="627"/>
      <c r="AA45" s="627"/>
      <c r="AB45" s="627"/>
      <c r="AC45" s="627"/>
      <c r="AD45" s="627"/>
      <c r="AE45" s="627"/>
      <c r="AF45" s="627"/>
      <c r="AG45" s="627"/>
      <c r="AH45" s="627"/>
      <c r="AI45" s="627"/>
      <c r="AJ45" s="627"/>
      <c r="AK45" s="627"/>
      <c r="AL45" s="627"/>
      <c r="AM45" s="627"/>
      <c r="AN45" s="627"/>
      <c r="AO45" s="627"/>
      <c r="AP45" s="627"/>
      <c r="AQ45" s="627"/>
      <c r="AR45" s="627"/>
      <c r="AS45" s="627"/>
      <c r="AT45" s="627"/>
      <c r="AU45" s="627"/>
      <c r="AV45" s="627"/>
      <c r="AW45" s="627"/>
      <c r="AX45" s="627"/>
      <c r="AY45" s="627"/>
      <c r="AZ45" s="627"/>
      <c r="BA45" s="627"/>
      <c r="BB45" s="627"/>
      <c r="BC45" s="627"/>
      <c r="BD45" s="627"/>
      <c r="BE45" s="627"/>
      <c r="BF45" s="627"/>
      <c r="BG45" s="627"/>
      <c r="BH45" s="627"/>
      <c r="BI45" s="627"/>
      <c r="BJ45" s="627"/>
      <c r="BK45" s="627"/>
      <c r="BL45" s="627"/>
      <c r="BM45" s="627"/>
      <c r="BN45" s="627"/>
      <c r="BO45" s="627"/>
      <c r="BP45" s="627"/>
      <c r="BQ45" s="627"/>
      <c r="BR45" s="627"/>
      <c r="BS45" s="627"/>
      <c r="BT45" s="627"/>
      <c r="BU45" s="627"/>
      <c r="BV45" s="627"/>
      <c r="BW45" s="627"/>
      <c r="BX45" s="627"/>
      <c r="BY45" s="627"/>
      <c r="BZ45" s="627"/>
      <c r="CA45" s="627"/>
      <c r="CB45" s="627"/>
      <c r="CC45" s="627"/>
      <c r="CD45" s="627"/>
      <c r="CE45" s="627"/>
      <c r="CF45" s="627"/>
      <c r="CG45" s="627"/>
      <c r="CH45" s="627"/>
      <c r="CI45" s="627"/>
      <c r="CJ45" s="627"/>
      <c r="CK45" s="627"/>
      <c r="CL45" s="627"/>
      <c r="CM45" s="627"/>
      <c r="CN45" s="627"/>
      <c r="CO45" s="627"/>
      <c r="CP45" s="627"/>
      <c r="CQ45" s="627"/>
      <c r="CR45" s="627"/>
      <c r="CS45" s="627"/>
      <c r="CT45" s="627"/>
      <c r="CU45" s="627"/>
      <c r="CV45" s="627"/>
      <c r="CW45" s="627"/>
      <c r="CX45" s="627"/>
      <c r="CY45" s="627"/>
      <c r="CZ45" s="627"/>
      <c r="DA45" s="627"/>
      <c r="DB45" s="627"/>
      <c r="DC45" s="627"/>
      <c r="DD45" s="627"/>
      <c r="DE45" s="627"/>
      <c r="DF45" s="627"/>
      <c r="DG45" s="627"/>
      <c r="DH45" s="627"/>
      <c r="DI45" s="627"/>
      <c r="DJ45" s="627"/>
      <c r="DK45" s="627"/>
      <c r="DL45" s="627"/>
      <c r="DM45" s="627"/>
      <c r="DN45" s="627"/>
      <c r="DO45" s="627"/>
      <c r="DP45" s="627"/>
      <c r="DQ45" s="627"/>
      <c r="DR45" s="627"/>
      <c r="DS45" s="627"/>
      <c r="DT45" s="627"/>
      <c r="DU45" s="627"/>
      <c r="DV45" s="627"/>
      <c r="DW45" s="627"/>
      <c r="DX45" s="627"/>
      <c r="DY45" s="627"/>
      <c r="DZ45" s="627"/>
      <c r="EA45" s="627"/>
      <c r="EB45" s="627"/>
      <c r="EC45" s="627"/>
      <c r="ED45" s="627"/>
      <c r="EE45" s="627"/>
      <c r="EF45" s="627"/>
      <c r="EG45" s="627"/>
      <c r="EH45" s="627"/>
      <c r="EI45" s="627"/>
      <c r="EJ45" s="627"/>
      <c r="EK45" s="627"/>
      <c r="EL45" s="627"/>
      <c r="EM45" s="627"/>
      <c r="EN45" s="627"/>
      <c r="EO45" s="627"/>
      <c r="EP45" s="627"/>
      <c r="EQ45" s="627"/>
      <c r="ER45" s="627"/>
      <c r="ES45" s="627"/>
      <c r="ET45" s="627"/>
      <c r="EU45" s="627"/>
      <c r="EV45" s="627"/>
      <c r="EW45" s="627"/>
      <c r="EX45" s="627"/>
      <c r="EY45" s="627"/>
      <c r="EZ45" s="627"/>
      <c r="FA45" s="627"/>
      <c r="FB45" s="627"/>
      <c r="FC45" s="627"/>
      <c r="FD45" s="627"/>
      <c r="FE45" s="627"/>
      <c r="FF45" s="627"/>
      <c r="FG45" s="627"/>
      <c r="FH45" s="627"/>
      <c r="FI45" s="627"/>
      <c r="FJ45" s="627"/>
      <c r="FK45" s="627"/>
      <c r="FL45" s="627"/>
      <c r="FM45" s="627"/>
      <c r="FN45" s="627"/>
      <c r="FO45" s="627"/>
      <c r="FP45" s="627"/>
      <c r="FQ45" s="627"/>
      <c r="FR45" s="627"/>
      <c r="FS45" s="627"/>
      <c r="FT45" s="627"/>
      <c r="FU45" s="627"/>
      <c r="FV45" s="627"/>
      <c r="FW45" s="627"/>
      <c r="FX45" s="627"/>
      <c r="FY45" s="627"/>
      <c r="FZ45" s="627"/>
      <c r="GA45" s="627"/>
      <c r="GB45" s="627"/>
      <c r="GC45" s="627"/>
      <c r="GD45" s="627"/>
      <c r="GE45" s="627"/>
      <c r="GF45" s="627"/>
      <c r="GG45" s="627"/>
      <c r="GH45" s="627"/>
      <c r="GI45" s="627"/>
      <c r="GJ45" s="627"/>
      <c r="GK45" s="627"/>
      <c r="GL45" s="627"/>
      <c r="GM45" s="627"/>
      <c r="GN45" s="627"/>
      <c r="GO45" s="627"/>
      <c r="GP45" s="627"/>
      <c r="GQ45" s="627"/>
      <c r="GR45" s="627"/>
      <c r="GS45" s="627"/>
      <c r="GT45" s="627"/>
      <c r="GU45" s="627"/>
      <c r="GV45" s="627"/>
      <c r="GW45" s="627"/>
      <c r="GX45" s="627"/>
      <c r="GY45" s="627"/>
      <c r="GZ45" s="627"/>
      <c r="HA45" s="627"/>
      <c r="HB45" s="627"/>
      <c r="HC45" s="627"/>
      <c r="HD45" s="627"/>
      <c r="HE45" s="627"/>
      <c r="HF45" s="627"/>
      <c r="HG45" s="627"/>
      <c r="HH45" s="627"/>
      <c r="HI45" s="627"/>
      <c r="HJ45" s="627"/>
      <c r="HK45" s="627"/>
      <c r="HL45" s="627"/>
      <c r="HM45" s="627"/>
      <c r="HN45" s="627"/>
      <c r="HO45" s="627"/>
      <c r="HP45" s="627"/>
      <c r="HQ45" s="627"/>
      <c r="HR45" s="627"/>
      <c r="HS45" s="627"/>
      <c r="HT45" s="627"/>
      <c r="HU45" s="627"/>
      <c r="HV45" s="627"/>
      <c r="HW45" s="627"/>
      <c r="HX45" s="627"/>
      <c r="HY45" s="627"/>
      <c r="HZ45" s="627"/>
      <c r="IA45" s="627"/>
      <c r="IB45" s="627"/>
      <c r="IC45" s="627"/>
      <c r="ID45" s="627"/>
      <c r="IE45" s="627"/>
      <c r="IF45" s="627"/>
      <c r="IG45" s="627"/>
      <c r="IH45" s="627"/>
      <c r="II45" s="627"/>
      <c r="IJ45" s="627"/>
      <c r="IK45" s="627"/>
      <c r="IL45" s="627"/>
      <c r="IM45" s="627"/>
      <c r="IN45" s="627"/>
      <c r="IO45" s="627"/>
      <c r="IP45" s="627"/>
      <c r="IQ45" s="627"/>
      <c r="IR45" s="627"/>
      <c r="IS45" s="627"/>
      <c r="IT45" s="627"/>
      <c r="IU45" s="627"/>
      <c r="IV45" s="627"/>
      <c r="IW45" s="627"/>
      <c r="IX45" s="627"/>
      <c r="IY45" s="627"/>
      <c r="IZ45" s="627"/>
      <c r="JA45" s="627"/>
      <c r="JB45" s="627"/>
      <c r="JC45" s="627"/>
      <c r="JD45" s="627"/>
      <c r="JE45" s="627"/>
      <c r="JF45" s="627"/>
      <c r="JG45" s="627"/>
      <c r="JH45" s="627"/>
      <c r="JI45" s="627"/>
      <c r="JJ45" s="627"/>
      <c r="JK45" s="627"/>
      <c r="JL45" s="627"/>
      <c r="JM45" s="627"/>
      <c r="JN45" s="627"/>
      <c r="JO45" s="627"/>
      <c r="JP45" s="627"/>
      <c r="JQ45" s="627"/>
      <c r="JR45" s="627"/>
      <c r="JS45" s="627"/>
      <c r="JT45" s="627"/>
      <c r="JU45" s="627"/>
      <c r="JV45" s="627"/>
      <c r="JW45" s="627"/>
      <c r="JX45" s="627"/>
      <c r="JY45" s="627"/>
      <c r="JZ45" s="627"/>
      <c r="KA45" s="627"/>
      <c r="KB45" s="627"/>
      <c r="KC45" s="627"/>
      <c r="KD45" s="627"/>
      <c r="KE45" s="627"/>
      <c r="KF45" s="627"/>
      <c r="KG45" s="627"/>
      <c r="KH45" s="627"/>
      <c r="KI45" s="627"/>
      <c r="KJ45" s="627"/>
      <c r="KK45" s="627"/>
      <c r="KL45" s="627"/>
      <c r="KM45" s="627"/>
      <c r="KN45" s="627"/>
      <c r="KO45" s="627"/>
      <c r="KP45" s="627"/>
      <c r="KQ45" s="627"/>
      <c r="KR45" s="627"/>
      <c r="KS45" s="627"/>
      <c r="KT45" s="627"/>
      <c r="KU45" s="627"/>
      <c r="KV45" s="627"/>
      <c r="KW45" s="627"/>
      <c r="KX45" s="627"/>
      <c r="KY45" s="627"/>
      <c r="KZ45" s="627"/>
      <c r="LA45" s="627"/>
      <c r="LB45" s="627"/>
      <c r="LC45" s="627"/>
      <c r="LD45" s="627"/>
      <c r="LE45" s="627"/>
      <c r="LF45" s="627"/>
      <c r="LG45" s="627"/>
      <c r="LH45" s="627"/>
      <c r="LI45" s="627"/>
      <c r="LJ45" s="627"/>
      <c r="LK45" s="627"/>
      <c r="LL45" s="627"/>
      <c r="LM45" s="627"/>
      <c r="LN45" s="627"/>
      <c r="LO45" s="627"/>
      <c r="LP45" s="627"/>
      <c r="LQ45" s="627"/>
      <c r="LR45" s="627"/>
      <c r="LS45" s="627"/>
      <c r="LT45" s="627"/>
      <c r="LU45" s="627"/>
      <c r="LV45" s="627"/>
      <c r="LW45" s="627"/>
      <c r="LX45" s="627"/>
      <c r="LY45" s="627"/>
      <c r="LZ45" s="627"/>
      <c r="MA45" s="627"/>
      <c r="MB45" s="627"/>
      <c r="MC45" s="627"/>
      <c r="MD45" s="627"/>
      <c r="ME45" s="627"/>
      <c r="MF45" s="627"/>
      <c r="MG45" s="627"/>
      <c r="MH45" s="627"/>
      <c r="MI45" s="627"/>
      <c r="MJ45" s="627"/>
      <c r="MK45" s="627"/>
      <c r="ML45" s="627"/>
      <c r="MM45" s="627"/>
      <c r="MN45" s="627"/>
      <c r="MO45" s="627"/>
      <c r="MP45" s="627"/>
      <c r="MQ45" s="627"/>
      <c r="MR45" s="627"/>
      <c r="MS45" s="627"/>
      <c r="MT45" s="627"/>
      <c r="MU45" s="627"/>
      <c r="MV45" s="627"/>
      <c r="MW45" s="627"/>
      <c r="MX45" s="627"/>
      <c r="MY45" s="627"/>
      <c r="MZ45" s="627"/>
      <c r="NA45" s="627"/>
      <c r="NB45" s="627"/>
      <c r="NC45" s="627"/>
      <c r="ND45" s="627"/>
      <c r="NE45" s="627"/>
      <c r="NF45" s="627"/>
      <c r="NG45" s="627"/>
      <c r="NH45" s="627"/>
      <c r="NI45" s="627"/>
      <c r="NJ45" s="627"/>
      <c r="NK45" s="627"/>
      <c r="NL45" s="627"/>
      <c r="NM45" s="627"/>
      <c r="NN45" s="627"/>
      <c r="NO45" s="627"/>
      <c r="NP45" s="627"/>
      <c r="NQ45" s="627"/>
      <c r="NR45" s="627"/>
      <c r="NS45" s="627"/>
      <c r="NT45" s="627"/>
      <c r="NU45" s="627"/>
      <c r="NV45" s="627"/>
      <c r="NW45" s="627"/>
      <c r="NX45" s="627"/>
      <c r="NY45" s="627"/>
      <c r="NZ45" s="627"/>
      <c r="OA45" s="627"/>
      <c r="OB45" s="627"/>
      <c r="OC45" s="627"/>
      <c r="OD45" s="627"/>
      <c r="OE45" s="627"/>
      <c r="OF45" s="627"/>
      <c r="OG45" s="627"/>
      <c r="OH45" s="627"/>
      <c r="OI45" s="627"/>
      <c r="OJ45" s="627"/>
      <c r="OK45" s="627"/>
      <c r="OL45" s="627"/>
      <c r="OM45" s="627"/>
      <c r="ON45" s="627"/>
    </row>
    <row r="46" spans="1:404" ht="41.1" customHeight="1">
      <c r="A46" s="137"/>
      <c r="B46" s="9" t="s">
        <v>30</v>
      </c>
      <c r="C46" s="389" t="s">
        <v>71</v>
      </c>
      <c r="D46" s="390"/>
      <c r="E46" s="390"/>
      <c r="F46" s="234" t="str">
        <f>IF(F45="","",IF($F$42='Data Valid. Internal-External'!F6,'Data Valid. Internal-External'!I5,0))</f>
        <v/>
      </c>
      <c r="G46" s="311"/>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3"/>
      <c r="BM46" s="143"/>
      <c r="BN46" s="143"/>
      <c r="BO46" s="143"/>
      <c r="BP46" s="143"/>
      <c r="BQ46" s="143"/>
      <c r="BR46" s="143"/>
      <c r="BS46" s="143"/>
      <c r="BT46" s="143"/>
      <c r="BU46" s="143"/>
      <c r="BV46" s="143"/>
      <c r="BW46" s="143"/>
      <c r="BX46" s="143"/>
      <c r="BY46" s="143"/>
      <c r="BZ46" s="143"/>
      <c r="CA46" s="143"/>
      <c r="CB46" s="143"/>
      <c r="CC46" s="143"/>
      <c r="CD46" s="143"/>
      <c r="CE46" s="143"/>
      <c r="CF46" s="143"/>
      <c r="CG46" s="143"/>
      <c r="CH46" s="143"/>
      <c r="CI46" s="143"/>
      <c r="CJ46" s="143"/>
      <c r="CK46" s="143"/>
      <c r="CL46" s="143"/>
      <c r="CM46" s="143"/>
      <c r="CN46" s="143"/>
      <c r="CO46" s="143"/>
      <c r="CP46" s="143"/>
      <c r="CQ46" s="143"/>
      <c r="CR46" s="143"/>
      <c r="CS46" s="143"/>
      <c r="CT46" s="143"/>
      <c r="CU46" s="143"/>
      <c r="CV46" s="143"/>
      <c r="CW46" s="143"/>
      <c r="CX46" s="143"/>
      <c r="CY46" s="143"/>
      <c r="CZ46" s="143"/>
      <c r="DA46" s="143"/>
      <c r="DB46" s="143"/>
      <c r="DC46" s="143"/>
      <c r="DD46" s="143"/>
      <c r="DE46" s="143"/>
      <c r="DF46" s="143"/>
      <c r="DG46" s="143"/>
      <c r="DH46" s="143"/>
      <c r="DI46" s="143"/>
      <c r="DJ46" s="143"/>
      <c r="DK46" s="143"/>
      <c r="DL46" s="143"/>
      <c r="DM46" s="143"/>
      <c r="DN46" s="143"/>
      <c r="DO46" s="380"/>
      <c r="DP46" s="380"/>
      <c r="DQ46" s="380"/>
      <c r="DR46" s="380"/>
      <c r="DS46" s="380"/>
      <c r="DT46" s="380"/>
      <c r="DU46" s="380"/>
      <c r="DV46" s="380"/>
      <c r="DW46" s="380"/>
      <c r="DX46" s="380"/>
      <c r="DY46" s="380"/>
      <c r="DZ46" s="380"/>
      <c r="EA46" s="380"/>
      <c r="EB46" s="380"/>
      <c r="EC46" s="380"/>
      <c r="ED46" s="380"/>
      <c r="EE46" s="380"/>
      <c r="EF46" s="380"/>
      <c r="EG46" s="380"/>
      <c r="EH46" s="380"/>
      <c r="EI46" s="380"/>
      <c r="EJ46" s="380"/>
      <c r="EK46" s="380"/>
      <c r="EL46" s="380"/>
      <c r="EM46" s="380"/>
      <c r="EN46" s="380"/>
      <c r="EO46" s="380"/>
      <c r="EP46" s="380"/>
      <c r="EQ46" s="380"/>
      <c r="ER46" s="380"/>
      <c r="ES46" s="380"/>
      <c r="ET46" s="380"/>
      <c r="EU46" s="380"/>
      <c r="EV46" s="380"/>
      <c r="EW46" s="380"/>
      <c r="EX46" s="380"/>
      <c r="EY46" s="380"/>
      <c r="EZ46" s="380"/>
      <c r="FA46" s="380"/>
      <c r="FB46" s="380"/>
      <c r="FC46" s="380"/>
      <c r="FD46" s="380"/>
      <c r="FE46" s="380"/>
      <c r="FF46" s="380"/>
      <c r="FG46" s="380"/>
      <c r="FH46" s="380"/>
      <c r="FI46" s="380"/>
      <c r="FJ46" s="380"/>
      <c r="FK46" s="380"/>
      <c r="FL46" s="380"/>
      <c r="FM46" s="380"/>
      <c r="FN46" s="380"/>
      <c r="FO46" s="380"/>
      <c r="FP46" s="380"/>
      <c r="FQ46" s="380"/>
      <c r="FR46" s="380"/>
      <c r="FS46" s="380"/>
      <c r="FT46" s="380"/>
      <c r="FU46" s="380"/>
      <c r="FV46" s="380"/>
      <c r="FW46" s="380"/>
      <c r="FX46" s="380"/>
      <c r="FY46" s="380"/>
      <c r="FZ46" s="380"/>
      <c r="GA46" s="380"/>
      <c r="GB46" s="380"/>
      <c r="GC46" s="380"/>
      <c r="GD46" s="380"/>
      <c r="GE46" s="380"/>
      <c r="GF46" s="380"/>
      <c r="GG46" s="380"/>
      <c r="GH46" s="380"/>
      <c r="GI46" s="380"/>
      <c r="GJ46" s="380"/>
      <c r="GK46" s="380"/>
      <c r="GL46" s="380"/>
      <c r="GM46" s="380"/>
      <c r="GN46" s="380"/>
      <c r="GO46" s="380"/>
      <c r="GP46" s="380"/>
      <c r="GQ46" s="380"/>
      <c r="GR46" s="380"/>
      <c r="GS46" s="380"/>
      <c r="GT46" s="380"/>
      <c r="GU46" s="380"/>
      <c r="GV46" s="380"/>
      <c r="GW46" s="380"/>
      <c r="GX46" s="380"/>
      <c r="GY46" s="380"/>
      <c r="GZ46" s="380"/>
      <c r="HA46" s="380"/>
      <c r="HB46" s="380"/>
      <c r="HC46" s="380"/>
      <c r="HD46" s="380"/>
      <c r="HE46" s="380"/>
      <c r="HF46" s="380"/>
      <c r="HG46" s="380"/>
      <c r="HH46" s="380"/>
      <c r="HI46" s="380"/>
      <c r="HJ46" s="380"/>
      <c r="HK46" s="380"/>
      <c r="HL46" s="380"/>
      <c r="HM46" s="380"/>
      <c r="HN46" s="380"/>
      <c r="HO46" s="380"/>
      <c r="HP46" s="380"/>
      <c r="HQ46" s="380"/>
      <c r="HR46" s="380"/>
      <c r="HS46" s="380"/>
      <c r="HT46" s="380"/>
      <c r="HU46" s="380"/>
      <c r="HV46" s="380"/>
      <c r="HW46" s="380"/>
      <c r="HX46" s="380"/>
      <c r="HY46" s="380"/>
      <c r="HZ46" s="380"/>
      <c r="IA46" s="380"/>
      <c r="IB46" s="380"/>
      <c r="IC46" s="380"/>
      <c r="ID46" s="380"/>
      <c r="IE46" s="380"/>
      <c r="IF46" s="380"/>
      <c r="IG46" s="380"/>
      <c r="IH46" s="380"/>
      <c r="II46" s="380"/>
      <c r="IJ46" s="380"/>
      <c r="IK46" s="380"/>
      <c r="IL46" s="380"/>
      <c r="IM46" s="380"/>
      <c r="IN46" s="380"/>
      <c r="IO46" s="380"/>
      <c r="IP46" s="380"/>
      <c r="IQ46" s="380"/>
      <c r="IR46" s="380"/>
      <c r="IS46" s="380"/>
      <c r="IT46" s="380"/>
      <c r="IU46" s="380"/>
      <c r="IV46" s="380"/>
      <c r="IW46" s="380"/>
      <c r="IX46" s="380"/>
      <c r="IY46" s="380"/>
      <c r="IZ46" s="380"/>
      <c r="JA46" s="380"/>
      <c r="JB46" s="380"/>
      <c r="JC46" s="380"/>
      <c r="JD46" s="380"/>
      <c r="JE46" s="380"/>
      <c r="JF46" s="380"/>
      <c r="JG46" s="380"/>
      <c r="JH46" s="380"/>
      <c r="JI46" s="380"/>
      <c r="JJ46" s="380"/>
      <c r="JK46" s="380"/>
      <c r="JL46" s="380"/>
      <c r="JM46" s="380"/>
      <c r="JN46" s="380"/>
      <c r="JO46" s="380"/>
      <c r="JP46" s="380"/>
      <c r="JQ46" s="380"/>
      <c r="JR46" s="380"/>
      <c r="JS46" s="380"/>
      <c r="JT46" s="380"/>
      <c r="JU46" s="380"/>
      <c r="JV46" s="380"/>
      <c r="JW46" s="380"/>
      <c r="JX46" s="380"/>
      <c r="JY46" s="380"/>
      <c r="JZ46" s="380"/>
      <c r="KA46" s="380"/>
      <c r="KB46" s="380"/>
      <c r="KC46" s="380"/>
      <c r="KD46" s="380"/>
      <c r="KE46" s="380"/>
      <c r="KF46" s="380"/>
      <c r="KG46" s="380"/>
      <c r="KH46" s="380"/>
      <c r="KI46" s="380"/>
      <c r="KJ46" s="380"/>
      <c r="KK46" s="380"/>
      <c r="KL46" s="380"/>
      <c r="KM46" s="380"/>
      <c r="KN46" s="380"/>
      <c r="KO46" s="380"/>
      <c r="KP46" s="380"/>
      <c r="KQ46" s="380"/>
      <c r="KR46" s="380"/>
      <c r="KS46" s="380"/>
      <c r="KT46" s="380"/>
      <c r="KU46" s="380"/>
      <c r="KV46" s="380"/>
      <c r="KW46" s="380"/>
      <c r="KX46" s="380"/>
      <c r="KY46" s="380"/>
      <c r="KZ46" s="380"/>
      <c r="LA46" s="380"/>
      <c r="LB46" s="380"/>
      <c r="LC46" s="380"/>
      <c r="LD46" s="380"/>
      <c r="LE46" s="380"/>
      <c r="LF46" s="380"/>
      <c r="LG46" s="380"/>
      <c r="LH46" s="380"/>
      <c r="LI46" s="380"/>
      <c r="LJ46" s="380"/>
      <c r="LK46" s="380"/>
      <c r="LL46" s="380"/>
      <c r="LM46" s="380"/>
      <c r="LN46" s="380"/>
      <c r="LO46" s="380"/>
      <c r="LP46" s="380"/>
      <c r="LQ46" s="380"/>
      <c r="LR46" s="380"/>
      <c r="LS46" s="380"/>
      <c r="LT46" s="380"/>
      <c r="LU46" s="380"/>
      <c r="LV46" s="380"/>
      <c r="LW46" s="380"/>
      <c r="LX46" s="380"/>
      <c r="LY46" s="380"/>
      <c r="LZ46" s="380"/>
      <c r="MA46" s="380"/>
      <c r="MB46" s="380"/>
      <c r="MC46" s="380"/>
      <c r="MD46" s="380"/>
      <c r="ME46" s="380"/>
      <c r="MF46" s="380"/>
      <c r="MG46" s="380"/>
      <c r="MH46" s="380"/>
      <c r="MI46" s="380"/>
      <c r="MJ46" s="380"/>
      <c r="MK46" s="380"/>
      <c r="ML46" s="380"/>
      <c r="MM46" s="380"/>
      <c r="MN46" s="380"/>
      <c r="MO46" s="380"/>
      <c r="MP46" s="380"/>
      <c r="MQ46" s="380"/>
      <c r="MR46" s="380"/>
      <c r="MS46" s="380"/>
      <c r="MT46" s="380"/>
      <c r="MU46" s="380"/>
      <c r="MV46" s="380"/>
      <c r="MW46" s="380"/>
      <c r="MX46" s="380"/>
      <c r="MY46" s="380"/>
      <c r="MZ46" s="380"/>
      <c r="NA46" s="380"/>
      <c r="NB46" s="380"/>
      <c r="NC46" s="380"/>
      <c r="ND46" s="380"/>
      <c r="NE46" s="380"/>
      <c r="NF46" s="380"/>
      <c r="NG46" s="380"/>
      <c r="NH46" s="380"/>
      <c r="NI46" s="380"/>
      <c r="NJ46" s="380"/>
      <c r="NK46" s="380"/>
      <c r="NL46" s="380"/>
      <c r="NM46" s="380"/>
      <c r="NN46" s="380"/>
      <c r="NO46" s="380"/>
      <c r="NP46" s="380"/>
      <c r="NQ46" s="380"/>
      <c r="NR46" s="380"/>
      <c r="NS46" s="380"/>
      <c r="NT46" s="380"/>
      <c r="NU46" s="380"/>
      <c r="NV46" s="380"/>
      <c r="NW46" s="380"/>
      <c r="NX46" s="380"/>
      <c r="NY46" s="380"/>
      <c r="NZ46" s="380"/>
      <c r="OA46" s="380"/>
      <c r="OB46" s="380"/>
      <c r="OC46" s="380"/>
      <c r="OD46" s="380"/>
      <c r="OE46" s="380"/>
      <c r="OF46" s="380"/>
      <c r="OG46" s="380"/>
      <c r="OH46" s="380"/>
      <c r="OI46" s="380"/>
      <c r="OJ46" s="380"/>
      <c r="OK46" s="380"/>
      <c r="OL46" s="380"/>
      <c r="OM46" s="380"/>
      <c r="ON46" s="380"/>
    </row>
    <row r="47" spans="1:404" ht="41.25" customHeight="1">
      <c r="A47" s="137"/>
      <c r="B47" s="9" t="s">
        <v>32</v>
      </c>
      <c r="C47" s="389" t="s">
        <v>72</v>
      </c>
      <c r="D47" s="390"/>
      <c r="E47" s="390"/>
      <c r="F47" s="234" t="str">
        <f>IF(F46="","",IF($F$42='Data Valid. Internal-External'!F7,'Data Valid. Internal-External'!I6,0))</f>
        <v/>
      </c>
      <c r="G47" s="311"/>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43"/>
      <c r="BR47" s="143"/>
      <c r="BS47" s="143"/>
      <c r="BT47" s="143"/>
      <c r="BU47" s="143"/>
      <c r="BV47" s="143"/>
      <c r="BW47" s="143"/>
      <c r="BX47" s="143"/>
      <c r="BY47" s="143"/>
      <c r="BZ47" s="143"/>
      <c r="CA47" s="143"/>
      <c r="CB47" s="143"/>
      <c r="CC47" s="143"/>
      <c r="CD47" s="143"/>
      <c r="CE47" s="143"/>
      <c r="CF47" s="143"/>
      <c r="CG47" s="143"/>
      <c r="CH47" s="143"/>
      <c r="CI47" s="143"/>
      <c r="CJ47" s="143"/>
      <c r="CK47" s="143"/>
      <c r="CL47" s="143"/>
      <c r="CM47" s="143"/>
      <c r="CN47" s="143"/>
      <c r="CO47" s="143"/>
      <c r="CP47" s="143"/>
      <c r="CQ47" s="143"/>
      <c r="CR47" s="143"/>
      <c r="CS47" s="143"/>
      <c r="CT47" s="143"/>
      <c r="CU47" s="143"/>
      <c r="CV47" s="143"/>
      <c r="CW47" s="143"/>
      <c r="CX47" s="143"/>
      <c r="CY47" s="143"/>
      <c r="CZ47" s="143"/>
      <c r="DA47" s="143"/>
      <c r="DB47" s="143"/>
      <c r="DC47" s="143"/>
      <c r="DD47" s="143"/>
      <c r="DE47" s="143"/>
      <c r="DF47" s="143"/>
      <c r="DG47" s="143"/>
      <c r="DH47" s="143"/>
      <c r="DI47" s="143"/>
      <c r="DJ47" s="143"/>
      <c r="DK47" s="143"/>
      <c r="DL47" s="143"/>
      <c r="DM47" s="143"/>
      <c r="DN47" s="143"/>
      <c r="DO47" s="627"/>
      <c r="DP47" s="627"/>
      <c r="DQ47" s="627"/>
      <c r="DR47" s="627"/>
      <c r="DS47" s="627"/>
      <c r="DT47" s="627"/>
      <c r="DU47" s="627"/>
      <c r="DV47" s="627"/>
      <c r="DW47" s="627"/>
      <c r="DX47" s="627"/>
      <c r="DY47" s="627"/>
      <c r="DZ47" s="627"/>
      <c r="EA47" s="627"/>
      <c r="EB47" s="627"/>
      <c r="EC47" s="627"/>
      <c r="ED47" s="627"/>
      <c r="EE47" s="627"/>
      <c r="EF47" s="627"/>
      <c r="EG47" s="627"/>
      <c r="EH47" s="627"/>
      <c r="EI47" s="627"/>
      <c r="EJ47" s="627"/>
      <c r="EK47" s="627"/>
      <c r="EL47" s="627"/>
      <c r="EM47" s="627"/>
      <c r="EN47" s="627"/>
      <c r="EO47" s="627"/>
      <c r="EP47" s="627"/>
      <c r="EQ47" s="627"/>
      <c r="ER47" s="627"/>
      <c r="ES47" s="627"/>
      <c r="ET47" s="627"/>
      <c r="EU47" s="627"/>
      <c r="EV47" s="627"/>
      <c r="EW47" s="627"/>
      <c r="EX47" s="627"/>
      <c r="EY47" s="627"/>
      <c r="EZ47" s="627"/>
      <c r="FA47" s="627"/>
      <c r="FB47" s="627"/>
      <c r="FC47" s="627"/>
      <c r="FD47" s="627"/>
      <c r="FE47" s="627"/>
      <c r="FF47" s="627"/>
      <c r="FG47" s="627"/>
      <c r="FH47" s="627"/>
      <c r="FI47" s="627"/>
      <c r="FJ47" s="627"/>
      <c r="FK47" s="627"/>
      <c r="FL47" s="627"/>
      <c r="FM47" s="627"/>
      <c r="FN47" s="627"/>
      <c r="FO47" s="627"/>
      <c r="FP47" s="627"/>
      <c r="FQ47" s="627"/>
      <c r="FR47" s="627"/>
      <c r="FS47" s="627"/>
      <c r="FT47" s="627"/>
      <c r="FU47" s="627"/>
      <c r="FV47" s="627"/>
      <c r="FW47" s="627"/>
      <c r="FX47" s="627"/>
      <c r="FY47" s="627"/>
      <c r="FZ47" s="627"/>
      <c r="GA47" s="627"/>
      <c r="GB47" s="627"/>
      <c r="GC47" s="627"/>
      <c r="GD47" s="627"/>
      <c r="GE47" s="627"/>
      <c r="GF47" s="627"/>
      <c r="GG47" s="627"/>
      <c r="GH47" s="627"/>
      <c r="GI47" s="627"/>
      <c r="GJ47" s="627"/>
      <c r="GK47" s="627"/>
      <c r="GL47" s="627"/>
      <c r="GM47" s="627"/>
      <c r="GN47" s="627"/>
      <c r="GO47" s="627"/>
      <c r="GP47" s="627"/>
      <c r="GQ47" s="627"/>
      <c r="GR47" s="627"/>
      <c r="GS47" s="627"/>
      <c r="GT47" s="627"/>
      <c r="GU47" s="627"/>
      <c r="GV47" s="627"/>
      <c r="GW47" s="627"/>
      <c r="GX47" s="627"/>
      <c r="GY47" s="627"/>
      <c r="GZ47" s="627"/>
      <c r="HA47" s="627"/>
      <c r="HB47" s="627"/>
      <c r="HC47" s="627"/>
      <c r="HD47" s="627"/>
      <c r="HE47" s="627"/>
      <c r="HF47" s="627"/>
      <c r="HG47" s="627"/>
      <c r="HH47" s="627"/>
      <c r="HI47" s="627"/>
      <c r="HJ47" s="627"/>
      <c r="HK47" s="627"/>
      <c r="HL47" s="627"/>
      <c r="HM47" s="627"/>
      <c r="HN47" s="627"/>
      <c r="HO47" s="627"/>
      <c r="HP47" s="627"/>
      <c r="HQ47" s="627"/>
      <c r="HR47" s="627"/>
      <c r="HS47" s="627"/>
      <c r="HT47" s="627"/>
      <c r="HU47" s="627"/>
      <c r="HV47" s="627"/>
      <c r="HW47" s="627"/>
      <c r="HX47" s="627"/>
      <c r="HY47" s="627"/>
      <c r="HZ47" s="627"/>
      <c r="IA47" s="627"/>
      <c r="IB47" s="627"/>
      <c r="IC47" s="627"/>
      <c r="ID47" s="627"/>
      <c r="IE47" s="627"/>
      <c r="IF47" s="627"/>
      <c r="IG47" s="627"/>
      <c r="IH47" s="627"/>
      <c r="II47" s="627"/>
      <c r="IJ47" s="627"/>
      <c r="IK47" s="627"/>
      <c r="IL47" s="627"/>
      <c r="IM47" s="627"/>
      <c r="IN47" s="627"/>
      <c r="IO47" s="627"/>
      <c r="IP47" s="627"/>
      <c r="IQ47" s="627"/>
      <c r="IR47" s="627"/>
      <c r="IS47" s="627"/>
      <c r="IT47" s="627"/>
      <c r="IU47" s="627"/>
      <c r="IV47" s="627"/>
      <c r="IW47" s="627"/>
      <c r="IX47" s="627"/>
      <c r="IY47" s="627"/>
      <c r="IZ47" s="627"/>
      <c r="JA47" s="627"/>
      <c r="JB47" s="627"/>
      <c r="JC47" s="627"/>
      <c r="JD47" s="627"/>
      <c r="JE47" s="627"/>
      <c r="JF47" s="627"/>
      <c r="JG47" s="627"/>
      <c r="JH47" s="627"/>
      <c r="JI47" s="627"/>
      <c r="JJ47" s="627"/>
      <c r="JK47" s="627"/>
      <c r="JL47" s="627"/>
      <c r="JM47" s="627"/>
      <c r="JN47" s="627"/>
      <c r="JO47" s="627"/>
      <c r="JP47" s="627"/>
      <c r="JQ47" s="627"/>
      <c r="JR47" s="627"/>
      <c r="JS47" s="627"/>
      <c r="JT47" s="627"/>
      <c r="JU47" s="627"/>
      <c r="JV47" s="627"/>
      <c r="JW47" s="627"/>
      <c r="JX47" s="627"/>
      <c r="JY47" s="627"/>
      <c r="JZ47" s="627"/>
      <c r="KA47" s="627"/>
      <c r="KB47" s="627"/>
      <c r="KC47" s="627"/>
      <c r="KD47" s="627"/>
      <c r="KE47" s="627"/>
      <c r="KF47" s="627"/>
      <c r="KG47" s="627"/>
      <c r="KH47" s="627"/>
      <c r="KI47" s="627"/>
      <c r="KJ47" s="627"/>
      <c r="KK47" s="627"/>
      <c r="KL47" s="627"/>
      <c r="KM47" s="627"/>
      <c r="KN47" s="627"/>
      <c r="KO47" s="627"/>
      <c r="KP47" s="627"/>
      <c r="KQ47" s="627"/>
      <c r="KR47" s="627"/>
      <c r="KS47" s="627"/>
      <c r="KT47" s="627"/>
      <c r="KU47" s="627"/>
      <c r="KV47" s="627"/>
      <c r="KW47" s="627"/>
      <c r="KX47" s="627"/>
      <c r="KY47" s="627"/>
      <c r="KZ47" s="627"/>
      <c r="LA47" s="627"/>
      <c r="LB47" s="627"/>
      <c r="LC47" s="627"/>
      <c r="LD47" s="627"/>
      <c r="LE47" s="627"/>
      <c r="LF47" s="627"/>
      <c r="LG47" s="627"/>
      <c r="LH47" s="627"/>
      <c r="LI47" s="627"/>
      <c r="LJ47" s="627"/>
      <c r="LK47" s="627"/>
      <c r="LL47" s="627"/>
      <c r="LM47" s="627"/>
      <c r="LN47" s="627"/>
      <c r="LO47" s="627"/>
      <c r="LP47" s="627"/>
      <c r="LQ47" s="627"/>
      <c r="LR47" s="627"/>
      <c r="LS47" s="627"/>
      <c r="LT47" s="627"/>
      <c r="LU47" s="627"/>
      <c r="LV47" s="627"/>
      <c r="LW47" s="627"/>
      <c r="LX47" s="627"/>
      <c r="LY47" s="627"/>
      <c r="LZ47" s="627"/>
      <c r="MA47" s="627"/>
      <c r="MB47" s="627"/>
      <c r="MC47" s="627"/>
      <c r="MD47" s="627"/>
      <c r="ME47" s="627"/>
      <c r="MF47" s="627"/>
      <c r="MG47" s="627"/>
      <c r="MH47" s="627"/>
      <c r="MI47" s="627"/>
      <c r="MJ47" s="627"/>
      <c r="MK47" s="627"/>
      <c r="ML47" s="627"/>
      <c r="MM47" s="627"/>
      <c r="MN47" s="627"/>
      <c r="MO47" s="627"/>
      <c r="MP47" s="627"/>
      <c r="MQ47" s="627"/>
      <c r="MR47" s="627"/>
      <c r="MS47" s="627"/>
      <c r="MT47" s="627"/>
      <c r="MU47" s="627"/>
      <c r="MV47" s="627"/>
      <c r="MW47" s="627"/>
      <c r="MX47" s="627"/>
      <c r="MY47" s="627"/>
      <c r="MZ47" s="627"/>
      <c r="NA47" s="627"/>
      <c r="NB47" s="627"/>
      <c r="NC47" s="627"/>
      <c r="ND47" s="627"/>
      <c r="NE47" s="627"/>
      <c r="NF47" s="627"/>
      <c r="NG47" s="627"/>
      <c r="NH47" s="627"/>
      <c r="NI47" s="627"/>
      <c r="NJ47" s="627"/>
      <c r="NK47" s="627"/>
      <c r="NL47" s="627"/>
      <c r="NM47" s="627"/>
      <c r="NN47" s="627"/>
      <c r="NO47" s="627"/>
      <c r="NP47" s="627"/>
      <c r="NQ47" s="627"/>
      <c r="NR47" s="627"/>
      <c r="NS47" s="627"/>
      <c r="NT47" s="627"/>
      <c r="NU47" s="627"/>
      <c r="NV47" s="627"/>
      <c r="NW47" s="627"/>
      <c r="NX47" s="627"/>
      <c r="NY47" s="627"/>
      <c r="NZ47" s="627"/>
      <c r="OA47" s="627"/>
      <c r="OB47" s="627"/>
      <c r="OC47" s="627"/>
      <c r="OD47" s="627"/>
      <c r="OE47" s="627"/>
      <c r="OF47" s="627"/>
      <c r="OG47" s="627"/>
      <c r="OH47" s="627"/>
      <c r="OI47" s="627"/>
      <c r="OJ47" s="627"/>
      <c r="OK47" s="627"/>
      <c r="OL47" s="627"/>
      <c r="OM47" s="627"/>
      <c r="ON47" s="627"/>
    </row>
    <row r="48" spans="1:404" ht="49.5" customHeight="1">
      <c r="A48" s="137"/>
      <c r="B48" s="9" t="s">
        <v>34</v>
      </c>
      <c r="C48" s="389" t="s">
        <v>73</v>
      </c>
      <c r="D48" s="390"/>
      <c r="E48" s="390"/>
      <c r="F48" s="234" t="str">
        <f>IF(F47="","",IF($F$42='Data Valid. Internal-External'!F8,'Data Valid. Internal-External'!I7,0))</f>
        <v/>
      </c>
      <c r="G48" s="311"/>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c r="BP48" s="143"/>
      <c r="BQ48" s="143"/>
      <c r="BR48" s="143"/>
      <c r="BS48" s="143"/>
      <c r="BT48" s="143"/>
      <c r="BU48" s="143"/>
      <c r="BV48" s="143"/>
      <c r="BW48" s="143"/>
      <c r="BX48" s="143"/>
      <c r="BY48" s="143"/>
      <c r="BZ48" s="143"/>
      <c r="CA48" s="143"/>
      <c r="CB48" s="143"/>
      <c r="CC48" s="143"/>
      <c r="CD48" s="143"/>
      <c r="CE48" s="143"/>
      <c r="CF48" s="143"/>
      <c r="CG48" s="143"/>
      <c r="CH48" s="143"/>
      <c r="CI48" s="143"/>
      <c r="CJ48" s="143"/>
      <c r="CK48" s="143"/>
      <c r="CL48" s="143"/>
      <c r="CM48" s="143"/>
      <c r="CN48" s="143"/>
      <c r="CO48" s="143"/>
      <c r="CP48" s="143"/>
      <c r="CQ48" s="143"/>
      <c r="CR48" s="143"/>
      <c r="CS48" s="143"/>
      <c r="CT48" s="143"/>
      <c r="CU48" s="143"/>
      <c r="CV48" s="143"/>
      <c r="CW48" s="143"/>
      <c r="CX48" s="143"/>
      <c r="CY48" s="143"/>
      <c r="CZ48" s="143"/>
      <c r="DA48" s="143"/>
      <c r="DB48" s="143"/>
      <c r="DC48" s="143"/>
      <c r="DD48" s="143"/>
      <c r="DE48" s="143"/>
      <c r="DF48" s="143"/>
      <c r="DG48" s="143"/>
      <c r="DH48" s="143"/>
      <c r="DI48" s="143"/>
      <c r="DJ48" s="143"/>
      <c r="DK48" s="143"/>
      <c r="DL48" s="143"/>
      <c r="DM48" s="143"/>
      <c r="DN48" s="143"/>
      <c r="DO48" s="627"/>
      <c r="DP48" s="627"/>
      <c r="DQ48" s="627"/>
      <c r="DR48" s="627"/>
      <c r="DS48" s="627"/>
      <c r="DT48" s="627"/>
      <c r="DU48" s="627"/>
      <c r="DV48" s="627"/>
      <c r="DW48" s="627"/>
      <c r="DX48" s="627"/>
      <c r="DY48" s="627"/>
      <c r="DZ48" s="627"/>
      <c r="EA48" s="627"/>
      <c r="EB48" s="627"/>
      <c r="EC48" s="627"/>
      <c r="ED48" s="627"/>
      <c r="EE48" s="627"/>
      <c r="EF48" s="627"/>
      <c r="EG48" s="627"/>
      <c r="EH48" s="627"/>
      <c r="EI48" s="627"/>
      <c r="EJ48" s="627"/>
      <c r="EK48" s="627"/>
      <c r="EL48" s="627"/>
      <c r="EM48" s="627"/>
      <c r="EN48" s="627"/>
      <c r="EO48" s="627"/>
      <c r="EP48" s="627"/>
      <c r="EQ48" s="627"/>
      <c r="ER48" s="627"/>
      <c r="ES48" s="627"/>
      <c r="ET48" s="627"/>
      <c r="EU48" s="627"/>
      <c r="EV48" s="627"/>
      <c r="EW48" s="627"/>
      <c r="EX48" s="627"/>
      <c r="EY48" s="627"/>
      <c r="EZ48" s="627"/>
      <c r="FA48" s="627"/>
      <c r="FB48" s="627"/>
      <c r="FC48" s="627"/>
      <c r="FD48" s="627"/>
      <c r="FE48" s="627"/>
      <c r="FF48" s="627"/>
      <c r="FG48" s="627"/>
      <c r="FH48" s="627"/>
      <c r="FI48" s="627"/>
      <c r="FJ48" s="627"/>
      <c r="FK48" s="627"/>
      <c r="FL48" s="627"/>
      <c r="FM48" s="627"/>
      <c r="FN48" s="627"/>
      <c r="FO48" s="627"/>
      <c r="FP48" s="627"/>
      <c r="FQ48" s="627"/>
      <c r="FR48" s="627"/>
      <c r="FS48" s="627"/>
      <c r="FT48" s="627"/>
      <c r="FU48" s="627"/>
      <c r="FV48" s="627"/>
      <c r="FW48" s="627"/>
      <c r="FX48" s="627"/>
      <c r="FY48" s="627"/>
      <c r="FZ48" s="627"/>
      <c r="GA48" s="627"/>
      <c r="GB48" s="627"/>
      <c r="GC48" s="627"/>
      <c r="GD48" s="627"/>
      <c r="GE48" s="627"/>
      <c r="GF48" s="627"/>
      <c r="GG48" s="627"/>
      <c r="GH48" s="627"/>
      <c r="GI48" s="627"/>
      <c r="GJ48" s="627"/>
      <c r="GK48" s="627"/>
      <c r="GL48" s="627"/>
      <c r="GM48" s="627"/>
      <c r="GN48" s="627"/>
      <c r="GO48" s="627"/>
      <c r="GP48" s="627"/>
      <c r="GQ48" s="627"/>
      <c r="GR48" s="627"/>
      <c r="GS48" s="627"/>
      <c r="GT48" s="627"/>
      <c r="GU48" s="627"/>
      <c r="GV48" s="627"/>
      <c r="GW48" s="627"/>
      <c r="GX48" s="627"/>
      <c r="GY48" s="627"/>
      <c r="GZ48" s="627"/>
      <c r="HA48" s="627"/>
      <c r="HB48" s="627"/>
      <c r="HC48" s="627"/>
      <c r="HD48" s="627"/>
      <c r="HE48" s="627"/>
      <c r="HF48" s="627"/>
      <c r="HG48" s="627"/>
      <c r="HH48" s="627"/>
      <c r="HI48" s="627"/>
      <c r="HJ48" s="627"/>
      <c r="HK48" s="627"/>
      <c r="HL48" s="627"/>
      <c r="HM48" s="627"/>
      <c r="HN48" s="627"/>
      <c r="HO48" s="627"/>
      <c r="HP48" s="627"/>
      <c r="HQ48" s="627"/>
      <c r="HR48" s="627"/>
      <c r="HS48" s="627"/>
      <c r="HT48" s="627"/>
      <c r="HU48" s="627"/>
      <c r="HV48" s="627"/>
      <c r="HW48" s="627"/>
      <c r="HX48" s="627"/>
      <c r="HY48" s="627"/>
      <c r="HZ48" s="627"/>
      <c r="IA48" s="627"/>
      <c r="IB48" s="627"/>
      <c r="IC48" s="627"/>
      <c r="ID48" s="627"/>
      <c r="IE48" s="627"/>
      <c r="IF48" s="627"/>
      <c r="IG48" s="627"/>
      <c r="IH48" s="627"/>
      <c r="II48" s="627"/>
      <c r="IJ48" s="627"/>
      <c r="IK48" s="627"/>
      <c r="IL48" s="627"/>
      <c r="IM48" s="627"/>
      <c r="IN48" s="627"/>
      <c r="IO48" s="627"/>
      <c r="IP48" s="627"/>
      <c r="IQ48" s="627"/>
      <c r="IR48" s="627"/>
      <c r="IS48" s="627"/>
      <c r="IT48" s="627"/>
      <c r="IU48" s="627"/>
      <c r="IV48" s="627"/>
      <c r="IW48" s="627"/>
      <c r="IX48" s="627"/>
      <c r="IY48" s="627"/>
      <c r="IZ48" s="627"/>
      <c r="JA48" s="627"/>
      <c r="JB48" s="627"/>
      <c r="JC48" s="627"/>
      <c r="JD48" s="627"/>
      <c r="JE48" s="627"/>
      <c r="JF48" s="627"/>
      <c r="JG48" s="627"/>
      <c r="JH48" s="627"/>
      <c r="JI48" s="627"/>
      <c r="JJ48" s="627"/>
      <c r="JK48" s="627"/>
      <c r="JL48" s="627"/>
      <c r="JM48" s="627"/>
      <c r="JN48" s="627"/>
      <c r="JO48" s="627"/>
      <c r="JP48" s="627"/>
      <c r="JQ48" s="627"/>
      <c r="JR48" s="627"/>
      <c r="JS48" s="627"/>
      <c r="JT48" s="627"/>
      <c r="JU48" s="627"/>
      <c r="JV48" s="627"/>
      <c r="JW48" s="627"/>
      <c r="JX48" s="627"/>
      <c r="JY48" s="627"/>
      <c r="JZ48" s="627"/>
      <c r="KA48" s="627"/>
      <c r="KB48" s="627"/>
      <c r="KC48" s="627"/>
      <c r="KD48" s="627"/>
      <c r="KE48" s="627"/>
      <c r="KF48" s="627"/>
      <c r="KG48" s="627"/>
      <c r="KH48" s="627"/>
      <c r="KI48" s="627"/>
      <c r="KJ48" s="627"/>
      <c r="KK48" s="627"/>
      <c r="KL48" s="627"/>
      <c r="KM48" s="627"/>
      <c r="KN48" s="627"/>
      <c r="KO48" s="627"/>
      <c r="KP48" s="627"/>
      <c r="KQ48" s="627"/>
      <c r="KR48" s="627"/>
      <c r="KS48" s="627"/>
      <c r="KT48" s="627"/>
      <c r="KU48" s="627"/>
      <c r="KV48" s="627"/>
      <c r="KW48" s="627"/>
      <c r="KX48" s="627"/>
      <c r="KY48" s="627"/>
      <c r="KZ48" s="627"/>
      <c r="LA48" s="627"/>
      <c r="LB48" s="627"/>
      <c r="LC48" s="627"/>
      <c r="LD48" s="627"/>
      <c r="LE48" s="627"/>
      <c r="LF48" s="627"/>
      <c r="LG48" s="627"/>
      <c r="LH48" s="627"/>
      <c r="LI48" s="627"/>
      <c r="LJ48" s="627"/>
      <c r="LK48" s="627"/>
      <c r="LL48" s="627"/>
      <c r="LM48" s="627"/>
      <c r="LN48" s="627"/>
      <c r="LO48" s="627"/>
      <c r="LP48" s="627"/>
      <c r="LQ48" s="627"/>
      <c r="LR48" s="627"/>
      <c r="LS48" s="627"/>
      <c r="LT48" s="627"/>
      <c r="LU48" s="627"/>
      <c r="LV48" s="627"/>
      <c r="LW48" s="627"/>
      <c r="LX48" s="627"/>
      <c r="LY48" s="627"/>
      <c r="LZ48" s="627"/>
      <c r="MA48" s="627"/>
      <c r="MB48" s="627"/>
      <c r="MC48" s="627"/>
      <c r="MD48" s="627"/>
      <c r="ME48" s="627"/>
      <c r="MF48" s="627"/>
      <c r="MG48" s="627"/>
      <c r="MH48" s="627"/>
      <c r="MI48" s="627"/>
      <c r="MJ48" s="627"/>
      <c r="MK48" s="627"/>
      <c r="ML48" s="627"/>
      <c r="MM48" s="627"/>
      <c r="MN48" s="627"/>
      <c r="MO48" s="627"/>
      <c r="MP48" s="627"/>
      <c r="MQ48" s="627"/>
      <c r="MR48" s="627"/>
      <c r="MS48" s="627"/>
      <c r="MT48" s="627"/>
      <c r="MU48" s="627"/>
      <c r="MV48" s="627"/>
      <c r="MW48" s="627"/>
      <c r="MX48" s="627"/>
      <c r="MY48" s="627"/>
      <c r="MZ48" s="627"/>
      <c r="NA48" s="627"/>
      <c r="NB48" s="627"/>
      <c r="NC48" s="627"/>
      <c r="ND48" s="627"/>
      <c r="NE48" s="627"/>
      <c r="NF48" s="627"/>
      <c r="NG48" s="627"/>
      <c r="NH48" s="627"/>
      <c r="NI48" s="627"/>
      <c r="NJ48" s="627"/>
      <c r="NK48" s="627"/>
      <c r="NL48" s="627"/>
      <c r="NM48" s="627"/>
      <c r="NN48" s="627"/>
      <c r="NO48" s="627"/>
      <c r="NP48" s="627"/>
      <c r="NQ48" s="627"/>
      <c r="NR48" s="627"/>
      <c r="NS48" s="627"/>
      <c r="NT48" s="627"/>
      <c r="NU48" s="627"/>
      <c r="NV48" s="627"/>
      <c r="NW48" s="627"/>
      <c r="NX48" s="627"/>
      <c r="NY48" s="627"/>
      <c r="NZ48" s="627"/>
      <c r="OA48" s="627"/>
      <c r="OB48" s="627"/>
      <c r="OC48" s="627"/>
      <c r="OD48" s="627"/>
      <c r="OE48" s="627"/>
      <c r="OF48" s="627"/>
      <c r="OG48" s="627"/>
      <c r="OH48" s="627"/>
      <c r="OI48" s="627"/>
      <c r="OJ48" s="627"/>
      <c r="OK48" s="627"/>
      <c r="OL48" s="627"/>
      <c r="OM48" s="627"/>
      <c r="ON48" s="627"/>
    </row>
    <row r="49" spans="1:404" ht="49.5" customHeight="1">
      <c r="A49" s="137"/>
      <c r="B49" s="9" t="s">
        <v>38</v>
      </c>
      <c r="C49" s="389" t="s">
        <v>74</v>
      </c>
      <c r="D49" s="390"/>
      <c r="E49" s="390"/>
      <c r="F49" s="279"/>
      <c r="G49" s="280" t="str">
        <f>IF(F49="","Select an answer from dropdown","")</f>
        <v>Select an answer from dropdown</v>
      </c>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3"/>
      <c r="BQ49" s="143"/>
      <c r="BR49" s="143"/>
      <c r="BS49" s="143"/>
      <c r="BT49" s="143"/>
      <c r="BU49" s="143"/>
      <c r="BV49" s="143"/>
      <c r="BW49" s="143"/>
      <c r="BX49" s="143"/>
      <c r="BY49" s="143"/>
      <c r="BZ49" s="143"/>
      <c r="CA49" s="143"/>
      <c r="CB49" s="143"/>
      <c r="CC49" s="143"/>
      <c r="CD49" s="143"/>
      <c r="CE49" s="143"/>
      <c r="CF49" s="143"/>
      <c r="CG49" s="143"/>
      <c r="CH49" s="143"/>
      <c r="CI49" s="143"/>
      <c r="CJ49" s="143"/>
      <c r="CK49" s="143"/>
      <c r="CL49" s="143"/>
      <c r="CM49" s="143"/>
      <c r="CN49" s="143"/>
      <c r="CO49" s="143"/>
      <c r="CP49" s="143"/>
      <c r="CQ49" s="143"/>
      <c r="CR49" s="143"/>
      <c r="CS49" s="143"/>
      <c r="CT49" s="143"/>
      <c r="CU49" s="143"/>
      <c r="CV49" s="143"/>
      <c r="CW49" s="143"/>
      <c r="CX49" s="143"/>
      <c r="CY49" s="143"/>
      <c r="CZ49" s="143"/>
      <c r="DA49" s="143"/>
      <c r="DB49" s="143"/>
      <c r="DC49" s="143"/>
      <c r="DD49" s="143"/>
      <c r="DE49" s="143"/>
      <c r="DF49" s="143"/>
      <c r="DG49" s="143"/>
      <c r="DH49" s="143"/>
      <c r="DI49" s="143"/>
      <c r="DJ49" s="143"/>
      <c r="DK49" s="143"/>
      <c r="DL49" s="143"/>
      <c r="DM49" s="143"/>
      <c r="DN49" s="143"/>
      <c r="DO49" s="226"/>
      <c r="DP49" s="226"/>
      <c r="DQ49" s="226"/>
      <c r="DR49" s="226"/>
      <c r="DS49" s="226"/>
      <c r="DT49" s="226"/>
      <c r="DU49" s="226"/>
      <c r="DV49" s="226"/>
      <c r="DW49" s="226"/>
      <c r="DX49" s="226"/>
      <c r="DY49" s="226"/>
      <c r="DZ49" s="226"/>
      <c r="EA49" s="226"/>
      <c r="EB49" s="226"/>
      <c r="EC49" s="226"/>
      <c r="ED49" s="226"/>
      <c r="EE49" s="226"/>
      <c r="EF49" s="226"/>
      <c r="EG49" s="226"/>
      <c r="EH49" s="226"/>
      <c r="EI49" s="226"/>
      <c r="EJ49" s="226"/>
      <c r="EK49" s="226"/>
      <c r="EL49" s="226"/>
      <c r="EM49" s="226"/>
      <c r="EN49" s="226"/>
      <c r="EO49" s="226"/>
      <c r="EP49" s="226"/>
      <c r="EQ49" s="226"/>
      <c r="ER49" s="226"/>
      <c r="ES49" s="226"/>
      <c r="ET49" s="226"/>
      <c r="EU49" s="226"/>
      <c r="EV49" s="226"/>
      <c r="EW49" s="226"/>
      <c r="EX49" s="226"/>
      <c r="EY49" s="226"/>
      <c r="EZ49" s="226"/>
      <c r="FA49" s="226"/>
      <c r="FB49" s="226"/>
      <c r="FC49" s="226"/>
      <c r="FD49" s="226"/>
      <c r="FE49" s="226"/>
      <c r="FF49" s="226"/>
      <c r="FG49" s="226"/>
      <c r="FH49" s="226"/>
      <c r="FI49" s="226"/>
      <c r="FJ49" s="226"/>
      <c r="FK49" s="226"/>
      <c r="FL49" s="226"/>
      <c r="FM49" s="226"/>
      <c r="FN49" s="226"/>
      <c r="FO49" s="226"/>
      <c r="FP49" s="226"/>
      <c r="FQ49" s="226"/>
      <c r="FR49" s="226"/>
      <c r="FS49" s="226"/>
      <c r="FT49" s="226"/>
      <c r="FU49" s="226"/>
      <c r="FV49" s="226"/>
      <c r="FW49" s="226"/>
      <c r="FX49" s="226"/>
      <c r="FY49" s="226"/>
      <c r="FZ49" s="226"/>
      <c r="GA49" s="226"/>
      <c r="GB49" s="226"/>
      <c r="GC49" s="226"/>
      <c r="GD49" s="226"/>
      <c r="GE49" s="226"/>
      <c r="GF49" s="226"/>
      <c r="GG49" s="226"/>
      <c r="GH49" s="226"/>
      <c r="GI49" s="226"/>
      <c r="GJ49" s="226"/>
      <c r="GK49" s="226"/>
      <c r="GL49" s="226"/>
      <c r="GM49" s="226"/>
      <c r="GN49" s="226"/>
      <c r="GO49" s="226"/>
      <c r="GP49" s="226"/>
      <c r="GQ49" s="226"/>
      <c r="GR49" s="226"/>
      <c r="GS49" s="226"/>
      <c r="GT49" s="226"/>
      <c r="GU49" s="226"/>
      <c r="GV49" s="226"/>
      <c r="GW49" s="226"/>
      <c r="GX49" s="226"/>
      <c r="GY49" s="226"/>
      <c r="GZ49" s="226"/>
      <c r="HA49" s="226"/>
      <c r="HB49" s="226"/>
      <c r="HC49" s="226"/>
      <c r="HD49" s="226"/>
      <c r="HE49" s="226"/>
      <c r="HF49" s="226"/>
      <c r="HG49" s="226"/>
      <c r="HH49" s="226"/>
      <c r="HI49" s="226"/>
      <c r="HJ49" s="226"/>
      <c r="HK49" s="226"/>
      <c r="HL49" s="226"/>
      <c r="HM49" s="226"/>
      <c r="HN49" s="226"/>
      <c r="HO49" s="226"/>
      <c r="HP49" s="226"/>
      <c r="HQ49" s="226"/>
      <c r="HR49" s="226"/>
      <c r="HS49" s="226"/>
      <c r="HT49" s="226"/>
      <c r="HU49" s="226"/>
      <c r="HV49" s="226"/>
      <c r="HW49" s="226"/>
      <c r="HX49" s="226"/>
      <c r="HY49" s="226"/>
      <c r="HZ49" s="226"/>
      <c r="IA49" s="226"/>
      <c r="IB49" s="226"/>
      <c r="IC49" s="226"/>
      <c r="ID49" s="226"/>
      <c r="IE49" s="226"/>
      <c r="IF49" s="226"/>
      <c r="IG49" s="226"/>
      <c r="IH49" s="226"/>
      <c r="II49" s="226"/>
      <c r="IJ49" s="226"/>
      <c r="IK49" s="226"/>
      <c r="IL49" s="226"/>
      <c r="IM49" s="226"/>
      <c r="IN49" s="226"/>
      <c r="IO49" s="226"/>
      <c r="IP49" s="226"/>
      <c r="IQ49" s="226"/>
      <c r="IR49" s="226"/>
      <c r="IS49" s="226"/>
      <c r="IT49" s="226"/>
      <c r="IU49" s="226"/>
      <c r="IV49" s="226"/>
      <c r="IW49" s="226"/>
      <c r="IX49" s="226"/>
      <c r="IY49" s="226"/>
      <c r="IZ49" s="226"/>
      <c r="JA49" s="226"/>
      <c r="JB49" s="226"/>
      <c r="JC49" s="226"/>
      <c r="JD49" s="226"/>
      <c r="JE49" s="226"/>
      <c r="JF49" s="226"/>
      <c r="JG49" s="226"/>
      <c r="JH49" s="226"/>
      <c r="JI49" s="226"/>
      <c r="JJ49" s="226"/>
      <c r="JK49" s="226"/>
      <c r="JL49" s="226"/>
      <c r="JM49" s="226"/>
      <c r="JN49" s="226"/>
      <c r="JO49" s="226"/>
      <c r="JP49" s="226"/>
      <c r="JQ49" s="226"/>
      <c r="JR49" s="226"/>
      <c r="JS49" s="226"/>
      <c r="JT49" s="226"/>
      <c r="JU49" s="226"/>
      <c r="JV49" s="226"/>
      <c r="JW49" s="226"/>
      <c r="JX49" s="226"/>
      <c r="JY49" s="226"/>
      <c r="JZ49" s="226"/>
      <c r="KA49" s="226"/>
      <c r="KB49" s="226"/>
      <c r="KC49" s="226"/>
      <c r="KD49" s="226"/>
      <c r="KE49" s="226"/>
      <c r="KF49" s="226"/>
      <c r="KG49" s="226"/>
      <c r="KH49" s="226"/>
      <c r="KI49" s="226"/>
      <c r="KJ49" s="226"/>
      <c r="KK49" s="226"/>
      <c r="KL49" s="226"/>
      <c r="KM49" s="226"/>
      <c r="KN49" s="226"/>
      <c r="KO49" s="226"/>
      <c r="KP49" s="226"/>
      <c r="KQ49" s="226"/>
      <c r="KR49" s="226"/>
      <c r="KS49" s="226"/>
      <c r="KT49" s="226"/>
      <c r="KU49" s="226"/>
      <c r="KV49" s="226"/>
      <c r="KW49" s="226"/>
      <c r="KX49" s="226"/>
      <c r="KY49" s="226"/>
      <c r="KZ49" s="226"/>
      <c r="LA49" s="226"/>
      <c r="LB49" s="226"/>
      <c r="LC49" s="226"/>
      <c r="LD49" s="226"/>
      <c r="LE49" s="226"/>
      <c r="LF49" s="226"/>
      <c r="LG49" s="226"/>
      <c r="LH49" s="226"/>
      <c r="LI49" s="226"/>
      <c r="LJ49" s="226"/>
      <c r="LK49" s="226"/>
      <c r="LL49" s="226"/>
      <c r="LM49" s="226"/>
      <c r="LN49" s="226"/>
      <c r="LO49" s="226"/>
      <c r="LP49" s="226"/>
      <c r="LQ49" s="226"/>
      <c r="LR49" s="226"/>
      <c r="LS49" s="226"/>
      <c r="LT49" s="226"/>
      <c r="LU49" s="226"/>
      <c r="LV49" s="226"/>
      <c r="LW49" s="226"/>
      <c r="LX49" s="226"/>
      <c r="LY49" s="226"/>
      <c r="LZ49" s="226"/>
      <c r="MA49" s="226"/>
      <c r="MB49" s="226"/>
      <c r="MC49" s="226"/>
      <c r="MD49" s="226"/>
      <c r="ME49" s="226"/>
      <c r="MF49" s="226"/>
      <c r="MG49" s="226"/>
      <c r="MH49" s="226"/>
      <c r="MI49" s="226"/>
      <c r="MJ49" s="226"/>
      <c r="MK49" s="226"/>
      <c r="ML49" s="226"/>
      <c r="MM49" s="226"/>
      <c r="MN49" s="226"/>
      <c r="MO49" s="226"/>
      <c r="MP49" s="226"/>
      <c r="MQ49" s="226"/>
      <c r="MR49" s="226"/>
      <c r="MS49" s="226"/>
      <c r="MT49" s="226"/>
      <c r="MU49" s="226"/>
      <c r="MV49" s="226"/>
      <c r="MW49" s="226"/>
      <c r="MX49" s="226"/>
      <c r="MY49" s="226"/>
      <c r="MZ49" s="226"/>
      <c r="NA49" s="226"/>
      <c r="NB49" s="226"/>
      <c r="NC49" s="226"/>
      <c r="ND49" s="226"/>
      <c r="NE49" s="226"/>
      <c r="NF49" s="226"/>
      <c r="NG49" s="226"/>
      <c r="NH49" s="226"/>
      <c r="NI49" s="226"/>
      <c r="NJ49" s="226"/>
      <c r="NK49" s="226"/>
      <c r="NL49" s="226"/>
      <c r="NM49" s="226"/>
      <c r="NN49" s="226"/>
      <c r="NO49" s="226"/>
      <c r="NP49" s="226"/>
      <c r="NQ49" s="226"/>
      <c r="NR49" s="226"/>
      <c r="NS49" s="226"/>
      <c r="NT49" s="226"/>
      <c r="NU49" s="226"/>
      <c r="NV49" s="226"/>
      <c r="NW49" s="226"/>
      <c r="NX49" s="226"/>
      <c r="NY49" s="226"/>
      <c r="NZ49" s="226"/>
      <c r="OA49" s="226"/>
      <c r="OB49" s="226"/>
      <c r="OC49" s="226"/>
      <c r="OD49" s="226"/>
      <c r="OE49" s="226"/>
      <c r="OF49" s="226"/>
      <c r="OG49" s="226"/>
      <c r="OH49" s="226"/>
      <c r="OI49" s="226"/>
      <c r="OJ49" s="226"/>
      <c r="OK49" s="226"/>
      <c r="OL49" s="226"/>
      <c r="OM49" s="226"/>
      <c r="ON49" s="226"/>
    </row>
    <row r="50" spans="1:404" ht="49.5" customHeight="1">
      <c r="A50" s="137"/>
      <c r="B50" s="9" t="s">
        <v>36</v>
      </c>
      <c r="C50" s="389" t="s">
        <v>75</v>
      </c>
      <c r="D50" s="390"/>
      <c r="E50" s="390"/>
      <c r="F50" s="234" t="str">
        <f>IF(F49="","",IF($F$49='Data Valid. Internal-External'!G3,'Data Valid. Internal-External'!I8,0))</f>
        <v/>
      </c>
      <c r="G50" s="311"/>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3"/>
      <c r="BQ50" s="143"/>
      <c r="BR50" s="143"/>
      <c r="BS50" s="143"/>
      <c r="BT50" s="143"/>
      <c r="BU50" s="143"/>
      <c r="BV50" s="143"/>
      <c r="BW50" s="143"/>
      <c r="BX50" s="143"/>
      <c r="BY50" s="143"/>
      <c r="BZ50" s="143"/>
      <c r="CA50" s="143"/>
      <c r="CB50" s="143"/>
      <c r="CC50" s="143"/>
      <c r="CD50" s="143"/>
      <c r="CE50" s="143"/>
      <c r="CF50" s="143"/>
      <c r="CG50" s="143"/>
      <c r="CH50" s="143"/>
      <c r="CI50" s="143"/>
      <c r="CJ50" s="143"/>
      <c r="CK50" s="143"/>
      <c r="CL50" s="143"/>
      <c r="CM50" s="143"/>
      <c r="CN50" s="143"/>
      <c r="CO50" s="143"/>
      <c r="CP50" s="143"/>
      <c r="CQ50" s="143"/>
      <c r="CR50" s="143"/>
      <c r="CS50" s="143"/>
      <c r="CT50" s="143"/>
      <c r="CU50" s="143"/>
      <c r="CV50" s="143"/>
      <c r="CW50" s="143"/>
      <c r="CX50" s="143"/>
      <c r="CY50" s="143"/>
      <c r="CZ50" s="143"/>
      <c r="DA50" s="143"/>
      <c r="DB50" s="143"/>
      <c r="DC50" s="143"/>
      <c r="DD50" s="143"/>
      <c r="DE50" s="143"/>
      <c r="DF50" s="143"/>
      <c r="DG50" s="143"/>
      <c r="DH50" s="143"/>
      <c r="DI50" s="143"/>
      <c r="DJ50" s="143"/>
      <c r="DK50" s="143"/>
      <c r="DL50" s="143"/>
      <c r="DM50" s="143"/>
      <c r="DN50" s="143"/>
      <c r="DO50" s="226"/>
      <c r="DP50" s="226"/>
      <c r="DQ50" s="226"/>
      <c r="DR50" s="226"/>
      <c r="DS50" s="226"/>
      <c r="DT50" s="226"/>
      <c r="DU50" s="226"/>
      <c r="DV50" s="226"/>
      <c r="DW50" s="226"/>
      <c r="DX50" s="226"/>
      <c r="DY50" s="226"/>
      <c r="DZ50" s="226"/>
      <c r="EA50" s="226"/>
      <c r="EB50" s="226"/>
      <c r="EC50" s="226"/>
      <c r="ED50" s="226"/>
      <c r="EE50" s="226"/>
      <c r="EF50" s="226"/>
      <c r="EG50" s="226"/>
      <c r="EH50" s="226"/>
      <c r="EI50" s="226"/>
      <c r="EJ50" s="226"/>
      <c r="EK50" s="226"/>
      <c r="EL50" s="226"/>
      <c r="EM50" s="226"/>
      <c r="EN50" s="226"/>
      <c r="EO50" s="226"/>
      <c r="EP50" s="226"/>
      <c r="EQ50" s="226"/>
      <c r="ER50" s="226"/>
      <c r="ES50" s="226"/>
      <c r="ET50" s="226"/>
      <c r="EU50" s="226"/>
      <c r="EV50" s="226"/>
      <c r="EW50" s="226"/>
      <c r="EX50" s="226"/>
      <c r="EY50" s="226"/>
      <c r="EZ50" s="226"/>
      <c r="FA50" s="226"/>
      <c r="FB50" s="226"/>
      <c r="FC50" s="226"/>
      <c r="FD50" s="226"/>
      <c r="FE50" s="226"/>
      <c r="FF50" s="226"/>
      <c r="FG50" s="226"/>
      <c r="FH50" s="226"/>
      <c r="FI50" s="226"/>
      <c r="FJ50" s="226"/>
      <c r="FK50" s="226"/>
      <c r="FL50" s="226"/>
      <c r="FM50" s="226"/>
      <c r="FN50" s="226"/>
      <c r="FO50" s="226"/>
      <c r="FP50" s="226"/>
      <c r="FQ50" s="226"/>
      <c r="FR50" s="226"/>
      <c r="FS50" s="226"/>
      <c r="FT50" s="226"/>
      <c r="FU50" s="226"/>
      <c r="FV50" s="226"/>
      <c r="FW50" s="226"/>
      <c r="FX50" s="226"/>
      <c r="FY50" s="226"/>
      <c r="FZ50" s="226"/>
      <c r="GA50" s="226"/>
      <c r="GB50" s="226"/>
      <c r="GC50" s="226"/>
      <c r="GD50" s="226"/>
      <c r="GE50" s="226"/>
      <c r="GF50" s="226"/>
      <c r="GG50" s="226"/>
      <c r="GH50" s="226"/>
      <c r="GI50" s="226"/>
      <c r="GJ50" s="226"/>
      <c r="GK50" s="226"/>
      <c r="GL50" s="226"/>
      <c r="GM50" s="226"/>
      <c r="GN50" s="226"/>
      <c r="GO50" s="226"/>
      <c r="GP50" s="226"/>
      <c r="GQ50" s="226"/>
      <c r="GR50" s="226"/>
      <c r="GS50" s="226"/>
      <c r="GT50" s="226"/>
      <c r="GU50" s="226"/>
      <c r="GV50" s="226"/>
      <c r="GW50" s="226"/>
      <c r="GX50" s="226"/>
      <c r="GY50" s="226"/>
      <c r="GZ50" s="226"/>
      <c r="HA50" s="226"/>
      <c r="HB50" s="226"/>
      <c r="HC50" s="226"/>
      <c r="HD50" s="226"/>
      <c r="HE50" s="226"/>
      <c r="HF50" s="226"/>
      <c r="HG50" s="226"/>
      <c r="HH50" s="226"/>
      <c r="HI50" s="226"/>
      <c r="HJ50" s="226"/>
      <c r="HK50" s="226"/>
      <c r="HL50" s="226"/>
      <c r="HM50" s="226"/>
      <c r="HN50" s="226"/>
      <c r="HO50" s="226"/>
      <c r="HP50" s="226"/>
      <c r="HQ50" s="226"/>
      <c r="HR50" s="226"/>
      <c r="HS50" s="226"/>
      <c r="HT50" s="226"/>
      <c r="HU50" s="226"/>
      <c r="HV50" s="226"/>
      <c r="HW50" s="226"/>
      <c r="HX50" s="226"/>
      <c r="HY50" s="226"/>
      <c r="HZ50" s="226"/>
      <c r="IA50" s="226"/>
      <c r="IB50" s="226"/>
      <c r="IC50" s="226"/>
      <c r="ID50" s="226"/>
      <c r="IE50" s="226"/>
      <c r="IF50" s="226"/>
      <c r="IG50" s="226"/>
      <c r="IH50" s="226"/>
      <c r="II50" s="226"/>
      <c r="IJ50" s="226"/>
      <c r="IK50" s="226"/>
      <c r="IL50" s="226"/>
      <c r="IM50" s="226"/>
      <c r="IN50" s="226"/>
      <c r="IO50" s="226"/>
      <c r="IP50" s="226"/>
      <c r="IQ50" s="226"/>
      <c r="IR50" s="226"/>
      <c r="IS50" s="226"/>
      <c r="IT50" s="226"/>
      <c r="IU50" s="226"/>
      <c r="IV50" s="226"/>
      <c r="IW50" s="226"/>
      <c r="IX50" s="226"/>
      <c r="IY50" s="226"/>
      <c r="IZ50" s="226"/>
      <c r="JA50" s="226"/>
      <c r="JB50" s="226"/>
      <c r="JC50" s="226"/>
      <c r="JD50" s="226"/>
      <c r="JE50" s="226"/>
      <c r="JF50" s="226"/>
      <c r="JG50" s="226"/>
      <c r="JH50" s="226"/>
      <c r="JI50" s="226"/>
      <c r="JJ50" s="226"/>
      <c r="JK50" s="226"/>
      <c r="JL50" s="226"/>
      <c r="JM50" s="226"/>
      <c r="JN50" s="226"/>
      <c r="JO50" s="226"/>
      <c r="JP50" s="226"/>
      <c r="JQ50" s="226"/>
      <c r="JR50" s="226"/>
      <c r="JS50" s="226"/>
      <c r="JT50" s="226"/>
      <c r="JU50" s="226"/>
      <c r="JV50" s="226"/>
      <c r="JW50" s="226"/>
      <c r="JX50" s="226"/>
      <c r="JY50" s="226"/>
      <c r="JZ50" s="226"/>
      <c r="KA50" s="226"/>
      <c r="KB50" s="226"/>
      <c r="KC50" s="226"/>
      <c r="KD50" s="226"/>
      <c r="KE50" s="226"/>
      <c r="KF50" s="226"/>
      <c r="KG50" s="226"/>
      <c r="KH50" s="226"/>
      <c r="KI50" s="226"/>
      <c r="KJ50" s="226"/>
      <c r="KK50" s="226"/>
      <c r="KL50" s="226"/>
      <c r="KM50" s="226"/>
      <c r="KN50" s="226"/>
      <c r="KO50" s="226"/>
      <c r="KP50" s="226"/>
      <c r="KQ50" s="226"/>
      <c r="KR50" s="226"/>
      <c r="KS50" s="226"/>
      <c r="KT50" s="226"/>
      <c r="KU50" s="226"/>
      <c r="KV50" s="226"/>
      <c r="KW50" s="226"/>
      <c r="KX50" s="226"/>
      <c r="KY50" s="226"/>
      <c r="KZ50" s="226"/>
      <c r="LA50" s="226"/>
      <c r="LB50" s="226"/>
      <c r="LC50" s="226"/>
      <c r="LD50" s="226"/>
      <c r="LE50" s="226"/>
      <c r="LF50" s="226"/>
      <c r="LG50" s="226"/>
      <c r="LH50" s="226"/>
      <c r="LI50" s="226"/>
      <c r="LJ50" s="226"/>
      <c r="LK50" s="226"/>
      <c r="LL50" s="226"/>
      <c r="LM50" s="226"/>
      <c r="LN50" s="226"/>
      <c r="LO50" s="226"/>
      <c r="LP50" s="226"/>
      <c r="LQ50" s="226"/>
      <c r="LR50" s="226"/>
      <c r="LS50" s="226"/>
      <c r="LT50" s="226"/>
      <c r="LU50" s="226"/>
      <c r="LV50" s="226"/>
      <c r="LW50" s="226"/>
      <c r="LX50" s="226"/>
      <c r="LY50" s="226"/>
      <c r="LZ50" s="226"/>
      <c r="MA50" s="226"/>
      <c r="MB50" s="226"/>
      <c r="MC50" s="226"/>
      <c r="MD50" s="226"/>
      <c r="ME50" s="226"/>
      <c r="MF50" s="226"/>
      <c r="MG50" s="226"/>
      <c r="MH50" s="226"/>
      <c r="MI50" s="226"/>
      <c r="MJ50" s="226"/>
      <c r="MK50" s="226"/>
      <c r="ML50" s="226"/>
      <c r="MM50" s="226"/>
      <c r="MN50" s="226"/>
      <c r="MO50" s="226"/>
      <c r="MP50" s="226"/>
      <c r="MQ50" s="226"/>
      <c r="MR50" s="226"/>
      <c r="MS50" s="226"/>
      <c r="MT50" s="226"/>
      <c r="MU50" s="226"/>
      <c r="MV50" s="226"/>
      <c r="MW50" s="226"/>
      <c r="MX50" s="226"/>
      <c r="MY50" s="226"/>
      <c r="MZ50" s="226"/>
      <c r="NA50" s="226"/>
      <c r="NB50" s="226"/>
      <c r="NC50" s="226"/>
      <c r="ND50" s="226"/>
      <c r="NE50" s="226"/>
      <c r="NF50" s="226"/>
      <c r="NG50" s="226"/>
      <c r="NH50" s="226"/>
      <c r="NI50" s="226"/>
      <c r="NJ50" s="226"/>
      <c r="NK50" s="226"/>
      <c r="NL50" s="226"/>
      <c r="NM50" s="226"/>
      <c r="NN50" s="226"/>
      <c r="NO50" s="226"/>
      <c r="NP50" s="226"/>
      <c r="NQ50" s="226"/>
      <c r="NR50" s="226"/>
      <c r="NS50" s="226"/>
      <c r="NT50" s="226"/>
      <c r="NU50" s="226"/>
      <c r="NV50" s="226"/>
      <c r="NW50" s="226"/>
      <c r="NX50" s="226"/>
      <c r="NY50" s="226"/>
      <c r="NZ50" s="226"/>
      <c r="OA50" s="226"/>
      <c r="OB50" s="226"/>
      <c r="OC50" s="226"/>
      <c r="OD50" s="226"/>
      <c r="OE50" s="226"/>
      <c r="OF50" s="226"/>
      <c r="OG50" s="226"/>
      <c r="OH50" s="226"/>
      <c r="OI50" s="226"/>
      <c r="OJ50" s="226"/>
      <c r="OK50" s="226"/>
      <c r="OL50" s="226"/>
      <c r="OM50" s="226"/>
      <c r="ON50" s="226"/>
    </row>
    <row r="51" spans="1:404" ht="49.5" customHeight="1">
      <c r="A51" s="137"/>
      <c r="B51" s="9" t="s">
        <v>40</v>
      </c>
      <c r="C51" s="389" t="s">
        <v>76</v>
      </c>
      <c r="D51" s="390"/>
      <c r="E51" s="390"/>
      <c r="F51" s="234" t="str">
        <f>IF(F49="","",IF($F$49='Data Valid. Internal-External'!G4,'Data Valid. Internal-External'!I9,0))</f>
        <v/>
      </c>
      <c r="G51" s="311"/>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3"/>
      <c r="BQ51" s="143"/>
      <c r="BR51" s="143"/>
      <c r="BS51" s="143"/>
      <c r="BT51" s="143"/>
      <c r="BU51" s="143"/>
      <c r="BV51" s="143"/>
      <c r="BW51" s="143"/>
      <c r="BX51" s="143"/>
      <c r="BY51" s="143"/>
      <c r="BZ51" s="143"/>
      <c r="CA51" s="143"/>
      <c r="CB51" s="143"/>
      <c r="CC51" s="143"/>
      <c r="CD51" s="143"/>
      <c r="CE51" s="143"/>
      <c r="CF51" s="143"/>
      <c r="CG51" s="143"/>
      <c r="CH51" s="143"/>
      <c r="CI51" s="143"/>
      <c r="CJ51" s="143"/>
      <c r="CK51" s="143"/>
      <c r="CL51" s="143"/>
      <c r="CM51" s="143"/>
      <c r="CN51" s="143"/>
      <c r="CO51" s="143"/>
      <c r="CP51" s="143"/>
      <c r="CQ51" s="143"/>
      <c r="CR51" s="143"/>
      <c r="CS51" s="143"/>
      <c r="CT51" s="143"/>
      <c r="CU51" s="143"/>
      <c r="CV51" s="143"/>
      <c r="CW51" s="143"/>
      <c r="CX51" s="143"/>
      <c r="CY51" s="143"/>
      <c r="CZ51" s="143"/>
      <c r="DA51" s="143"/>
      <c r="DB51" s="143"/>
      <c r="DC51" s="143"/>
      <c r="DD51" s="143"/>
      <c r="DE51" s="143"/>
      <c r="DF51" s="143"/>
      <c r="DG51" s="143"/>
      <c r="DH51" s="143"/>
      <c r="DI51" s="143"/>
      <c r="DJ51" s="143"/>
      <c r="DK51" s="143"/>
      <c r="DL51" s="143"/>
      <c r="DM51" s="143"/>
      <c r="DN51" s="143"/>
      <c r="DO51" s="226"/>
      <c r="DP51" s="226"/>
      <c r="DQ51" s="226"/>
      <c r="DR51" s="226"/>
      <c r="DS51" s="226"/>
      <c r="DT51" s="226"/>
      <c r="DU51" s="226"/>
      <c r="DV51" s="226"/>
      <c r="DW51" s="226"/>
      <c r="DX51" s="226"/>
      <c r="DY51" s="226"/>
      <c r="DZ51" s="226"/>
      <c r="EA51" s="226"/>
      <c r="EB51" s="226"/>
      <c r="EC51" s="226"/>
      <c r="ED51" s="226"/>
      <c r="EE51" s="226"/>
      <c r="EF51" s="226"/>
      <c r="EG51" s="226"/>
      <c r="EH51" s="226"/>
      <c r="EI51" s="226"/>
      <c r="EJ51" s="226"/>
      <c r="EK51" s="226"/>
      <c r="EL51" s="226"/>
      <c r="EM51" s="226"/>
      <c r="EN51" s="226"/>
      <c r="EO51" s="226"/>
      <c r="EP51" s="226"/>
      <c r="EQ51" s="226"/>
      <c r="ER51" s="226"/>
      <c r="ES51" s="226"/>
      <c r="ET51" s="226"/>
      <c r="EU51" s="226"/>
      <c r="EV51" s="226"/>
      <c r="EW51" s="226"/>
      <c r="EX51" s="226"/>
      <c r="EY51" s="226"/>
      <c r="EZ51" s="226"/>
      <c r="FA51" s="226"/>
      <c r="FB51" s="226"/>
      <c r="FC51" s="226"/>
      <c r="FD51" s="226"/>
      <c r="FE51" s="226"/>
      <c r="FF51" s="226"/>
      <c r="FG51" s="226"/>
      <c r="FH51" s="226"/>
      <c r="FI51" s="226"/>
      <c r="FJ51" s="226"/>
      <c r="FK51" s="226"/>
      <c r="FL51" s="226"/>
      <c r="FM51" s="226"/>
      <c r="FN51" s="226"/>
      <c r="FO51" s="226"/>
      <c r="FP51" s="226"/>
      <c r="FQ51" s="226"/>
      <c r="FR51" s="226"/>
      <c r="FS51" s="226"/>
      <c r="FT51" s="226"/>
      <c r="FU51" s="226"/>
      <c r="FV51" s="226"/>
      <c r="FW51" s="226"/>
      <c r="FX51" s="226"/>
      <c r="FY51" s="226"/>
      <c r="FZ51" s="226"/>
      <c r="GA51" s="226"/>
      <c r="GB51" s="226"/>
      <c r="GC51" s="226"/>
      <c r="GD51" s="226"/>
      <c r="GE51" s="226"/>
      <c r="GF51" s="226"/>
      <c r="GG51" s="226"/>
      <c r="GH51" s="226"/>
      <c r="GI51" s="226"/>
      <c r="GJ51" s="226"/>
      <c r="GK51" s="226"/>
      <c r="GL51" s="226"/>
      <c r="GM51" s="226"/>
      <c r="GN51" s="226"/>
      <c r="GO51" s="226"/>
      <c r="GP51" s="226"/>
      <c r="GQ51" s="226"/>
      <c r="GR51" s="226"/>
      <c r="GS51" s="226"/>
      <c r="GT51" s="226"/>
      <c r="GU51" s="226"/>
      <c r="GV51" s="226"/>
      <c r="GW51" s="226"/>
      <c r="GX51" s="226"/>
      <c r="GY51" s="226"/>
      <c r="GZ51" s="226"/>
      <c r="HA51" s="226"/>
      <c r="HB51" s="226"/>
      <c r="HC51" s="226"/>
      <c r="HD51" s="226"/>
      <c r="HE51" s="226"/>
      <c r="HF51" s="226"/>
      <c r="HG51" s="226"/>
      <c r="HH51" s="226"/>
      <c r="HI51" s="226"/>
      <c r="HJ51" s="226"/>
      <c r="HK51" s="226"/>
      <c r="HL51" s="226"/>
      <c r="HM51" s="226"/>
      <c r="HN51" s="226"/>
      <c r="HO51" s="226"/>
      <c r="HP51" s="226"/>
      <c r="HQ51" s="226"/>
      <c r="HR51" s="226"/>
      <c r="HS51" s="226"/>
      <c r="HT51" s="226"/>
      <c r="HU51" s="226"/>
      <c r="HV51" s="226"/>
      <c r="HW51" s="226"/>
      <c r="HX51" s="226"/>
      <c r="HY51" s="226"/>
      <c r="HZ51" s="226"/>
      <c r="IA51" s="226"/>
      <c r="IB51" s="226"/>
      <c r="IC51" s="226"/>
      <c r="ID51" s="226"/>
      <c r="IE51" s="226"/>
      <c r="IF51" s="226"/>
      <c r="IG51" s="226"/>
      <c r="IH51" s="226"/>
      <c r="II51" s="226"/>
      <c r="IJ51" s="226"/>
      <c r="IK51" s="226"/>
      <c r="IL51" s="226"/>
      <c r="IM51" s="226"/>
      <c r="IN51" s="226"/>
      <c r="IO51" s="226"/>
      <c r="IP51" s="226"/>
      <c r="IQ51" s="226"/>
      <c r="IR51" s="226"/>
      <c r="IS51" s="226"/>
      <c r="IT51" s="226"/>
      <c r="IU51" s="226"/>
      <c r="IV51" s="226"/>
      <c r="IW51" s="226"/>
      <c r="IX51" s="226"/>
      <c r="IY51" s="226"/>
      <c r="IZ51" s="226"/>
      <c r="JA51" s="226"/>
      <c r="JB51" s="226"/>
      <c r="JC51" s="226"/>
      <c r="JD51" s="226"/>
      <c r="JE51" s="226"/>
      <c r="JF51" s="226"/>
      <c r="JG51" s="226"/>
      <c r="JH51" s="226"/>
      <c r="JI51" s="226"/>
      <c r="JJ51" s="226"/>
      <c r="JK51" s="226"/>
      <c r="JL51" s="226"/>
      <c r="JM51" s="226"/>
      <c r="JN51" s="226"/>
      <c r="JO51" s="226"/>
      <c r="JP51" s="226"/>
      <c r="JQ51" s="226"/>
      <c r="JR51" s="226"/>
      <c r="JS51" s="226"/>
      <c r="JT51" s="226"/>
      <c r="JU51" s="226"/>
      <c r="JV51" s="226"/>
      <c r="JW51" s="226"/>
      <c r="JX51" s="226"/>
      <c r="JY51" s="226"/>
      <c r="JZ51" s="226"/>
      <c r="KA51" s="226"/>
      <c r="KB51" s="226"/>
      <c r="KC51" s="226"/>
      <c r="KD51" s="226"/>
      <c r="KE51" s="226"/>
      <c r="KF51" s="226"/>
      <c r="KG51" s="226"/>
      <c r="KH51" s="226"/>
      <c r="KI51" s="226"/>
      <c r="KJ51" s="226"/>
      <c r="KK51" s="226"/>
      <c r="KL51" s="226"/>
      <c r="KM51" s="226"/>
      <c r="KN51" s="226"/>
      <c r="KO51" s="226"/>
      <c r="KP51" s="226"/>
      <c r="KQ51" s="226"/>
      <c r="KR51" s="226"/>
      <c r="KS51" s="226"/>
      <c r="KT51" s="226"/>
      <c r="KU51" s="226"/>
      <c r="KV51" s="226"/>
      <c r="KW51" s="226"/>
      <c r="KX51" s="226"/>
      <c r="KY51" s="226"/>
      <c r="KZ51" s="226"/>
      <c r="LA51" s="226"/>
      <c r="LB51" s="226"/>
      <c r="LC51" s="226"/>
      <c r="LD51" s="226"/>
      <c r="LE51" s="226"/>
      <c r="LF51" s="226"/>
      <c r="LG51" s="226"/>
      <c r="LH51" s="226"/>
      <c r="LI51" s="226"/>
      <c r="LJ51" s="226"/>
      <c r="LK51" s="226"/>
      <c r="LL51" s="226"/>
      <c r="LM51" s="226"/>
      <c r="LN51" s="226"/>
      <c r="LO51" s="226"/>
      <c r="LP51" s="226"/>
      <c r="LQ51" s="226"/>
      <c r="LR51" s="226"/>
      <c r="LS51" s="226"/>
      <c r="LT51" s="226"/>
      <c r="LU51" s="226"/>
      <c r="LV51" s="226"/>
      <c r="LW51" s="226"/>
      <c r="LX51" s="226"/>
      <c r="LY51" s="226"/>
      <c r="LZ51" s="226"/>
      <c r="MA51" s="226"/>
      <c r="MB51" s="226"/>
      <c r="MC51" s="226"/>
      <c r="MD51" s="226"/>
      <c r="ME51" s="226"/>
      <c r="MF51" s="226"/>
      <c r="MG51" s="226"/>
      <c r="MH51" s="226"/>
      <c r="MI51" s="226"/>
      <c r="MJ51" s="226"/>
      <c r="MK51" s="226"/>
      <c r="ML51" s="226"/>
      <c r="MM51" s="226"/>
      <c r="MN51" s="226"/>
      <c r="MO51" s="226"/>
      <c r="MP51" s="226"/>
      <c r="MQ51" s="226"/>
      <c r="MR51" s="226"/>
      <c r="MS51" s="226"/>
      <c r="MT51" s="226"/>
      <c r="MU51" s="226"/>
      <c r="MV51" s="226"/>
      <c r="MW51" s="226"/>
      <c r="MX51" s="226"/>
      <c r="MY51" s="226"/>
      <c r="MZ51" s="226"/>
      <c r="NA51" s="226"/>
      <c r="NB51" s="226"/>
      <c r="NC51" s="226"/>
      <c r="ND51" s="226"/>
      <c r="NE51" s="226"/>
      <c r="NF51" s="226"/>
      <c r="NG51" s="226"/>
      <c r="NH51" s="226"/>
      <c r="NI51" s="226"/>
      <c r="NJ51" s="226"/>
      <c r="NK51" s="226"/>
      <c r="NL51" s="226"/>
      <c r="NM51" s="226"/>
      <c r="NN51" s="226"/>
      <c r="NO51" s="226"/>
      <c r="NP51" s="226"/>
      <c r="NQ51" s="226"/>
      <c r="NR51" s="226"/>
      <c r="NS51" s="226"/>
      <c r="NT51" s="226"/>
      <c r="NU51" s="226"/>
      <c r="NV51" s="226"/>
      <c r="NW51" s="226"/>
      <c r="NX51" s="226"/>
      <c r="NY51" s="226"/>
      <c r="NZ51" s="226"/>
      <c r="OA51" s="226"/>
      <c r="OB51" s="226"/>
      <c r="OC51" s="226"/>
      <c r="OD51" s="226"/>
      <c r="OE51" s="226"/>
      <c r="OF51" s="226"/>
      <c r="OG51" s="226"/>
      <c r="OH51" s="226"/>
      <c r="OI51" s="226"/>
      <c r="OJ51" s="226"/>
      <c r="OK51" s="226"/>
      <c r="OL51" s="226"/>
      <c r="OM51" s="226"/>
      <c r="ON51" s="226"/>
    </row>
    <row r="52" spans="1:404" ht="33" customHeight="1">
      <c r="A52" s="137"/>
      <c r="B52" s="11" t="s">
        <v>77</v>
      </c>
      <c r="C52" s="389" t="s">
        <v>78</v>
      </c>
      <c r="D52" s="390"/>
      <c r="E52" s="390"/>
      <c r="F52" s="279"/>
      <c r="G52" s="280" t="str">
        <f>IF(F52="","Select an answer from dropdown","")</f>
        <v>Select an answer from dropdown</v>
      </c>
      <c r="H52" s="276"/>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c r="BM52" s="143"/>
      <c r="BN52" s="143"/>
      <c r="BO52" s="143"/>
      <c r="BP52" s="143"/>
      <c r="BQ52" s="143"/>
      <c r="BR52" s="143"/>
      <c r="BS52" s="143"/>
      <c r="BT52" s="143"/>
      <c r="BU52" s="143"/>
      <c r="BV52" s="143"/>
      <c r="BW52" s="143"/>
      <c r="BX52" s="143"/>
      <c r="BY52" s="143"/>
      <c r="BZ52" s="143"/>
      <c r="CA52" s="143"/>
      <c r="CB52" s="143"/>
      <c r="CC52" s="143"/>
      <c r="CD52" s="143"/>
      <c r="CE52" s="143"/>
      <c r="CF52" s="143"/>
      <c r="CG52" s="143"/>
      <c r="CH52" s="143"/>
      <c r="CI52" s="143"/>
      <c r="CJ52" s="143"/>
      <c r="CK52" s="143"/>
      <c r="CL52" s="143"/>
      <c r="CM52" s="143"/>
      <c r="CN52" s="143"/>
      <c r="CO52" s="143"/>
      <c r="CP52" s="143"/>
      <c r="CQ52" s="143"/>
      <c r="CR52" s="143"/>
      <c r="CS52" s="143"/>
      <c r="CT52" s="143"/>
      <c r="CU52" s="143"/>
      <c r="CV52" s="143"/>
      <c r="CW52" s="143"/>
      <c r="CX52" s="143"/>
      <c r="CY52" s="143"/>
      <c r="CZ52" s="143"/>
      <c r="DA52" s="143"/>
      <c r="DB52" s="143"/>
      <c r="DC52" s="143"/>
      <c r="DD52" s="143"/>
      <c r="DE52" s="143"/>
      <c r="DF52" s="143"/>
      <c r="DG52" s="143"/>
      <c r="DH52" s="143"/>
      <c r="DI52" s="143"/>
      <c r="DJ52" s="143"/>
      <c r="DK52" s="143"/>
      <c r="DL52" s="143"/>
      <c r="DM52" s="143"/>
      <c r="DN52" s="143"/>
      <c r="DO52" s="380"/>
      <c r="DP52" s="380"/>
      <c r="DQ52" s="380"/>
      <c r="DR52" s="380"/>
      <c r="DS52" s="380"/>
      <c r="DT52" s="380"/>
      <c r="DU52" s="380"/>
      <c r="DV52" s="380"/>
      <c r="DW52" s="380"/>
      <c r="DX52" s="380"/>
      <c r="DY52" s="380"/>
      <c r="DZ52" s="380"/>
      <c r="EA52" s="380"/>
      <c r="EB52" s="380"/>
      <c r="EC52" s="380"/>
      <c r="ED52" s="380"/>
      <c r="EE52" s="380"/>
      <c r="EF52" s="380"/>
      <c r="EG52" s="380"/>
      <c r="EH52" s="380"/>
      <c r="EI52" s="380"/>
      <c r="EJ52" s="380"/>
      <c r="EK52" s="380"/>
      <c r="EL52" s="380"/>
      <c r="EM52" s="380"/>
      <c r="EN52" s="380"/>
      <c r="EO52" s="380"/>
      <c r="EP52" s="380"/>
      <c r="EQ52" s="380"/>
      <c r="ER52" s="380"/>
      <c r="ES52" s="380"/>
      <c r="ET52" s="380"/>
      <c r="EU52" s="380"/>
      <c r="EV52" s="380"/>
      <c r="EW52" s="380"/>
      <c r="EX52" s="380"/>
      <c r="EY52" s="380"/>
      <c r="EZ52" s="380"/>
      <c r="FA52" s="380"/>
      <c r="FB52" s="380"/>
      <c r="FC52" s="380"/>
      <c r="FD52" s="380"/>
      <c r="FE52" s="380"/>
      <c r="FF52" s="380"/>
      <c r="FG52" s="380"/>
      <c r="FH52" s="380"/>
      <c r="FI52" s="380"/>
      <c r="FJ52" s="380"/>
      <c r="FK52" s="380"/>
      <c r="FL52" s="380"/>
      <c r="FM52" s="380"/>
      <c r="FN52" s="380"/>
      <c r="FO52" s="380"/>
      <c r="FP52" s="380"/>
      <c r="FQ52" s="380"/>
      <c r="FR52" s="380"/>
      <c r="FS52" s="380"/>
      <c r="FT52" s="380"/>
      <c r="FU52" s="380"/>
      <c r="FV52" s="380"/>
      <c r="FW52" s="380"/>
      <c r="FX52" s="380"/>
      <c r="FY52" s="380"/>
      <c r="FZ52" s="380"/>
      <c r="GA52" s="380"/>
      <c r="GB52" s="380"/>
      <c r="GC52" s="380"/>
      <c r="GD52" s="380"/>
      <c r="GE52" s="380"/>
      <c r="GF52" s="380"/>
      <c r="GG52" s="380"/>
      <c r="GH52" s="380"/>
      <c r="GI52" s="380"/>
      <c r="GJ52" s="380"/>
      <c r="GK52" s="380"/>
      <c r="GL52" s="380"/>
      <c r="GM52" s="380"/>
      <c r="GN52" s="380"/>
      <c r="GO52" s="380"/>
      <c r="GP52" s="380"/>
      <c r="GQ52" s="380"/>
      <c r="GR52" s="380"/>
      <c r="GS52" s="380"/>
      <c r="GT52" s="380"/>
      <c r="GU52" s="380"/>
      <c r="GV52" s="380"/>
      <c r="GW52" s="380"/>
      <c r="GX52" s="380"/>
      <c r="GY52" s="380"/>
      <c r="GZ52" s="380"/>
      <c r="HA52" s="380"/>
      <c r="HB52" s="380"/>
      <c r="HC52" s="380"/>
      <c r="HD52" s="380"/>
      <c r="HE52" s="380"/>
      <c r="HF52" s="380"/>
      <c r="HG52" s="380"/>
      <c r="HH52" s="380"/>
      <c r="HI52" s="380"/>
      <c r="HJ52" s="380"/>
      <c r="HK52" s="380"/>
      <c r="HL52" s="380"/>
      <c r="HM52" s="380"/>
      <c r="HN52" s="380"/>
      <c r="HO52" s="380"/>
      <c r="HP52" s="380"/>
      <c r="HQ52" s="380"/>
      <c r="HR52" s="380"/>
      <c r="HS52" s="380"/>
      <c r="HT52" s="380"/>
      <c r="HU52" s="380"/>
      <c r="HV52" s="380"/>
      <c r="HW52" s="380"/>
      <c r="HX52" s="380"/>
      <c r="HY52" s="380"/>
      <c r="HZ52" s="380"/>
      <c r="IA52" s="380"/>
      <c r="IB52" s="380"/>
      <c r="IC52" s="380"/>
      <c r="ID52" s="380"/>
      <c r="IE52" s="380"/>
      <c r="IF52" s="380"/>
      <c r="IG52" s="380"/>
      <c r="IH52" s="380"/>
      <c r="II52" s="380"/>
      <c r="IJ52" s="380"/>
      <c r="IK52" s="380"/>
      <c r="IL52" s="380"/>
      <c r="IM52" s="380"/>
      <c r="IN52" s="380"/>
      <c r="IO52" s="380"/>
      <c r="IP52" s="380"/>
      <c r="IQ52" s="380"/>
      <c r="IR52" s="380"/>
      <c r="IS52" s="380"/>
      <c r="IT52" s="380"/>
      <c r="IU52" s="380"/>
      <c r="IV52" s="380"/>
      <c r="IW52" s="380"/>
      <c r="IX52" s="380"/>
      <c r="IY52" s="380"/>
      <c r="IZ52" s="380"/>
      <c r="JA52" s="380"/>
      <c r="JB52" s="380"/>
      <c r="JC52" s="380"/>
      <c r="JD52" s="380"/>
      <c r="JE52" s="380"/>
      <c r="JF52" s="380"/>
      <c r="JG52" s="380"/>
      <c r="JH52" s="380"/>
      <c r="JI52" s="380"/>
      <c r="JJ52" s="380"/>
      <c r="JK52" s="380"/>
      <c r="JL52" s="380"/>
      <c r="JM52" s="380"/>
      <c r="JN52" s="380"/>
      <c r="JO52" s="380"/>
      <c r="JP52" s="380"/>
      <c r="JQ52" s="380"/>
      <c r="JR52" s="380"/>
      <c r="JS52" s="380"/>
      <c r="JT52" s="380"/>
      <c r="JU52" s="380"/>
      <c r="JV52" s="380"/>
      <c r="JW52" s="380"/>
      <c r="JX52" s="380"/>
      <c r="JY52" s="380"/>
      <c r="JZ52" s="380"/>
      <c r="KA52" s="380"/>
      <c r="KB52" s="380"/>
      <c r="KC52" s="380"/>
      <c r="KD52" s="380"/>
      <c r="KE52" s="380"/>
      <c r="KF52" s="380"/>
      <c r="KG52" s="380"/>
      <c r="KH52" s="380"/>
      <c r="KI52" s="380"/>
      <c r="KJ52" s="380"/>
      <c r="KK52" s="380"/>
      <c r="KL52" s="380"/>
      <c r="KM52" s="380"/>
      <c r="KN52" s="380"/>
      <c r="KO52" s="380"/>
      <c r="KP52" s="380"/>
      <c r="KQ52" s="380"/>
      <c r="KR52" s="380"/>
      <c r="KS52" s="380"/>
      <c r="KT52" s="380"/>
      <c r="KU52" s="380"/>
      <c r="KV52" s="380"/>
      <c r="KW52" s="380"/>
      <c r="KX52" s="380"/>
      <c r="KY52" s="380"/>
      <c r="KZ52" s="380"/>
      <c r="LA52" s="380"/>
      <c r="LB52" s="380"/>
      <c r="LC52" s="380"/>
      <c r="LD52" s="380"/>
      <c r="LE52" s="380"/>
      <c r="LF52" s="380"/>
      <c r="LG52" s="380"/>
      <c r="LH52" s="380"/>
      <c r="LI52" s="380"/>
      <c r="LJ52" s="380"/>
      <c r="LK52" s="380"/>
      <c r="LL52" s="380"/>
      <c r="LM52" s="380"/>
      <c r="LN52" s="380"/>
      <c r="LO52" s="380"/>
      <c r="LP52" s="380"/>
      <c r="LQ52" s="380"/>
      <c r="LR52" s="380"/>
      <c r="LS52" s="380"/>
      <c r="LT52" s="380"/>
      <c r="LU52" s="380"/>
      <c r="LV52" s="380"/>
      <c r="LW52" s="380"/>
      <c r="LX52" s="380"/>
      <c r="LY52" s="380"/>
      <c r="LZ52" s="380"/>
      <c r="MA52" s="380"/>
      <c r="MB52" s="380"/>
      <c r="MC52" s="380"/>
      <c r="MD52" s="380"/>
      <c r="ME52" s="380"/>
      <c r="MF52" s="380"/>
      <c r="MG52" s="380"/>
      <c r="MH52" s="380"/>
      <c r="MI52" s="380"/>
      <c r="MJ52" s="380"/>
      <c r="MK52" s="380"/>
      <c r="ML52" s="380"/>
      <c r="MM52" s="380"/>
      <c r="MN52" s="380"/>
      <c r="MO52" s="380"/>
      <c r="MP52" s="380"/>
      <c r="MQ52" s="380"/>
      <c r="MR52" s="380"/>
      <c r="MS52" s="380"/>
      <c r="MT52" s="380"/>
      <c r="MU52" s="380"/>
      <c r="MV52" s="380"/>
      <c r="MW52" s="380"/>
      <c r="MX52" s="380"/>
      <c r="MY52" s="380"/>
      <c r="MZ52" s="380"/>
      <c r="NA52" s="380"/>
      <c r="NB52" s="380"/>
      <c r="NC52" s="380"/>
      <c r="ND52" s="380"/>
      <c r="NE52" s="380"/>
      <c r="NF52" s="380"/>
      <c r="NG52" s="380"/>
      <c r="NH52" s="380"/>
      <c r="NI52" s="380"/>
      <c r="NJ52" s="380"/>
      <c r="NK52" s="380"/>
      <c r="NL52" s="380"/>
      <c r="NM52" s="380"/>
      <c r="NN52" s="380"/>
      <c r="NO52" s="380"/>
      <c r="NP52" s="380"/>
      <c r="NQ52" s="380"/>
      <c r="NR52" s="380"/>
      <c r="NS52" s="380"/>
      <c r="NT52" s="380"/>
      <c r="NU52" s="380"/>
      <c r="NV52" s="380"/>
      <c r="NW52" s="380"/>
      <c r="NX52" s="380"/>
      <c r="NY52" s="380"/>
      <c r="NZ52" s="380"/>
      <c r="OA52" s="380"/>
      <c r="OB52" s="380"/>
      <c r="OC52" s="380"/>
      <c r="OD52" s="380"/>
      <c r="OE52" s="380"/>
      <c r="OF52" s="380"/>
      <c r="OG52" s="380"/>
      <c r="OH52" s="380"/>
      <c r="OI52" s="380"/>
      <c r="OJ52" s="380"/>
      <c r="OK52" s="380"/>
      <c r="OL52" s="380"/>
      <c r="OM52" s="380"/>
      <c r="ON52" s="380"/>
    </row>
    <row r="53" spans="1:404" ht="57" customHeight="1">
      <c r="A53" s="137"/>
      <c r="B53" s="9" t="s">
        <v>42</v>
      </c>
      <c r="C53" s="408" t="s">
        <v>79</v>
      </c>
      <c r="D53" s="409"/>
      <c r="E53" s="409"/>
      <c r="F53" s="339" t="str">
        <f>IF(F52="","",IF($F$52='Data Valid. Internal-External'!H3,-2,0))</f>
        <v/>
      </c>
      <c r="G53" s="280"/>
      <c r="H53" s="225"/>
      <c r="I53" s="365"/>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c r="BK53" s="143"/>
      <c r="BL53" s="143"/>
      <c r="BM53" s="143"/>
      <c r="BN53" s="143"/>
      <c r="BO53" s="143"/>
      <c r="BP53" s="143"/>
      <c r="BQ53" s="143"/>
      <c r="BR53" s="143"/>
      <c r="BS53" s="143"/>
      <c r="BT53" s="143"/>
      <c r="BU53" s="143"/>
      <c r="BV53" s="143"/>
      <c r="BW53" s="143"/>
      <c r="BX53" s="143"/>
      <c r="BY53" s="143"/>
      <c r="BZ53" s="143"/>
      <c r="CA53" s="143"/>
      <c r="CB53" s="143"/>
      <c r="CC53" s="143"/>
      <c r="CD53" s="143"/>
      <c r="CE53" s="143"/>
      <c r="CF53" s="143"/>
      <c r="CG53" s="143"/>
      <c r="CH53" s="143"/>
      <c r="CI53" s="143"/>
      <c r="CJ53" s="143"/>
      <c r="CK53" s="143"/>
      <c r="CL53" s="143"/>
      <c r="CM53" s="143"/>
      <c r="CN53" s="143"/>
      <c r="CO53" s="143"/>
      <c r="CP53" s="143"/>
      <c r="CQ53" s="143"/>
      <c r="CR53" s="143"/>
      <c r="CS53" s="143"/>
      <c r="CT53" s="143"/>
      <c r="CU53" s="143"/>
      <c r="CV53" s="143"/>
      <c r="CW53" s="143"/>
      <c r="CX53" s="143"/>
      <c r="CY53" s="143"/>
      <c r="CZ53" s="143"/>
      <c r="DA53" s="143"/>
      <c r="DB53" s="143"/>
      <c r="DC53" s="143"/>
      <c r="DD53" s="143"/>
      <c r="DE53" s="143"/>
      <c r="DF53" s="143"/>
      <c r="DG53" s="143"/>
      <c r="DH53" s="143"/>
      <c r="DI53" s="143"/>
      <c r="DJ53" s="143"/>
      <c r="DK53" s="143"/>
      <c r="DL53" s="143"/>
      <c r="DM53" s="143"/>
      <c r="DN53" s="143"/>
      <c r="DO53" s="627"/>
      <c r="DP53" s="627"/>
      <c r="DQ53" s="627"/>
      <c r="DR53" s="627"/>
      <c r="DS53" s="627"/>
      <c r="DT53" s="627"/>
      <c r="DU53" s="627"/>
      <c r="DV53" s="627"/>
      <c r="DW53" s="627"/>
      <c r="DX53" s="627"/>
      <c r="DY53" s="627"/>
      <c r="DZ53" s="627"/>
      <c r="EA53" s="627"/>
      <c r="EB53" s="627"/>
      <c r="EC53" s="627"/>
      <c r="ED53" s="627"/>
      <c r="EE53" s="627"/>
      <c r="EF53" s="627"/>
      <c r="EG53" s="627"/>
      <c r="EH53" s="627"/>
      <c r="EI53" s="627"/>
      <c r="EJ53" s="627"/>
      <c r="EK53" s="627"/>
      <c r="EL53" s="627"/>
      <c r="EM53" s="627"/>
      <c r="EN53" s="627"/>
      <c r="EO53" s="627"/>
      <c r="EP53" s="627"/>
      <c r="EQ53" s="627"/>
      <c r="ER53" s="627"/>
      <c r="ES53" s="627"/>
      <c r="ET53" s="627"/>
      <c r="EU53" s="627"/>
      <c r="EV53" s="627"/>
      <c r="EW53" s="627"/>
      <c r="EX53" s="627"/>
      <c r="EY53" s="627"/>
      <c r="EZ53" s="627"/>
      <c r="FA53" s="627"/>
      <c r="FB53" s="627"/>
      <c r="FC53" s="627"/>
      <c r="FD53" s="627"/>
      <c r="FE53" s="627"/>
      <c r="FF53" s="627"/>
      <c r="FG53" s="627"/>
      <c r="FH53" s="627"/>
      <c r="FI53" s="627"/>
      <c r="FJ53" s="627"/>
      <c r="FK53" s="627"/>
      <c r="FL53" s="627"/>
      <c r="FM53" s="627"/>
      <c r="FN53" s="627"/>
      <c r="FO53" s="627"/>
      <c r="FP53" s="627"/>
      <c r="FQ53" s="627"/>
      <c r="FR53" s="627"/>
      <c r="FS53" s="627"/>
      <c r="FT53" s="627"/>
      <c r="FU53" s="627"/>
      <c r="FV53" s="627"/>
      <c r="FW53" s="627"/>
      <c r="FX53" s="627"/>
      <c r="FY53" s="627"/>
      <c r="FZ53" s="627"/>
      <c r="GA53" s="627"/>
      <c r="GB53" s="627"/>
      <c r="GC53" s="627"/>
      <c r="GD53" s="627"/>
      <c r="GE53" s="627"/>
      <c r="GF53" s="627"/>
      <c r="GG53" s="627"/>
      <c r="GH53" s="627"/>
      <c r="GI53" s="627"/>
      <c r="GJ53" s="627"/>
      <c r="GK53" s="627"/>
      <c r="GL53" s="627"/>
      <c r="GM53" s="627"/>
      <c r="GN53" s="627"/>
      <c r="GO53" s="627"/>
      <c r="GP53" s="627"/>
      <c r="GQ53" s="627"/>
      <c r="GR53" s="627"/>
      <c r="GS53" s="627"/>
      <c r="GT53" s="627"/>
      <c r="GU53" s="627"/>
      <c r="GV53" s="627"/>
      <c r="GW53" s="627"/>
      <c r="GX53" s="627"/>
      <c r="GY53" s="627"/>
      <c r="GZ53" s="627"/>
      <c r="HA53" s="627"/>
      <c r="HB53" s="627"/>
      <c r="HC53" s="627"/>
      <c r="HD53" s="627"/>
      <c r="HE53" s="627"/>
      <c r="HF53" s="627"/>
      <c r="HG53" s="627"/>
      <c r="HH53" s="627"/>
      <c r="HI53" s="627"/>
      <c r="HJ53" s="627"/>
      <c r="HK53" s="627"/>
      <c r="HL53" s="627"/>
      <c r="HM53" s="627"/>
      <c r="HN53" s="627"/>
      <c r="HO53" s="627"/>
      <c r="HP53" s="627"/>
      <c r="HQ53" s="627"/>
      <c r="HR53" s="627"/>
      <c r="HS53" s="627"/>
      <c r="HT53" s="627"/>
      <c r="HU53" s="627"/>
      <c r="HV53" s="627"/>
      <c r="HW53" s="627"/>
      <c r="HX53" s="627"/>
      <c r="HY53" s="627"/>
      <c r="HZ53" s="627"/>
      <c r="IA53" s="627"/>
      <c r="IB53" s="627"/>
      <c r="IC53" s="627"/>
      <c r="ID53" s="627"/>
      <c r="IE53" s="627"/>
      <c r="IF53" s="627"/>
      <c r="IG53" s="627"/>
      <c r="IH53" s="627"/>
      <c r="II53" s="627"/>
      <c r="IJ53" s="627"/>
      <c r="IK53" s="627"/>
      <c r="IL53" s="627"/>
      <c r="IM53" s="627"/>
      <c r="IN53" s="627"/>
      <c r="IO53" s="627"/>
      <c r="IP53" s="627"/>
      <c r="IQ53" s="627"/>
      <c r="IR53" s="627"/>
      <c r="IS53" s="627"/>
      <c r="IT53" s="627"/>
      <c r="IU53" s="627"/>
      <c r="IV53" s="627"/>
      <c r="IW53" s="627"/>
      <c r="IX53" s="627"/>
      <c r="IY53" s="627"/>
      <c r="IZ53" s="627"/>
      <c r="JA53" s="627"/>
      <c r="JB53" s="627"/>
      <c r="JC53" s="627"/>
      <c r="JD53" s="627"/>
      <c r="JE53" s="627"/>
      <c r="JF53" s="627"/>
      <c r="JG53" s="627"/>
      <c r="JH53" s="627"/>
      <c r="JI53" s="627"/>
      <c r="JJ53" s="627"/>
      <c r="JK53" s="627"/>
      <c r="JL53" s="627"/>
      <c r="JM53" s="627"/>
      <c r="JN53" s="627"/>
      <c r="JO53" s="627"/>
      <c r="JP53" s="627"/>
      <c r="JQ53" s="627"/>
      <c r="JR53" s="627"/>
      <c r="JS53" s="627"/>
      <c r="JT53" s="627"/>
      <c r="JU53" s="627"/>
      <c r="JV53" s="627"/>
      <c r="JW53" s="627"/>
      <c r="JX53" s="627"/>
      <c r="JY53" s="627"/>
      <c r="JZ53" s="627"/>
      <c r="KA53" s="627"/>
      <c r="KB53" s="627"/>
      <c r="KC53" s="627"/>
      <c r="KD53" s="627"/>
      <c r="KE53" s="627"/>
      <c r="KF53" s="627"/>
      <c r="KG53" s="627"/>
      <c r="KH53" s="627"/>
      <c r="KI53" s="627"/>
      <c r="KJ53" s="627"/>
      <c r="KK53" s="627"/>
      <c r="KL53" s="627"/>
      <c r="KM53" s="627"/>
      <c r="KN53" s="627"/>
      <c r="KO53" s="627"/>
      <c r="KP53" s="627"/>
      <c r="KQ53" s="627"/>
      <c r="KR53" s="627"/>
      <c r="KS53" s="627"/>
      <c r="KT53" s="627"/>
      <c r="KU53" s="627"/>
      <c r="KV53" s="627"/>
      <c r="KW53" s="627"/>
      <c r="KX53" s="627"/>
      <c r="KY53" s="627"/>
      <c r="KZ53" s="627"/>
      <c r="LA53" s="627"/>
      <c r="LB53" s="627"/>
      <c r="LC53" s="627"/>
      <c r="LD53" s="627"/>
      <c r="LE53" s="627"/>
      <c r="LF53" s="627"/>
      <c r="LG53" s="627"/>
      <c r="LH53" s="627"/>
      <c r="LI53" s="627"/>
      <c r="LJ53" s="627"/>
      <c r="LK53" s="627"/>
      <c r="LL53" s="627"/>
      <c r="LM53" s="627"/>
      <c r="LN53" s="627"/>
      <c r="LO53" s="627"/>
      <c r="LP53" s="627"/>
      <c r="LQ53" s="627"/>
      <c r="LR53" s="627"/>
      <c r="LS53" s="627"/>
      <c r="LT53" s="627"/>
      <c r="LU53" s="627"/>
      <c r="LV53" s="627"/>
      <c r="LW53" s="627"/>
      <c r="LX53" s="627"/>
      <c r="LY53" s="627"/>
      <c r="LZ53" s="627"/>
      <c r="MA53" s="627"/>
      <c r="MB53" s="627"/>
      <c r="MC53" s="627"/>
      <c r="MD53" s="627"/>
      <c r="ME53" s="627"/>
      <c r="MF53" s="627"/>
      <c r="MG53" s="627"/>
      <c r="MH53" s="627"/>
      <c r="MI53" s="627"/>
      <c r="MJ53" s="627"/>
      <c r="MK53" s="627"/>
      <c r="ML53" s="627"/>
      <c r="MM53" s="627"/>
      <c r="MN53" s="627"/>
      <c r="MO53" s="627"/>
      <c r="MP53" s="627"/>
      <c r="MQ53" s="627"/>
      <c r="MR53" s="627"/>
      <c r="MS53" s="627"/>
      <c r="MT53" s="627"/>
      <c r="MU53" s="627"/>
      <c r="MV53" s="627"/>
      <c r="MW53" s="627"/>
      <c r="MX53" s="627"/>
      <c r="MY53" s="627"/>
      <c r="MZ53" s="627"/>
      <c r="NA53" s="627"/>
      <c r="NB53" s="627"/>
      <c r="NC53" s="627"/>
      <c r="ND53" s="627"/>
      <c r="NE53" s="627"/>
      <c r="NF53" s="627"/>
      <c r="NG53" s="627"/>
      <c r="NH53" s="627"/>
      <c r="NI53" s="627"/>
      <c r="NJ53" s="627"/>
      <c r="NK53" s="627"/>
      <c r="NL53" s="627"/>
      <c r="NM53" s="627"/>
      <c r="NN53" s="627"/>
      <c r="NO53" s="627"/>
      <c r="NP53" s="627"/>
      <c r="NQ53" s="627"/>
      <c r="NR53" s="627"/>
      <c r="NS53" s="627"/>
      <c r="NT53" s="627"/>
      <c r="NU53" s="627"/>
      <c r="NV53" s="627"/>
      <c r="NW53" s="627"/>
      <c r="NX53" s="627"/>
      <c r="NY53" s="627"/>
      <c r="NZ53" s="627"/>
      <c r="OA53" s="627"/>
      <c r="OB53" s="627"/>
      <c r="OC53" s="627"/>
      <c r="OD53" s="627"/>
      <c r="OE53" s="627"/>
      <c r="OF53" s="627"/>
      <c r="OG53" s="627"/>
      <c r="OH53" s="627"/>
      <c r="OI53" s="627"/>
      <c r="OJ53" s="627"/>
      <c r="OK53" s="627"/>
      <c r="OL53" s="627"/>
      <c r="OM53" s="627"/>
      <c r="ON53" s="627"/>
    </row>
    <row r="54" spans="1:404" ht="43.5" customHeight="1">
      <c r="A54" s="137"/>
      <c r="B54" s="9" t="s">
        <v>59</v>
      </c>
      <c r="C54" s="410" t="s">
        <v>80</v>
      </c>
      <c r="D54" s="411"/>
      <c r="E54" s="411"/>
      <c r="F54" s="339" t="str">
        <f>IF(F53="","",IF($F$52='Data Valid. Internal-External'!H4,-4,0))</f>
        <v/>
      </c>
      <c r="G54" s="280"/>
      <c r="H54" s="225"/>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G54" s="143"/>
      <c r="AH54" s="143"/>
      <c r="AI54" s="143"/>
      <c r="AJ54" s="143"/>
      <c r="AK54" s="143"/>
      <c r="AL54" s="143"/>
      <c r="AM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J54" s="143"/>
      <c r="BK54" s="143"/>
      <c r="BL54" s="143"/>
      <c r="BM54" s="143"/>
      <c r="BN54" s="143"/>
      <c r="BO54" s="143"/>
      <c r="BP54" s="143"/>
      <c r="BQ54" s="143"/>
      <c r="BR54" s="143"/>
      <c r="BS54" s="143"/>
      <c r="BT54" s="143"/>
      <c r="BU54" s="143"/>
      <c r="BV54" s="143"/>
      <c r="BW54" s="143"/>
      <c r="BX54" s="143"/>
      <c r="BY54" s="143"/>
      <c r="BZ54" s="143"/>
      <c r="CA54" s="143"/>
      <c r="CB54" s="143"/>
      <c r="CC54" s="143"/>
      <c r="CD54" s="143"/>
      <c r="CE54" s="143"/>
      <c r="CF54" s="143"/>
      <c r="CG54" s="143"/>
      <c r="CH54" s="143"/>
      <c r="CI54" s="143"/>
      <c r="CJ54" s="143"/>
      <c r="CK54" s="143"/>
      <c r="CL54" s="143"/>
      <c r="CM54" s="143"/>
      <c r="CN54" s="143"/>
      <c r="CO54" s="143"/>
      <c r="CP54" s="143"/>
      <c r="CQ54" s="143"/>
      <c r="CR54" s="143"/>
      <c r="CS54" s="143"/>
      <c r="CT54" s="143"/>
      <c r="CU54" s="143"/>
      <c r="CV54" s="143"/>
      <c r="CW54" s="143"/>
      <c r="CX54" s="143"/>
      <c r="CY54" s="143"/>
      <c r="CZ54" s="143"/>
      <c r="DA54" s="143"/>
      <c r="DB54" s="143"/>
      <c r="DC54" s="143"/>
      <c r="DD54" s="143"/>
      <c r="DE54" s="143"/>
      <c r="DF54" s="143"/>
      <c r="DG54" s="143"/>
      <c r="DH54" s="143"/>
      <c r="DI54" s="143"/>
      <c r="DJ54" s="143"/>
      <c r="DK54" s="143"/>
      <c r="DL54" s="143"/>
      <c r="DM54" s="143"/>
      <c r="DN54" s="143"/>
      <c r="DO54" s="627"/>
      <c r="DP54" s="627"/>
      <c r="DQ54" s="627"/>
      <c r="DR54" s="627"/>
      <c r="DS54" s="627"/>
      <c r="DT54" s="627"/>
      <c r="DU54" s="627"/>
      <c r="DV54" s="627"/>
      <c r="DW54" s="627"/>
      <c r="DX54" s="627"/>
      <c r="DY54" s="627"/>
      <c r="DZ54" s="627"/>
      <c r="EA54" s="627"/>
      <c r="EB54" s="627"/>
      <c r="EC54" s="627"/>
      <c r="ED54" s="627"/>
      <c r="EE54" s="627"/>
      <c r="EF54" s="627"/>
      <c r="EG54" s="627"/>
      <c r="EH54" s="627"/>
      <c r="EI54" s="627"/>
      <c r="EJ54" s="627"/>
      <c r="EK54" s="627"/>
      <c r="EL54" s="627"/>
      <c r="EM54" s="627"/>
      <c r="EN54" s="627"/>
      <c r="EO54" s="627"/>
      <c r="EP54" s="627"/>
      <c r="EQ54" s="627"/>
      <c r="ER54" s="627"/>
      <c r="ES54" s="627"/>
      <c r="ET54" s="627"/>
      <c r="EU54" s="627"/>
      <c r="EV54" s="627"/>
      <c r="EW54" s="627"/>
      <c r="EX54" s="627"/>
      <c r="EY54" s="627"/>
      <c r="EZ54" s="627"/>
      <c r="FA54" s="627"/>
      <c r="FB54" s="627"/>
      <c r="FC54" s="627"/>
      <c r="FD54" s="627"/>
      <c r="FE54" s="627"/>
      <c r="FF54" s="627"/>
      <c r="FG54" s="627"/>
      <c r="FH54" s="627"/>
      <c r="FI54" s="627"/>
      <c r="FJ54" s="627"/>
      <c r="FK54" s="627"/>
      <c r="FL54" s="627"/>
      <c r="FM54" s="627"/>
      <c r="FN54" s="627"/>
      <c r="FO54" s="627"/>
      <c r="FP54" s="627"/>
      <c r="FQ54" s="627"/>
      <c r="FR54" s="627"/>
      <c r="FS54" s="627"/>
      <c r="FT54" s="627"/>
      <c r="FU54" s="627"/>
      <c r="FV54" s="627"/>
      <c r="FW54" s="627"/>
      <c r="FX54" s="627"/>
      <c r="FY54" s="627"/>
      <c r="FZ54" s="627"/>
      <c r="GA54" s="627"/>
      <c r="GB54" s="627"/>
      <c r="GC54" s="627"/>
      <c r="GD54" s="627"/>
      <c r="GE54" s="627"/>
      <c r="GF54" s="627"/>
      <c r="GG54" s="627"/>
      <c r="GH54" s="627"/>
      <c r="GI54" s="627"/>
      <c r="GJ54" s="627"/>
      <c r="GK54" s="627"/>
      <c r="GL54" s="627"/>
      <c r="GM54" s="627"/>
      <c r="GN54" s="627"/>
      <c r="GO54" s="627"/>
      <c r="GP54" s="627"/>
      <c r="GQ54" s="627"/>
      <c r="GR54" s="627"/>
      <c r="GS54" s="627"/>
      <c r="GT54" s="627"/>
      <c r="GU54" s="627"/>
      <c r="GV54" s="627"/>
      <c r="GW54" s="627"/>
      <c r="GX54" s="627"/>
      <c r="GY54" s="627"/>
      <c r="GZ54" s="627"/>
      <c r="HA54" s="627"/>
      <c r="HB54" s="627"/>
      <c r="HC54" s="627"/>
      <c r="HD54" s="627"/>
      <c r="HE54" s="627"/>
      <c r="HF54" s="627"/>
      <c r="HG54" s="627"/>
      <c r="HH54" s="627"/>
      <c r="HI54" s="627"/>
      <c r="HJ54" s="627"/>
      <c r="HK54" s="627"/>
      <c r="HL54" s="627"/>
      <c r="HM54" s="627"/>
      <c r="HN54" s="627"/>
      <c r="HO54" s="627"/>
      <c r="HP54" s="627"/>
      <c r="HQ54" s="627"/>
      <c r="HR54" s="627"/>
      <c r="HS54" s="627"/>
      <c r="HT54" s="627"/>
      <c r="HU54" s="627"/>
      <c r="HV54" s="627"/>
      <c r="HW54" s="627"/>
      <c r="HX54" s="627"/>
      <c r="HY54" s="627"/>
      <c r="HZ54" s="627"/>
      <c r="IA54" s="627"/>
      <c r="IB54" s="627"/>
      <c r="IC54" s="627"/>
      <c r="ID54" s="627"/>
      <c r="IE54" s="627"/>
      <c r="IF54" s="627"/>
      <c r="IG54" s="627"/>
      <c r="IH54" s="627"/>
      <c r="II54" s="627"/>
      <c r="IJ54" s="627"/>
      <c r="IK54" s="627"/>
      <c r="IL54" s="627"/>
      <c r="IM54" s="627"/>
      <c r="IN54" s="627"/>
      <c r="IO54" s="627"/>
      <c r="IP54" s="627"/>
      <c r="IQ54" s="627"/>
      <c r="IR54" s="627"/>
      <c r="IS54" s="627"/>
      <c r="IT54" s="627"/>
      <c r="IU54" s="627"/>
      <c r="IV54" s="627"/>
      <c r="IW54" s="627"/>
      <c r="IX54" s="627"/>
      <c r="IY54" s="627"/>
      <c r="IZ54" s="627"/>
      <c r="JA54" s="627"/>
      <c r="JB54" s="627"/>
      <c r="JC54" s="627"/>
      <c r="JD54" s="627"/>
      <c r="JE54" s="627"/>
      <c r="JF54" s="627"/>
      <c r="JG54" s="627"/>
      <c r="JH54" s="627"/>
      <c r="JI54" s="627"/>
      <c r="JJ54" s="627"/>
      <c r="JK54" s="627"/>
      <c r="JL54" s="627"/>
      <c r="JM54" s="627"/>
      <c r="JN54" s="627"/>
      <c r="JO54" s="627"/>
      <c r="JP54" s="627"/>
      <c r="JQ54" s="627"/>
      <c r="JR54" s="627"/>
      <c r="JS54" s="627"/>
      <c r="JT54" s="627"/>
      <c r="JU54" s="627"/>
      <c r="JV54" s="627"/>
      <c r="JW54" s="627"/>
      <c r="JX54" s="627"/>
      <c r="JY54" s="627"/>
      <c r="JZ54" s="627"/>
      <c r="KA54" s="627"/>
      <c r="KB54" s="627"/>
      <c r="KC54" s="627"/>
      <c r="KD54" s="627"/>
      <c r="KE54" s="627"/>
      <c r="KF54" s="627"/>
      <c r="KG54" s="627"/>
      <c r="KH54" s="627"/>
      <c r="KI54" s="627"/>
      <c r="KJ54" s="627"/>
      <c r="KK54" s="627"/>
      <c r="KL54" s="627"/>
      <c r="KM54" s="627"/>
      <c r="KN54" s="627"/>
      <c r="KO54" s="627"/>
      <c r="KP54" s="627"/>
      <c r="KQ54" s="627"/>
      <c r="KR54" s="627"/>
      <c r="KS54" s="627"/>
      <c r="KT54" s="627"/>
      <c r="KU54" s="627"/>
      <c r="KV54" s="627"/>
      <c r="KW54" s="627"/>
      <c r="KX54" s="627"/>
      <c r="KY54" s="627"/>
      <c r="KZ54" s="627"/>
      <c r="LA54" s="627"/>
      <c r="LB54" s="627"/>
      <c r="LC54" s="627"/>
      <c r="LD54" s="627"/>
      <c r="LE54" s="627"/>
      <c r="LF54" s="627"/>
      <c r="LG54" s="627"/>
      <c r="LH54" s="627"/>
      <c r="LI54" s="627"/>
      <c r="LJ54" s="627"/>
      <c r="LK54" s="627"/>
      <c r="LL54" s="627"/>
      <c r="LM54" s="627"/>
      <c r="LN54" s="627"/>
      <c r="LO54" s="627"/>
      <c r="LP54" s="627"/>
      <c r="LQ54" s="627"/>
      <c r="LR54" s="627"/>
      <c r="LS54" s="627"/>
      <c r="LT54" s="627"/>
      <c r="LU54" s="627"/>
      <c r="LV54" s="627"/>
      <c r="LW54" s="627"/>
      <c r="LX54" s="627"/>
      <c r="LY54" s="627"/>
      <c r="LZ54" s="627"/>
      <c r="MA54" s="627"/>
      <c r="MB54" s="627"/>
      <c r="MC54" s="627"/>
      <c r="MD54" s="627"/>
      <c r="ME54" s="627"/>
      <c r="MF54" s="627"/>
      <c r="MG54" s="627"/>
      <c r="MH54" s="627"/>
      <c r="MI54" s="627"/>
      <c r="MJ54" s="627"/>
      <c r="MK54" s="627"/>
      <c r="ML54" s="627"/>
      <c r="MM54" s="627"/>
      <c r="MN54" s="627"/>
      <c r="MO54" s="627"/>
      <c r="MP54" s="627"/>
      <c r="MQ54" s="627"/>
      <c r="MR54" s="627"/>
      <c r="MS54" s="627"/>
      <c r="MT54" s="627"/>
      <c r="MU54" s="627"/>
      <c r="MV54" s="627"/>
      <c r="MW54" s="627"/>
      <c r="MX54" s="627"/>
      <c r="MY54" s="627"/>
      <c r="MZ54" s="627"/>
      <c r="NA54" s="627"/>
      <c r="NB54" s="627"/>
      <c r="NC54" s="627"/>
      <c r="ND54" s="627"/>
      <c r="NE54" s="627"/>
      <c r="NF54" s="627"/>
      <c r="NG54" s="627"/>
      <c r="NH54" s="627"/>
      <c r="NI54" s="627"/>
      <c r="NJ54" s="627"/>
      <c r="NK54" s="627"/>
      <c r="NL54" s="627"/>
      <c r="NM54" s="627"/>
      <c r="NN54" s="627"/>
      <c r="NO54" s="627"/>
      <c r="NP54" s="627"/>
      <c r="NQ54" s="627"/>
      <c r="NR54" s="627"/>
      <c r="NS54" s="627"/>
      <c r="NT54" s="627"/>
      <c r="NU54" s="627"/>
      <c r="NV54" s="627"/>
      <c r="NW54" s="627"/>
      <c r="NX54" s="627"/>
      <c r="NY54" s="627"/>
      <c r="NZ54" s="627"/>
      <c r="OA54" s="627"/>
      <c r="OB54" s="627"/>
      <c r="OC54" s="627"/>
      <c r="OD54" s="627"/>
      <c r="OE54" s="627"/>
      <c r="OF54" s="627"/>
      <c r="OG54" s="627"/>
      <c r="OH54" s="627"/>
      <c r="OI54" s="627"/>
      <c r="OJ54" s="627"/>
      <c r="OK54" s="627"/>
      <c r="OL54" s="627"/>
      <c r="OM54" s="627"/>
      <c r="ON54" s="627"/>
    </row>
    <row r="55" spans="1:404" ht="70.5" customHeight="1">
      <c r="A55" s="137"/>
      <c r="B55" s="223" t="s">
        <v>81</v>
      </c>
      <c r="C55" s="412" t="s">
        <v>82</v>
      </c>
      <c r="D55" s="413"/>
      <c r="E55" s="413"/>
      <c r="F55" s="221"/>
      <c r="G55" s="280" t="str">
        <f>IF(F55="","Select a value from dropdown","")</f>
        <v>Select a value from dropdown</v>
      </c>
      <c r="H55" s="225"/>
      <c r="I55" s="222"/>
      <c r="J55" s="226"/>
      <c r="K55" s="380"/>
      <c r="L55" s="380"/>
      <c r="M55" s="380"/>
      <c r="N55" s="380"/>
      <c r="O55" s="380"/>
      <c r="P55" s="380"/>
      <c r="Q55" s="380"/>
      <c r="R55" s="380"/>
      <c r="S55" s="380"/>
      <c r="T55" s="380"/>
      <c r="U55" s="380"/>
      <c r="V55" s="380"/>
      <c r="W55" s="380"/>
      <c r="X55" s="380"/>
      <c r="Y55" s="380"/>
      <c r="Z55" s="380"/>
      <c r="AA55" s="380"/>
      <c r="AB55" s="380"/>
      <c r="AC55" s="380"/>
      <c r="AD55" s="380"/>
      <c r="AE55" s="380"/>
      <c r="AF55" s="380"/>
      <c r="AG55" s="380"/>
      <c r="AH55" s="380"/>
      <c r="AI55" s="380"/>
      <c r="AJ55" s="380"/>
      <c r="AK55" s="380"/>
      <c r="AL55" s="380"/>
      <c r="AM55" s="380"/>
      <c r="AN55" s="380"/>
      <c r="AO55" s="380"/>
      <c r="AP55" s="380"/>
      <c r="AQ55" s="380"/>
      <c r="AR55" s="380"/>
      <c r="AS55" s="380"/>
      <c r="AT55" s="380"/>
      <c r="AU55" s="380"/>
      <c r="AV55" s="380"/>
      <c r="AW55" s="380"/>
      <c r="AX55" s="380"/>
      <c r="AY55" s="380"/>
      <c r="AZ55" s="380"/>
      <c r="BA55" s="380"/>
      <c r="BB55" s="380"/>
      <c r="BC55" s="380"/>
      <c r="BD55" s="380"/>
      <c r="BE55" s="380"/>
      <c r="BF55" s="380"/>
      <c r="BG55" s="380"/>
      <c r="BH55" s="380"/>
      <c r="BI55" s="380"/>
      <c r="BJ55" s="380"/>
      <c r="BK55" s="380"/>
      <c r="BL55" s="380"/>
      <c r="BM55" s="380"/>
      <c r="BN55" s="380"/>
      <c r="BO55" s="380"/>
      <c r="BP55" s="380"/>
      <c r="BQ55" s="380"/>
      <c r="BR55" s="380"/>
      <c r="BS55" s="380"/>
      <c r="BT55" s="380"/>
      <c r="BU55" s="380"/>
      <c r="BV55" s="380"/>
      <c r="BW55" s="380"/>
      <c r="BX55" s="380"/>
      <c r="BY55" s="380"/>
      <c r="BZ55" s="380"/>
      <c r="CA55" s="380"/>
      <c r="CB55" s="380"/>
      <c r="CC55" s="380"/>
      <c r="CD55" s="380"/>
      <c r="CE55" s="380"/>
      <c r="CF55" s="380"/>
      <c r="CG55" s="380"/>
      <c r="CH55" s="380"/>
      <c r="CI55" s="380"/>
      <c r="CJ55" s="380"/>
      <c r="CK55" s="380"/>
      <c r="CL55" s="380"/>
      <c r="CM55" s="226"/>
      <c r="CN55" s="226"/>
      <c r="CO55" s="226"/>
      <c r="CP55" s="226"/>
      <c r="CQ55" s="226"/>
      <c r="CR55" s="226"/>
      <c r="CS55" s="226"/>
      <c r="CT55" s="226"/>
      <c r="CU55" s="226"/>
      <c r="CV55" s="226"/>
      <c r="CW55" s="226"/>
      <c r="CX55" s="226"/>
      <c r="CY55" s="226"/>
      <c r="CZ55" s="226"/>
      <c r="DA55" s="226"/>
      <c r="DB55" s="226"/>
      <c r="DC55" s="226"/>
      <c r="DD55" s="226"/>
      <c r="DE55" s="226"/>
      <c r="DF55" s="226"/>
      <c r="DG55" s="226"/>
      <c r="DH55" s="226"/>
      <c r="DI55" s="226"/>
      <c r="DJ55" s="226"/>
      <c r="DK55" s="226"/>
      <c r="DL55" s="226"/>
      <c r="DM55" s="226"/>
      <c r="DN55" s="226"/>
      <c r="DO55" s="226"/>
      <c r="DP55" s="226"/>
      <c r="DQ55" s="226"/>
      <c r="DR55" s="226"/>
      <c r="DS55" s="226"/>
      <c r="DT55" s="226"/>
      <c r="DU55" s="226"/>
      <c r="DV55" s="226"/>
      <c r="DW55" s="226"/>
      <c r="DX55" s="226"/>
      <c r="DY55" s="226"/>
      <c r="DZ55" s="226"/>
      <c r="EA55" s="226"/>
      <c r="EB55" s="226"/>
      <c r="EC55" s="226"/>
      <c r="ED55" s="226"/>
      <c r="EE55" s="226"/>
      <c r="EF55" s="226"/>
      <c r="EG55" s="226"/>
      <c r="EH55" s="226"/>
      <c r="EI55" s="226"/>
      <c r="EJ55" s="226"/>
      <c r="EK55" s="226"/>
      <c r="EL55" s="226"/>
      <c r="EM55" s="226"/>
      <c r="EN55" s="226"/>
      <c r="EO55" s="226"/>
      <c r="EP55" s="226"/>
      <c r="EQ55" s="226"/>
      <c r="ER55" s="226"/>
      <c r="ES55" s="226"/>
      <c r="ET55" s="226"/>
      <c r="EU55" s="226"/>
      <c r="EV55" s="226"/>
      <c r="EW55" s="226"/>
      <c r="EX55" s="226"/>
      <c r="EY55" s="226"/>
      <c r="EZ55" s="226"/>
      <c r="FA55" s="226"/>
      <c r="FB55" s="226"/>
      <c r="FC55" s="226"/>
      <c r="FD55" s="226"/>
      <c r="FE55" s="226"/>
      <c r="FF55" s="226"/>
      <c r="FG55" s="226"/>
      <c r="FH55" s="226"/>
      <c r="FI55" s="226"/>
      <c r="FJ55" s="226"/>
      <c r="FK55" s="226"/>
      <c r="FL55" s="226"/>
      <c r="FM55" s="226"/>
      <c r="FN55" s="226"/>
      <c r="FO55" s="226"/>
      <c r="FP55" s="226"/>
      <c r="FQ55" s="226"/>
      <c r="FR55" s="226"/>
      <c r="FS55" s="226"/>
      <c r="FT55" s="226"/>
      <c r="FU55" s="226"/>
      <c r="FV55" s="226"/>
      <c r="FW55" s="226"/>
      <c r="FX55" s="226"/>
      <c r="FY55" s="226"/>
      <c r="FZ55" s="226"/>
      <c r="GA55" s="226"/>
      <c r="GB55" s="226"/>
      <c r="GC55" s="226"/>
      <c r="GD55" s="226"/>
      <c r="GE55" s="226"/>
      <c r="GF55" s="226"/>
      <c r="GG55" s="226"/>
      <c r="GH55" s="226"/>
      <c r="GI55" s="226"/>
      <c r="GJ55" s="226"/>
      <c r="GK55" s="226"/>
      <c r="GL55" s="226"/>
      <c r="GM55" s="226"/>
      <c r="GN55" s="226"/>
      <c r="GO55" s="226"/>
      <c r="GP55" s="226"/>
      <c r="GQ55" s="226"/>
      <c r="GR55" s="226"/>
      <c r="GS55" s="226"/>
      <c r="GT55" s="226"/>
      <c r="GU55" s="226"/>
      <c r="GV55" s="226"/>
      <c r="GW55" s="226"/>
      <c r="GX55" s="226"/>
      <c r="GY55" s="226"/>
      <c r="GZ55" s="226"/>
      <c r="HA55" s="226"/>
      <c r="HB55" s="226"/>
      <c r="HC55" s="226"/>
      <c r="HD55" s="226"/>
      <c r="HE55" s="226"/>
      <c r="HF55" s="226"/>
      <c r="HG55" s="226"/>
      <c r="HH55" s="226"/>
      <c r="HI55" s="226"/>
      <c r="HJ55" s="226"/>
      <c r="HK55" s="226"/>
      <c r="HL55" s="226"/>
      <c r="HM55" s="226"/>
      <c r="HN55" s="226"/>
      <c r="HO55" s="226"/>
      <c r="HP55" s="226"/>
      <c r="HQ55" s="226"/>
      <c r="HR55" s="226"/>
      <c r="HS55" s="226"/>
      <c r="HT55" s="226"/>
      <c r="HU55" s="226"/>
      <c r="HV55" s="226"/>
      <c r="HW55" s="226"/>
      <c r="HX55" s="226"/>
      <c r="HY55" s="226"/>
      <c r="HZ55" s="226"/>
      <c r="IA55" s="226"/>
      <c r="IB55" s="226"/>
      <c r="IC55" s="226"/>
      <c r="ID55" s="226"/>
      <c r="IE55" s="226"/>
      <c r="IF55" s="226"/>
      <c r="IG55" s="226"/>
      <c r="IH55" s="226"/>
      <c r="II55" s="226"/>
      <c r="IJ55" s="226"/>
      <c r="IK55" s="226"/>
      <c r="IL55" s="226"/>
      <c r="IM55" s="226"/>
      <c r="IN55" s="226"/>
      <c r="IO55" s="226"/>
      <c r="IP55" s="226"/>
      <c r="IQ55" s="226"/>
      <c r="IR55" s="226"/>
      <c r="IS55" s="226"/>
      <c r="IT55" s="226"/>
      <c r="IU55" s="226"/>
      <c r="IV55" s="226"/>
      <c r="IW55" s="226"/>
      <c r="IX55" s="226"/>
      <c r="IY55" s="226"/>
      <c r="IZ55" s="226"/>
      <c r="JA55" s="226"/>
      <c r="JB55" s="226"/>
      <c r="JC55" s="226"/>
      <c r="JD55" s="226"/>
      <c r="JE55" s="226"/>
      <c r="JF55" s="226"/>
      <c r="JG55" s="226"/>
      <c r="JH55" s="226"/>
      <c r="JI55" s="226"/>
      <c r="JJ55" s="226"/>
      <c r="JK55" s="226"/>
      <c r="JL55" s="226"/>
      <c r="JM55" s="226"/>
      <c r="JN55" s="226"/>
      <c r="JO55" s="226"/>
      <c r="JP55" s="226"/>
      <c r="JQ55" s="226"/>
      <c r="JR55" s="226"/>
      <c r="JS55" s="226"/>
      <c r="JT55" s="226"/>
      <c r="JU55" s="226"/>
      <c r="JV55" s="226"/>
      <c r="JW55" s="226"/>
      <c r="JX55" s="226"/>
      <c r="JY55" s="226"/>
      <c r="JZ55" s="226"/>
      <c r="KA55" s="226"/>
      <c r="KB55" s="226"/>
      <c r="KC55" s="226"/>
      <c r="KD55" s="226"/>
      <c r="KE55" s="226"/>
      <c r="KF55" s="226"/>
      <c r="KG55" s="226"/>
      <c r="KH55" s="226"/>
      <c r="KI55" s="226"/>
      <c r="KJ55" s="226"/>
      <c r="KK55" s="226"/>
      <c r="KL55" s="226"/>
      <c r="KM55" s="226"/>
      <c r="KN55" s="226"/>
      <c r="KO55" s="226"/>
      <c r="KP55" s="226"/>
      <c r="KQ55" s="226"/>
      <c r="KR55" s="226"/>
      <c r="KS55" s="226"/>
      <c r="KT55" s="226"/>
      <c r="KU55" s="226"/>
      <c r="KV55" s="226"/>
      <c r="KW55" s="226"/>
      <c r="KX55" s="226"/>
      <c r="KY55" s="226"/>
      <c r="KZ55" s="226"/>
      <c r="LA55" s="226"/>
      <c r="LB55" s="226"/>
      <c r="LC55" s="226"/>
      <c r="LD55" s="226"/>
      <c r="LE55" s="226"/>
      <c r="LF55" s="226"/>
      <c r="LG55" s="226"/>
      <c r="LH55" s="226"/>
      <c r="LI55" s="226"/>
      <c r="LJ55" s="226"/>
      <c r="LK55" s="226"/>
      <c r="LL55" s="226"/>
      <c r="LM55" s="226"/>
      <c r="LN55" s="226"/>
      <c r="LO55" s="226"/>
      <c r="LP55" s="226"/>
      <c r="LQ55" s="226"/>
      <c r="LR55" s="226"/>
      <c r="LS55" s="226"/>
      <c r="LT55" s="226"/>
      <c r="LU55" s="226"/>
      <c r="LV55" s="226"/>
      <c r="LW55" s="226"/>
      <c r="LX55" s="226"/>
      <c r="LY55" s="226"/>
      <c r="LZ55" s="226"/>
      <c r="MA55" s="226"/>
      <c r="MB55" s="226"/>
      <c r="MC55" s="226"/>
      <c r="MD55" s="226"/>
      <c r="ME55" s="226"/>
      <c r="MF55" s="226"/>
      <c r="MG55" s="226"/>
      <c r="MH55" s="226"/>
      <c r="MI55" s="226"/>
      <c r="MJ55" s="226"/>
      <c r="MK55" s="226"/>
      <c r="ML55" s="226"/>
      <c r="MM55" s="226"/>
      <c r="MN55" s="226"/>
      <c r="MO55" s="226"/>
      <c r="MP55" s="226"/>
      <c r="MQ55" s="226"/>
      <c r="MR55" s="226"/>
      <c r="MS55" s="226"/>
      <c r="MT55" s="226"/>
      <c r="MU55" s="226"/>
      <c r="MV55" s="226"/>
      <c r="MW55" s="226"/>
      <c r="MX55" s="226"/>
      <c r="MY55" s="226"/>
      <c r="MZ55" s="226"/>
      <c r="NA55" s="226"/>
      <c r="NB55" s="226"/>
      <c r="NC55" s="226"/>
      <c r="ND55" s="226"/>
      <c r="NE55" s="226"/>
      <c r="NF55" s="226"/>
      <c r="NG55" s="226"/>
      <c r="NH55" s="226"/>
      <c r="NI55" s="226"/>
      <c r="NJ55" s="226"/>
      <c r="NK55" s="226"/>
      <c r="NL55" s="226"/>
      <c r="NM55" s="226"/>
      <c r="NN55" s="226"/>
      <c r="NO55" s="226"/>
      <c r="NP55" s="226"/>
      <c r="NQ55" s="226"/>
      <c r="NR55" s="226"/>
      <c r="NS55" s="226"/>
      <c r="NT55" s="226"/>
      <c r="NU55" s="226"/>
      <c r="NV55" s="226"/>
      <c r="NW55" s="226"/>
      <c r="NX55" s="226"/>
      <c r="NY55" s="226"/>
      <c r="NZ55" s="226"/>
      <c r="OA55" s="226"/>
      <c r="OB55" s="226"/>
      <c r="OC55" s="226"/>
      <c r="OD55" s="226"/>
      <c r="OE55" s="226"/>
      <c r="OF55" s="226"/>
      <c r="OG55" s="226"/>
      <c r="OH55" s="226"/>
      <c r="OI55" s="226"/>
      <c r="OJ55" s="226"/>
      <c r="OK55" s="226"/>
      <c r="OL55" s="226"/>
      <c r="OM55" s="226"/>
      <c r="ON55" s="226"/>
    </row>
    <row r="56" spans="1:404" ht="14.25" customHeight="1">
      <c r="A56" s="137"/>
      <c r="B56" s="235" t="s">
        <v>83</v>
      </c>
      <c r="C56" s="314"/>
      <c r="D56" s="254"/>
      <c r="E56" s="282"/>
      <c r="F56" s="308">
        <f>SUM(F43:F48,F50:F51,F53:F54,F55)</f>
        <v>0</v>
      </c>
      <c r="G56" s="269"/>
      <c r="H56" s="225"/>
      <c r="I56" s="222"/>
      <c r="J56" s="380"/>
      <c r="K56" s="380"/>
      <c r="L56" s="380"/>
      <c r="M56" s="380"/>
      <c r="N56" s="380"/>
      <c r="O56" s="380"/>
      <c r="P56" s="380"/>
      <c r="Q56" s="380"/>
      <c r="R56" s="380"/>
      <c r="S56" s="380"/>
      <c r="T56" s="380"/>
      <c r="U56" s="380"/>
      <c r="V56" s="380"/>
      <c r="W56" s="380"/>
      <c r="X56" s="380"/>
      <c r="Y56" s="380"/>
      <c r="Z56" s="380"/>
      <c r="AA56" s="380"/>
      <c r="AB56" s="380"/>
      <c r="AC56" s="380"/>
      <c r="AD56" s="380"/>
      <c r="AE56" s="380"/>
      <c r="AF56" s="380"/>
      <c r="AG56" s="380"/>
      <c r="AH56" s="380"/>
      <c r="AI56" s="380"/>
      <c r="AJ56" s="380"/>
      <c r="AK56" s="380"/>
      <c r="AL56" s="380"/>
      <c r="AM56" s="380"/>
      <c r="AN56" s="380"/>
      <c r="AO56" s="380"/>
      <c r="AP56" s="380"/>
      <c r="AQ56" s="380"/>
      <c r="AR56" s="380"/>
      <c r="AS56" s="380"/>
      <c r="AT56" s="380"/>
      <c r="AU56" s="380"/>
      <c r="AV56" s="380"/>
      <c r="AW56" s="380"/>
      <c r="AX56" s="380"/>
      <c r="AY56" s="380"/>
      <c r="AZ56" s="380"/>
      <c r="BA56" s="380"/>
      <c r="BB56" s="380"/>
      <c r="BC56" s="380"/>
      <c r="BD56" s="380"/>
      <c r="BE56" s="380"/>
      <c r="BF56" s="380"/>
      <c r="BG56" s="380"/>
      <c r="BH56" s="380"/>
      <c r="BI56" s="380"/>
      <c r="BJ56" s="380"/>
      <c r="BK56" s="380"/>
      <c r="BL56" s="380"/>
      <c r="BM56" s="380"/>
      <c r="BN56" s="380"/>
      <c r="BO56" s="380"/>
      <c r="BP56" s="380"/>
      <c r="BQ56" s="380"/>
      <c r="BR56" s="380"/>
      <c r="BS56" s="380"/>
      <c r="BT56" s="380"/>
      <c r="BU56" s="380"/>
      <c r="BV56" s="380"/>
      <c r="BW56" s="380"/>
      <c r="BX56" s="380"/>
      <c r="BY56" s="380"/>
      <c r="BZ56" s="380"/>
      <c r="CA56" s="380"/>
      <c r="CB56" s="380"/>
      <c r="CC56" s="380"/>
      <c r="CD56" s="380"/>
      <c r="CE56" s="380"/>
      <c r="CF56" s="380"/>
      <c r="CG56" s="380"/>
      <c r="CH56" s="380"/>
      <c r="CI56" s="380"/>
      <c r="CJ56" s="380"/>
      <c r="CK56" s="380"/>
      <c r="CL56" s="380"/>
      <c r="CM56" s="380"/>
      <c r="CN56" s="380"/>
      <c r="CO56" s="380"/>
      <c r="CP56" s="380"/>
      <c r="CQ56" s="380"/>
      <c r="CR56" s="380"/>
      <c r="CS56" s="380"/>
      <c r="CT56" s="380"/>
      <c r="CU56" s="380"/>
      <c r="CV56" s="380"/>
      <c r="CW56" s="380"/>
      <c r="CX56" s="380"/>
      <c r="CY56" s="380"/>
      <c r="CZ56" s="380"/>
      <c r="DA56" s="380"/>
      <c r="DB56" s="380"/>
      <c r="DC56" s="380"/>
      <c r="DD56" s="380"/>
      <c r="DE56" s="380"/>
      <c r="DF56" s="380"/>
      <c r="DG56" s="380"/>
      <c r="DH56" s="380"/>
      <c r="DI56" s="380"/>
      <c r="DJ56" s="380"/>
      <c r="DK56" s="380"/>
      <c r="DL56" s="380"/>
      <c r="DM56" s="380"/>
      <c r="DN56" s="380"/>
      <c r="DO56" s="380"/>
      <c r="DP56" s="380"/>
      <c r="DQ56" s="380"/>
      <c r="DR56" s="380"/>
      <c r="DS56" s="380"/>
      <c r="DT56" s="380"/>
      <c r="DU56" s="380"/>
      <c r="DV56" s="380"/>
      <c r="DW56" s="380"/>
      <c r="DX56" s="380"/>
      <c r="DY56" s="380"/>
      <c r="DZ56" s="380"/>
      <c r="EA56" s="380"/>
      <c r="EB56" s="380"/>
      <c r="EC56" s="380"/>
      <c r="ED56" s="380"/>
      <c r="EE56" s="380"/>
      <c r="EF56" s="380"/>
      <c r="EG56" s="380"/>
      <c r="EH56" s="380"/>
      <c r="EI56" s="380"/>
      <c r="EJ56" s="380"/>
      <c r="EK56" s="380"/>
      <c r="EL56" s="380"/>
      <c r="EM56" s="380"/>
      <c r="EN56" s="380"/>
      <c r="EO56" s="380"/>
      <c r="EP56" s="380"/>
      <c r="EQ56" s="380"/>
      <c r="ER56" s="380"/>
      <c r="ES56" s="380"/>
      <c r="ET56" s="380"/>
      <c r="EU56" s="380"/>
      <c r="EV56" s="380"/>
      <c r="EW56" s="380"/>
      <c r="EX56" s="380"/>
      <c r="EY56" s="380"/>
      <c r="EZ56" s="380"/>
      <c r="FA56" s="380"/>
      <c r="FB56" s="380"/>
      <c r="FC56" s="380"/>
      <c r="FD56" s="380"/>
      <c r="FE56" s="380"/>
      <c r="FF56" s="380"/>
      <c r="FG56" s="380"/>
      <c r="FH56" s="380"/>
      <c r="FI56" s="380"/>
      <c r="FJ56" s="380"/>
      <c r="FK56" s="380"/>
      <c r="FL56" s="380"/>
      <c r="FM56" s="380"/>
      <c r="FN56" s="380"/>
      <c r="FO56" s="380"/>
      <c r="FP56" s="380"/>
      <c r="FQ56" s="380"/>
      <c r="FR56" s="380"/>
      <c r="FS56" s="380"/>
      <c r="FT56" s="380"/>
      <c r="FU56" s="380"/>
      <c r="FV56" s="380"/>
      <c r="FW56" s="380"/>
      <c r="FX56" s="380"/>
      <c r="FY56" s="380"/>
      <c r="FZ56" s="380"/>
      <c r="GA56" s="380"/>
      <c r="GB56" s="380"/>
      <c r="GC56" s="380"/>
      <c r="GD56" s="380"/>
      <c r="GE56" s="380"/>
      <c r="GF56" s="380"/>
      <c r="GG56" s="380"/>
      <c r="GH56" s="380"/>
      <c r="GI56" s="380"/>
      <c r="GJ56" s="380"/>
      <c r="GK56" s="380"/>
      <c r="GL56" s="380"/>
      <c r="GM56" s="380"/>
      <c r="GN56" s="380"/>
      <c r="GO56" s="380"/>
      <c r="GP56" s="380"/>
      <c r="GQ56" s="380"/>
      <c r="GR56" s="380"/>
      <c r="GS56" s="380"/>
      <c r="GT56" s="380"/>
      <c r="GU56" s="380"/>
      <c r="GV56" s="380"/>
      <c r="GW56" s="380"/>
      <c r="GX56" s="380"/>
      <c r="GY56" s="380"/>
      <c r="GZ56" s="380"/>
      <c r="HA56" s="380"/>
      <c r="HB56" s="380"/>
      <c r="HC56" s="380"/>
      <c r="HD56" s="380"/>
      <c r="HE56" s="380"/>
      <c r="HF56" s="380"/>
      <c r="HG56" s="380"/>
      <c r="HH56" s="380"/>
      <c r="HI56" s="380"/>
      <c r="HJ56" s="380"/>
      <c r="HK56" s="380"/>
      <c r="HL56" s="380"/>
      <c r="HM56" s="380"/>
      <c r="HN56" s="380"/>
      <c r="HO56" s="380"/>
      <c r="HP56" s="380"/>
      <c r="HQ56" s="380"/>
      <c r="HR56" s="380"/>
      <c r="HS56" s="380"/>
      <c r="HT56" s="380"/>
      <c r="HU56" s="380"/>
      <c r="HV56" s="380"/>
      <c r="HW56" s="380"/>
      <c r="HX56" s="380"/>
      <c r="HY56" s="380"/>
      <c r="HZ56" s="380"/>
      <c r="IA56" s="380"/>
      <c r="IB56" s="380"/>
      <c r="IC56" s="380"/>
      <c r="ID56" s="380"/>
      <c r="IE56" s="380"/>
      <c r="IF56" s="380"/>
      <c r="IG56" s="380"/>
      <c r="IH56" s="380"/>
      <c r="II56" s="380"/>
      <c r="IJ56" s="380"/>
      <c r="IK56" s="380"/>
      <c r="IL56" s="380"/>
      <c r="IM56" s="380"/>
      <c r="IN56" s="380"/>
      <c r="IO56" s="380"/>
      <c r="IP56" s="380"/>
      <c r="IQ56" s="380"/>
      <c r="IR56" s="380"/>
      <c r="IS56" s="380"/>
      <c r="IT56" s="380"/>
      <c r="IU56" s="380"/>
      <c r="IV56" s="380"/>
      <c r="IW56" s="380"/>
      <c r="IX56" s="380"/>
      <c r="IY56" s="380"/>
      <c r="IZ56" s="380"/>
      <c r="JA56" s="380"/>
      <c r="JB56" s="380"/>
      <c r="JC56" s="380"/>
      <c r="JD56" s="380"/>
      <c r="JE56" s="380"/>
      <c r="JF56" s="380"/>
      <c r="JG56" s="380"/>
      <c r="JH56" s="380"/>
      <c r="JI56" s="380"/>
      <c r="JJ56" s="380"/>
      <c r="JK56" s="380"/>
      <c r="JL56" s="380"/>
      <c r="JM56" s="380"/>
      <c r="JN56" s="380"/>
      <c r="JO56" s="380"/>
      <c r="JP56" s="380"/>
      <c r="JQ56" s="380"/>
      <c r="JR56" s="380"/>
      <c r="JS56" s="380"/>
      <c r="JT56" s="380"/>
      <c r="JU56" s="380"/>
      <c r="JV56" s="380"/>
      <c r="JW56" s="380"/>
      <c r="JX56" s="380"/>
      <c r="JY56" s="380"/>
      <c r="JZ56" s="380"/>
      <c r="KA56" s="380"/>
      <c r="KB56" s="380"/>
      <c r="KC56" s="380"/>
      <c r="KD56" s="380"/>
      <c r="KE56" s="380"/>
      <c r="KF56" s="380"/>
      <c r="KG56" s="380"/>
      <c r="KH56" s="380"/>
      <c r="KI56" s="380"/>
      <c r="KJ56" s="380"/>
      <c r="KK56" s="380"/>
      <c r="KL56" s="380"/>
      <c r="KM56" s="380"/>
      <c r="KN56" s="380"/>
      <c r="KO56" s="380"/>
      <c r="KP56" s="380"/>
      <c r="KQ56" s="380"/>
      <c r="KR56" s="380"/>
      <c r="KS56" s="380"/>
      <c r="KT56" s="380"/>
      <c r="KU56" s="380"/>
      <c r="KV56" s="380"/>
      <c r="KW56" s="380"/>
      <c r="KX56" s="380"/>
      <c r="KY56" s="380"/>
      <c r="KZ56" s="380"/>
      <c r="LA56" s="380"/>
      <c r="LB56" s="380"/>
      <c r="LC56" s="380"/>
      <c r="LD56" s="380"/>
      <c r="LE56" s="380"/>
      <c r="LF56" s="380"/>
      <c r="LG56" s="380"/>
      <c r="LH56" s="380"/>
      <c r="LI56" s="380"/>
      <c r="LJ56" s="380"/>
      <c r="LK56" s="380"/>
      <c r="LL56" s="380"/>
      <c r="LM56" s="380"/>
      <c r="LN56" s="380"/>
      <c r="LO56" s="380"/>
      <c r="LP56" s="380"/>
      <c r="LQ56" s="380"/>
      <c r="LR56" s="380"/>
      <c r="LS56" s="380"/>
      <c r="LT56" s="380"/>
      <c r="LU56" s="380"/>
      <c r="LV56" s="380"/>
      <c r="LW56" s="380"/>
      <c r="LX56" s="380"/>
      <c r="LY56" s="380"/>
      <c r="LZ56" s="380"/>
      <c r="MA56" s="380"/>
      <c r="MB56" s="380"/>
      <c r="MC56" s="380"/>
      <c r="MD56" s="380"/>
      <c r="ME56" s="380"/>
      <c r="MF56" s="380"/>
      <c r="MG56" s="380"/>
      <c r="MH56" s="380"/>
      <c r="MI56" s="380"/>
      <c r="MJ56" s="380"/>
      <c r="MK56" s="380"/>
      <c r="ML56" s="380"/>
      <c r="MM56" s="380"/>
      <c r="MN56" s="380"/>
      <c r="MO56" s="380"/>
      <c r="MP56" s="380"/>
      <c r="MQ56" s="380"/>
      <c r="MR56" s="380"/>
      <c r="MS56" s="380"/>
      <c r="MT56" s="380"/>
      <c r="MU56" s="380"/>
      <c r="MV56" s="380"/>
      <c r="MW56" s="380"/>
      <c r="MX56" s="380"/>
      <c r="MY56" s="380"/>
      <c r="MZ56" s="380"/>
      <c r="NA56" s="380"/>
      <c r="NB56" s="380"/>
      <c r="NC56" s="380"/>
      <c r="ND56" s="380"/>
      <c r="NE56" s="380"/>
      <c r="NF56" s="380"/>
      <c r="NG56" s="380"/>
      <c r="NH56" s="380"/>
      <c r="NI56" s="380"/>
      <c r="NJ56" s="380"/>
      <c r="NK56" s="380"/>
      <c r="NL56" s="380"/>
      <c r="NM56" s="380"/>
      <c r="NN56" s="380"/>
      <c r="NO56" s="380"/>
      <c r="NP56" s="380"/>
      <c r="NQ56" s="380"/>
      <c r="NR56" s="380"/>
      <c r="NS56" s="380"/>
      <c r="NT56" s="380"/>
      <c r="NU56" s="380"/>
      <c r="NV56" s="380"/>
      <c r="NW56" s="380"/>
      <c r="NX56" s="380"/>
      <c r="NY56" s="380"/>
      <c r="NZ56" s="380"/>
      <c r="OA56" s="380"/>
      <c r="OB56" s="380"/>
      <c r="OC56" s="380"/>
      <c r="OD56" s="380"/>
      <c r="OE56" s="380"/>
      <c r="OF56" s="380"/>
      <c r="OG56" s="380"/>
      <c r="OH56" s="380"/>
      <c r="OI56" s="380"/>
      <c r="OJ56" s="380"/>
      <c r="OK56" s="380"/>
      <c r="OL56" s="380"/>
      <c r="OM56" s="380"/>
      <c r="ON56" s="380"/>
    </row>
    <row r="57" spans="1:404" ht="18.600000000000001" customHeight="1" thickBot="1">
      <c r="A57" s="137"/>
      <c r="B57" s="405" t="s">
        <v>84</v>
      </c>
      <c r="C57" s="630"/>
      <c r="D57" s="630"/>
      <c r="E57" s="630"/>
      <c r="F57" s="637"/>
      <c r="G57" s="269"/>
      <c r="H57" s="225"/>
      <c r="I57" s="222"/>
      <c r="J57" s="627"/>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380"/>
      <c r="AM57" s="380"/>
      <c r="AN57" s="380"/>
      <c r="AO57" s="380"/>
      <c r="AP57" s="380"/>
      <c r="AQ57" s="380"/>
      <c r="AR57" s="380"/>
      <c r="AS57" s="380"/>
      <c r="AT57" s="380"/>
      <c r="AU57" s="380"/>
      <c r="AV57" s="380"/>
      <c r="AW57" s="380"/>
      <c r="AX57" s="380"/>
      <c r="AY57" s="380"/>
      <c r="AZ57" s="380"/>
      <c r="BA57" s="380"/>
      <c r="BB57" s="380"/>
      <c r="BC57" s="380"/>
      <c r="BD57" s="380"/>
      <c r="BE57" s="380"/>
      <c r="BF57" s="380"/>
      <c r="BG57" s="380"/>
      <c r="BH57" s="380"/>
      <c r="BI57" s="380"/>
      <c r="BJ57" s="380"/>
      <c r="BK57" s="380"/>
      <c r="BL57" s="380"/>
      <c r="BM57" s="380"/>
      <c r="BN57" s="380"/>
      <c r="BO57" s="380"/>
      <c r="BP57" s="380"/>
      <c r="BQ57" s="380"/>
      <c r="BR57" s="380"/>
      <c r="BS57" s="380"/>
      <c r="BT57" s="380"/>
      <c r="BU57" s="380"/>
      <c r="BV57" s="380"/>
      <c r="BW57" s="380"/>
      <c r="BX57" s="380"/>
      <c r="BY57" s="380"/>
      <c r="BZ57" s="380"/>
      <c r="CA57" s="380"/>
      <c r="CB57" s="380"/>
      <c r="CC57" s="380"/>
      <c r="CD57" s="380"/>
      <c r="CE57" s="380"/>
      <c r="CF57" s="380"/>
      <c r="CG57" s="380"/>
      <c r="CH57" s="380"/>
      <c r="CI57" s="380"/>
      <c r="CJ57" s="380"/>
      <c r="CK57" s="380"/>
      <c r="CL57" s="380"/>
      <c r="CM57" s="627"/>
      <c r="CN57" s="627"/>
      <c r="CO57" s="627"/>
      <c r="CP57" s="627"/>
      <c r="CQ57" s="627"/>
      <c r="CR57" s="627"/>
      <c r="CS57" s="627"/>
      <c r="CT57" s="627"/>
      <c r="CU57" s="627"/>
      <c r="CV57" s="627"/>
      <c r="CW57" s="627"/>
      <c r="CX57" s="627"/>
      <c r="CY57" s="627"/>
      <c r="CZ57" s="627"/>
      <c r="DA57" s="627"/>
      <c r="DB57" s="627"/>
      <c r="DC57" s="627"/>
      <c r="DD57" s="627"/>
      <c r="DE57" s="627"/>
      <c r="DF57" s="627"/>
      <c r="DG57" s="627"/>
      <c r="DH57" s="627"/>
      <c r="DI57" s="627"/>
      <c r="DJ57" s="627"/>
      <c r="DK57" s="627"/>
      <c r="DL57" s="627"/>
      <c r="DM57" s="627"/>
      <c r="DN57" s="627"/>
      <c r="DO57" s="627"/>
      <c r="DP57" s="627"/>
      <c r="DQ57" s="627"/>
      <c r="DR57" s="627"/>
      <c r="DS57" s="627"/>
      <c r="DT57" s="627"/>
      <c r="DU57" s="627"/>
      <c r="DV57" s="627"/>
      <c r="DW57" s="627"/>
      <c r="DX57" s="627"/>
      <c r="DY57" s="627"/>
      <c r="DZ57" s="627"/>
      <c r="EA57" s="627"/>
      <c r="EB57" s="627"/>
      <c r="EC57" s="627"/>
      <c r="ED57" s="627"/>
      <c r="EE57" s="627"/>
      <c r="EF57" s="627"/>
      <c r="EG57" s="627"/>
      <c r="EH57" s="627"/>
      <c r="EI57" s="627"/>
      <c r="EJ57" s="627"/>
      <c r="EK57" s="627"/>
      <c r="EL57" s="627"/>
      <c r="EM57" s="627"/>
      <c r="EN57" s="627"/>
      <c r="EO57" s="627"/>
      <c r="EP57" s="627"/>
      <c r="EQ57" s="627"/>
      <c r="ER57" s="627"/>
      <c r="ES57" s="627"/>
      <c r="ET57" s="627"/>
      <c r="EU57" s="627"/>
      <c r="EV57" s="627"/>
      <c r="EW57" s="627"/>
      <c r="EX57" s="627"/>
      <c r="EY57" s="627"/>
      <c r="EZ57" s="627"/>
      <c r="FA57" s="627"/>
      <c r="FB57" s="627"/>
      <c r="FC57" s="627"/>
      <c r="FD57" s="627"/>
      <c r="FE57" s="627"/>
      <c r="FF57" s="627"/>
      <c r="FG57" s="627"/>
      <c r="FH57" s="627"/>
      <c r="FI57" s="627"/>
      <c r="FJ57" s="627"/>
      <c r="FK57" s="627"/>
      <c r="FL57" s="627"/>
      <c r="FM57" s="627"/>
      <c r="FN57" s="627"/>
      <c r="FO57" s="627"/>
      <c r="FP57" s="627"/>
      <c r="FQ57" s="627"/>
      <c r="FR57" s="627"/>
      <c r="FS57" s="627"/>
      <c r="FT57" s="627"/>
      <c r="FU57" s="627"/>
      <c r="FV57" s="627"/>
      <c r="FW57" s="627"/>
      <c r="FX57" s="627"/>
      <c r="FY57" s="627"/>
      <c r="FZ57" s="627"/>
      <c r="GA57" s="627"/>
      <c r="GB57" s="627"/>
      <c r="GC57" s="627"/>
      <c r="GD57" s="627"/>
      <c r="GE57" s="627"/>
      <c r="GF57" s="627"/>
      <c r="GG57" s="627"/>
      <c r="GH57" s="627"/>
      <c r="GI57" s="627"/>
      <c r="GJ57" s="627"/>
      <c r="GK57" s="627"/>
      <c r="GL57" s="627"/>
      <c r="GM57" s="627"/>
      <c r="GN57" s="627"/>
      <c r="GO57" s="627"/>
      <c r="GP57" s="627"/>
      <c r="GQ57" s="627"/>
      <c r="GR57" s="627"/>
      <c r="GS57" s="627"/>
      <c r="GT57" s="627"/>
      <c r="GU57" s="627"/>
      <c r="GV57" s="627"/>
      <c r="GW57" s="627"/>
      <c r="GX57" s="627"/>
      <c r="GY57" s="627"/>
      <c r="GZ57" s="627"/>
      <c r="HA57" s="627"/>
      <c r="HB57" s="627"/>
      <c r="HC57" s="627"/>
      <c r="HD57" s="627"/>
      <c r="HE57" s="627"/>
      <c r="HF57" s="627"/>
      <c r="HG57" s="627"/>
      <c r="HH57" s="627"/>
      <c r="HI57" s="627"/>
      <c r="HJ57" s="627"/>
      <c r="HK57" s="627"/>
      <c r="HL57" s="627"/>
      <c r="HM57" s="627"/>
      <c r="HN57" s="627"/>
      <c r="HO57" s="627"/>
      <c r="HP57" s="627"/>
      <c r="HQ57" s="627"/>
      <c r="HR57" s="627"/>
      <c r="HS57" s="627"/>
      <c r="HT57" s="627"/>
      <c r="HU57" s="627"/>
      <c r="HV57" s="627"/>
      <c r="HW57" s="627"/>
      <c r="HX57" s="627"/>
      <c r="HY57" s="627"/>
      <c r="HZ57" s="627"/>
      <c r="IA57" s="627"/>
      <c r="IB57" s="627"/>
      <c r="IC57" s="627"/>
      <c r="ID57" s="627"/>
      <c r="IE57" s="627"/>
      <c r="IF57" s="627"/>
      <c r="IG57" s="627"/>
      <c r="IH57" s="627"/>
      <c r="II57" s="627"/>
      <c r="IJ57" s="627"/>
      <c r="IK57" s="627"/>
      <c r="IL57" s="627"/>
      <c r="IM57" s="627"/>
      <c r="IN57" s="627"/>
      <c r="IO57" s="627"/>
      <c r="IP57" s="627"/>
      <c r="IQ57" s="627"/>
      <c r="IR57" s="627"/>
      <c r="IS57" s="627"/>
      <c r="IT57" s="627"/>
      <c r="IU57" s="627"/>
      <c r="IV57" s="627"/>
      <c r="IW57" s="627"/>
      <c r="IX57" s="627"/>
      <c r="IY57" s="627"/>
      <c r="IZ57" s="627"/>
      <c r="JA57" s="627"/>
      <c r="JB57" s="627"/>
      <c r="JC57" s="627"/>
      <c r="JD57" s="627"/>
      <c r="JE57" s="627"/>
      <c r="JF57" s="627"/>
      <c r="JG57" s="627"/>
      <c r="JH57" s="627"/>
      <c r="JI57" s="627"/>
      <c r="JJ57" s="627"/>
      <c r="JK57" s="627"/>
      <c r="JL57" s="627"/>
      <c r="JM57" s="627"/>
      <c r="JN57" s="627"/>
      <c r="JO57" s="627"/>
      <c r="JP57" s="627"/>
      <c r="JQ57" s="627"/>
      <c r="JR57" s="627"/>
      <c r="JS57" s="627"/>
      <c r="JT57" s="627"/>
      <c r="JU57" s="627"/>
      <c r="JV57" s="627"/>
      <c r="JW57" s="627"/>
      <c r="JX57" s="627"/>
      <c r="JY57" s="627"/>
      <c r="JZ57" s="627"/>
      <c r="KA57" s="627"/>
      <c r="KB57" s="627"/>
      <c r="KC57" s="627"/>
      <c r="KD57" s="627"/>
      <c r="KE57" s="627"/>
      <c r="KF57" s="627"/>
      <c r="KG57" s="627"/>
      <c r="KH57" s="627"/>
      <c r="KI57" s="627"/>
      <c r="KJ57" s="627"/>
      <c r="KK57" s="627"/>
      <c r="KL57" s="627"/>
      <c r="KM57" s="627"/>
      <c r="KN57" s="627"/>
      <c r="KO57" s="627"/>
      <c r="KP57" s="627"/>
      <c r="KQ57" s="627"/>
      <c r="KR57" s="627"/>
      <c r="KS57" s="627"/>
      <c r="KT57" s="627"/>
      <c r="KU57" s="627"/>
      <c r="KV57" s="627"/>
      <c r="KW57" s="627"/>
      <c r="KX57" s="627"/>
      <c r="KY57" s="627"/>
      <c r="KZ57" s="627"/>
      <c r="LA57" s="627"/>
      <c r="LB57" s="627"/>
      <c r="LC57" s="627"/>
      <c r="LD57" s="627"/>
      <c r="LE57" s="627"/>
      <c r="LF57" s="627"/>
      <c r="LG57" s="627"/>
      <c r="LH57" s="627"/>
      <c r="LI57" s="627"/>
      <c r="LJ57" s="627"/>
      <c r="LK57" s="627"/>
      <c r="LL57" s="627"/>
      <c r="LM57" s="627"/>
      <c r="LN57" s="627"/>
      <c r="LO57" s="627"/>
      <c r="LP57" s="627"/>
      <c r="LQ57" s="627"/>
      <c r="LR57" s="627"/>
      <c r="LS57" s="627"/>
      <c r="LT57" s="627"/>
      <c r="LU57" s="627"/>
      <c r="LV57" s="627"/>
      <c r="LW57" s="627"/>
      <c r="LX57" s="627"/>
      <c r="LY57" s="627"/>
      <c r="LZ57" s="627"/>
      <c r="MA57" s="627"/>
      <c r="MB57" s="627"/>
      <c r="MC57" s="627"/>
      <c r="MD57" s="627"/>
      <c r="ME57" s="627"/>
      <c r="MF57" s="627"/>
      <c r="MG57" s="627"/>
      <c r="MH57" s="627"/>
      <c r="MI57" s="627"/>
      <c r="MJ57" s="627"/>
      <c r="MK57" s="627"/>
      <c r="ML57" s="627"/>
      <c r="MM57" s="627"/>
      <c r="MN57" s="627"/>
      <c r="MO57" s="627"/>
      <c r="MP57" s="627"/>
      <c r="MQ57" s="627"/>
      <c r="MR57" s="627"/>
      <c r="MS57" s="627"/>
      <c r="MT57" s="627"/>
      <c r="MU57" s="627"/>
      <c r="MV57" s="627"/>
      <c r="MW57" s="627"/>
      <c r="MX57" s="627"/>
      <c r="MY57" s="627"/>
      <c r="MZ57" s="627"/>
      <c r="NA57" s="627"/>
      <c r="NB57" s="627"/>
      <c r="NC57" s="627"/>
      <c r="ND57" s="627"/>
      <c r="NE57" s="627"/>
      <c r="NF57" s="627"/>
      <c r="NG57" s="627"/>
      <c r="NH57" s="627"/>
      <c r="NI57" s="627"/>
      <c r="NJ57" s="627"/>
      <c r="NK57" s="627"/>
      <c r="NL57" s="627"/>
      <c r="NM57" s="627"/>
      <c r="NN57" s="627"/>
      <c r="NO57" s="627"/>
      <c r="NP57" s="627"/>
      <c r="NQ57" s="627"/>
      <c r="NR57" s="627"/>
      <c r="NS57" s="627"/>
      <c r="NT57" s="627"/>
      <c r="NU57" s="627"/>
      <c r="NV57" s="627"/>
      <c r="NW57" s="627"/>
      <c r="NX57" s="627"/>
      <c r="NY57" s="627"/>
      <c r="NZ57" s="627"/>
      <c r="OA57" s="627"/>
      <c r="OB57" s="627"/>
      <c r="OC57" s="627"/>
      <c r="OD57" s="627"/>
      <c r="OE57" s="627"/>
      <c r="OF57" s="627"/>
      <c r="OG57" s="627"/>
      <c r="OH57" s="627"/>
      <c r="OI57" s="627"/>
      <c r="OJ57" s="627"/>
      <c r="OK57" s="627"/>
      <c r="OL57" s="627"/>
      <c r="OM57" s="627"/>
      <c r="ON57" s="627"/>
    </row>
    <row r="58" spans="1:404" ht="15.75" thickBot="1">
      <c r="A58" s="137"/>
      <c r="B58" s="153"/>
      <c r="C58" s="414"/>
      <c r="D58" s="414"/>
      <c r="E58" s="414"/>
      <c r="F58" s="414"/>
      <c r="G58" s="269"/>
      <c r="H58" s="225"/>
      <c r="I58" s="222"/>
      <c r="J58" s="226"/>
      <c r="K58" s="380"/>
      <c r="L58" s="380"/>
      <c r="M58" s="380"/>
      <c r="N58" s="380"/>
      <c r="O58" s="380"/>
      <c r="P58" s="380"/>
      <c r="Q58" s="380"/>
      <c r="R58" s="380"/>
      <c r="S58" s="380"/>
      <c r="T58" s="380"/>
      <c r="U58" s="380"/>
      <c r="V58" s="380"/>
      <c r="W58" s="380"/>
      <c r="X58" s="380"/>
      <c r="Y58" s="380"/>
      <c r="Z58" s="380"/>
      <c r="AA58" s="380"/>
      <c r="AB58" s="380"/>
      <c r="AC58" s="380"/>
      <c r="AD58" s="380"/>
      <c r="AE58" s="380"/>
      <c r="AF58" s="380"/>
      <c r="AG58" s="380"/>
      <c r="AH58" s="380"/>
      <c r="AI58" s="380"/>
      <c r="AJ58" s="380"/>
      <c r="AK58" s="380"/>
      <c r="AL58" s="380"/>
      <c r="AM58" s="380"/>
      <c r="AN58" s="380"/>
      <c r="AO58" s="380"/>
      <c r="AP58" s="380"/>
      <c r="AQ58" s="380"/>
      <c r="AR58" s="380"/>
      <c r="AS58" s="380"/>
      <c r="AT58" s="380"/>
      <c r="AU58" s="380"/>
      <c r="AV58" s="380"/>
      <c r="AW58" s="380"/>
      <c r="AX58" s="380"/>
      <c r="AY58" s="380"/>
      <c r="AZ58" s="380"/>
      <c r="BA58" s="380"/>
      <c r="BB58" s="380"/>
      <c r="BC58" s="380"/>
      <c r="BD58" s="380"/>
      <c r="BE58" s="380"/>
      <c r="BF58" s="380"/>
      <c r="BG58" s="380"/>
      <c r="BH58" s="380"/>
      <c r="BI58" s="380"/>
      <c r="BJ58" s="380"/>
      <c r="BK58" s="380"/>
      <c r="BL58" s="380"/>
      <c r="BM58" s="380"/>
      <c r="BN58" s="380"/>
      <c r="BO58" s="380"/>
      <c r="BP58" s="380"/>
      <c r="BQ58" s="380"/>
      <c r="BR58" s="380"/>
      <c r="BS58" s="380"/>
      <c r="BT58" s="380"/>
      <c r="BU58" s="380"/>
      <c r="BV58" s="380"/>
      <c r="BW58" s="380"/>
      <c r="BX58" s="380"/>
      <c r="BY58" s="380"/>
      <c r="BZ58" s="380"/>
      <c r="CA58" s="380"/>
      <c r="CB58" s="380"/>
      <c r="CC58" s="380"/>
      <c r="CD58" s="380"/>
      <c r="CE58" s="380"/>
      <c r="CF58" s="380"/>
      <c r="CG58" s="380"/>
      <c r="CH58" s="380"/>
      <c r="CI58" s="380"/>
      <c r="CJ58" s="380"/>
      <c r="CK58" s="380"/>
      <c r="CL58" s="380"/>
      <c r="CM58" s="226"/>
      <c r="CN58" s="226"/>
      <c r="CO58" s="226"/>
      <c r="CP58" s="226"/>
      <c r="CQ58" s="226"/>
      <c r="CR58" s="226"/>
      <c r="CS58" s="226"/>
      <c r="CT58" s="226"/>
      <c r="CU58" s="226"/>
      <c r="CV58" s="226"/>
      <c r="CW58" s="226"/>
      <c r="CX58" s="226"/>
      <c r="CY58" s="226"/>
      <c r="CZ58" s="226"/>
      <c r="DA58" s="226"/>
      <c r="DB58" s="226"/>
      <c r="DC58" s="226"/>
      <c r="DD58" s="226"/>
      <c r="DE58" s="226"/>
      <c r="DF58" s="226"/>
      <c r="DG58" s="226"/>
      <c r="DH58" s="226"/>
      <c r="DI58" s="226"/>
      <c r="DJ58" s="226"/>
      <c r="DK58" s="226"/>
      <c r="DL58" s="226"/>
      <c r="DM58" s="226"/>
      <c r="DN58" s="226"/>
      <c r="DO58" s="226"/>
      <c r="DP58" s="226"/>
      <c r="DQ58" s="226"/>
      <c r="DR58" s="226"/>
      <c r="DS58" s="226"/>
      <c r="DT58" s="226"/>
      <c r="DU58" s="226"/>
      <c r="DV58" s="226"/>
      <c r="DW58" s="226"/>
      <c r="DX58" s="226"/>
      <c r="DY58" s="226"/>
      <c r="DZ58" s="226"/>
      <c r="EA58" s="226"/>
      <c r="EB58" s="226"/>
      <c r="EC58" s="226"/>
      <c r="ED58" s="226"/>
      <c r="EE58" s="226"/>
      <c r="EF58" s="226"/>
      <c r="EG58" s="226"/>
      <c r="EH58" s="226"/>
      <c r="EI58" s="226"/>
      <c r="EJ58" s="226"/>
      <c r="EK58" s="226"/>
      <c r="EL58" s="226"/>
      <c r="EM58" s="226"/>
      <c r="EN58" s="226"/>
      <c r="EO58" s="226"/>
      <c r="EP58" s="226"/>
      <c r="EQ58" s="226"/>
      <c r="ER58" s="226"/>
      <c r="ES58" s="226"/>
      <c r="ET58" s="226"/>
      <c r="EU58" s="226"/>
      <c r="EV58" s="226"/>
      <c r="EW58" s="226"/>
      <c r="EX58" s="226"/>
      <c r="EY58" s="226"/>
      <c r="EZ58" s="226"/>
      <c r="FA58" s="226"/>
      <c r="FB58" s="226"/>
      <c r="FC58" s="226"/>
      <c r="FD58" s="226"/>
      <c r="FE58" s="226"/>
      <c r="FF58" s="226"/>
      <c r="FG58" s="226"/>
      <c r="FH58" s="226"/>
      <c r="FI58" s="226"/>
      <c r="FJ58" s="226"/>
      <c r="FK58" s="226"/>
      <c r="FL58" s="226"/>
      <c r="FM58" s="226"/>
      <c r="FN58" s="226"/>
      <c r="FO58" s="226"/>
      <c r="FP58" s="226"/>
      <c r="FQ58" s="226"/>
      <c r="FR58" s="226"/>
      <c r="FS58" s="226"/>
      <c r="FT58" s="226"/>
      <c r="FU58" s="226"/>
      <c r="FV58" s="226"/>
      <c r="FW58" s="226"/>
      <c r="FX58" s="226"/>
      <c r="FY58" s="226"/>
      <c r="FZ58" s="226"/>
      <c r="GA58" s="226"/>
      <c r="GB58" s="226"/>
      <c r="GC58" s="226"/>
      <c r="GD58" s="226"/>
      <c r="GE58" s="226"/>
      <c r="GF58" s="226"/>
      <c r="GG58" s="226"/>
      <c r="GH58" s="226"/>
      <c r="GI58" s="226"/>
      <c r="GJ58" s="226"/>
      <c r="GK58" s="226"/>
      <c r="GL58" s="226"/>
      <c r="GM58" s="226"/>
      <c r="GN58" s="226"/>
      <c r="GO58" s="226"/>
      <c r="GP58" s="226"/>
      <c r="GQ58" s="226"/>
      <c r="GR58" s="226"/>
      <c r="GS58" s="226"/>
      <c r="GT58" s="226"/>
      <c r="GU58" s="226"/>
      <c r="GV58" s="226"/>
      <c r="GW58" s="226"/>
      <c r="GX58" s="226"/>
      <c r="GY58" s="226"/>
      <c r="GZ58" s="226"/>
      <c r="HA58" s="226"/>
      <c r="HB58" s="226"/>
      <c r="HC58" s="226"/>
      <c r="HD58" s="226"/>
      <c r="HE58" s="226"/>
      <c r="HF58" s="226"/>
      <c r="HG58" s="226"/>
      <c r="HH58" s="226"/>
      <c r="HI58" s="226"/>
      <c r="HJ58" s="226"/>
      <c r="HK58" s="226"/>
      <c r="HL58" s="226"/>
      <c r="HM58" s="226"/>
      <c r="HN58" s="226"/>
      <c r="HO58" s="226"/>
      <c r="HP58" s="226"/>
      <c r="HQ58" s="226"/>
      <c r="HR58" s="226"/>
      <c r="HS58" s="226"/>
      <c r="HT58" s="226"/>
      <c r="HU58" s="226"/>
      <c r="HV58" s="226"/>
      <c r="HW58" s="226"/>
      <c r="HX58" s="226"/>
      <c r="HY58" s="226"/>
      <c r="HZ58" s="226"/>
      <c r="IA58" s="226"/>
      <c r="IB58" s="226"/>
      <c r="IC58" s="226"/>
      <c r="ID58" s="226"/>
      <c r="IE58" s="226"/>
      <c r="IF58" s="226"/>
      <c r="IG58" s="226"/>
      <c r="IH58" s="226"/>
      <c r="II58" s="226"/>
      <c r="IJ58" s="226"/>
      <c r="IK58" s="226"/>
      <c r="IL58" s="226"/>
      <c r="IM58" s="226"/>
      <c r="IN58" s="226"/>
      <c r="IO58" s="226"/>
      <c r="IP58" s="226"/>
      <c r="IQ58" s="226"/>
      <c r="IR58" s="226"/>
      <c r="IS58" s="226"/>
      <c r="IT58" s="226"/>
      <c r="IU58" s="226"/>
      <c r="IV58" s="226"/>
      <c r="IW58" s="226"/>
      <c r="IX58" s="226"/>
      <c r="IY58" s="226"/>
      <c r="IZ58" s="226"/>
      <c r="JA58" s="226"/>
      <c r="JB58" s="226"/>
      <c r="JC58" s="226"/>
      <c r="JD58" s="226"/>
      <c r="JE58" s="226"/>
      <c r="JF58" s="226"/>
      <c r="JG58" s="226"/>
      <c r="JH58" s="226"/>
      <c r="JI58" s="226"/>
      <c r="JJ58" s="226"/>
      <c r="JK58" s="226"/>
      <c r="JL58" s="226"/>
      <c r="JM58" s="226"/>
      <c r="JN58" s="226"/>
      <c r="JO58" s="226"/>
      <c r="JP58" s="226"/>
      <c r="JQ58" s="226"/>
      <c r="JR58" s="226"/>
      <c r="JS58" s="226"/>
      <c r="JT58" s="226"/>
      <c r="JU58" s="226"/>
      <c r="JV58" s="226"/>
      <c r="JW58" s="226"/>
      <c r="JX58" s="226"/>
      <c r="JY58" s="226"/>
      <c r="JZ58" s="226"/>
      <c r="KA58" s="226"/>
      <c r="KB58" s="226"/>
      <c r="KC58" s="226"/>
      <c r="KD58" s="226"/>
      <c r="KE58" s="226"/>
      <c r="KF58" s="226"/>
      <c r="KG58" s="226"/>
      <c r="KH58" s="226"/>
      <c r="KI58" s="226"/>
      <c r="KJ58" s="226"/>
      <c r="KK58" s="226"/>
      <c r="KL58" s="226"/>
      <c r="KM58" s="226"/>
      <c r="KN58" s="226"/>
      <c r="KO58" s="226"/>
      <c r="KP58" s="226"/>
      <c r="KQ58" s="226"/>
      <c r="KR58" s="226"/>
      <c r="KS58" s="226"/>
      <c r="KT58" s="226"/>
      <c r="KU58" s="226"/>
      <c r="KV58" s="226"/>
      <c r="KW58" s="226"/>
      <c r="KX58" s="226"/>
      <c r="KY58" s="226"/>
      <c r="KZ58" s="226"/>
      <c r="LA58" s="226"/>
      <c r="LB58" s="226"/>
      <c r="LC58" s="226"/>
      <c r="LD58" s="226"/>
      <c r="LE58" s="226"/>
      <c r="LF58" s="226"/>
      <c r="LG58" s="226"/>
      <c r="LH58" s="226"/>
      <c r="LI58" s="226"/>
      <c r="LJ58" s="226"/>
      <c r="LK58" s="226"/>
      <c r="LL58" s="226"/>
      <c r="LM58" s="226"/>
      <c r="LN58" s="226"/>
      <c r="LO58" s="226"/>
      <c r="LP58" s="226"/>
      <c r="LQ58" s="226"/>
      <c r="LR58" s="226"/>
      <c r="LS58" s="226"/>
      <c r="LT58" s="226"/>
      <c r="LU58" s="226"/>
      <c r="LV58" s="226"/>
      <c r="LW58" s="226"/>
      <c r="LX58" s="226"/>
      <c r="LY58" s="226"/>
      <c r="LZ58" s="226"/>
      <c r="MA58" s="226"/>
      <c r="MB58" s="226"/>
      <c r="MC58" s="226"/>
      <c r="MD58" s="226"/>
      <c r="ME58" s="226"/>
      <c r="MF58" s="226"/>
      <c r="MG58" s="226"/>
      <c r="MH58" s="226"/>
      <c r="MI58" s="226"/>
      <c r="MJ58" s="226"/>
      <c r="MK58" s="226"/>
      <c r="ML58" s="226"/>
      <c r="MM58" s="226"/>
      <c r="MN58" s="226"/>
      <c r="MO58" s="226"/>
      <c r="MP58" s="226"/>
      <c r="MQ58" s="226"/>
      <c r="MR58" s="226"/>
      <c r="MS58" s="226"/>
      <c r="MT58" s="226"/>
      <c r="MU58" s="226"/>
      <c r="MV58" s="226"/>
      <c r="MW58" s="226"/>
      <c r="MX58" s="226"/>
      <c r="MY58" s="226"/>
      <c r="MZ58" s="226"/>
      <c r="NA58" s="226"/>
      <c r="NB58" s="226"/>
      <c r="NC58" s="226"/>
      <c r="ND58" s="226"/>
      <c r="NE58" s="226"/>
      <c r="NF58" s="226"/>
      <c r="NG58" s="226"/>
      <c r="NH58" s="226"/>
      <c r="NI58" s="226"/>
      <c r="NJ58" s="226"/>
      <c r="NK58" s="226"/>
      <c r="NL58" s="226"/>
      <c r="NM58" s="226"/>
      <c r="NN58" s="226"/>
      <c r="NO58" s="226"/>
      <c r="NP58" s="226"/>
      <c r="NQ58" s="226"/>
      <c r="NR58" s="226"/>
      <c r="NS58" s="226"/>
      <c r="NT58" s="226"/>
      <c r="NU58" s="226"/>
      <c r="NV58" s="226"/>
      <c r="NW58" s="226"/>
      <c r="NX58" s="226"/>
      <c r="NY58" s="226"/>
      <c r="NZ58" s="226"/>
      <c r="OA58" s="226"/>
      <c r="OB58" s="226"/>
      <c r="OC58" s="226"/>
      <c r="OD58" s="226"/>
      <c r="OE58" s="226"/>
      <c r="OF58" s="226"/>
      <c r="OG58" s="226"/>
      <c r="OH58" s="226"/>
      <c r="OI58" s="226"/>
      <c r="OJ58" s="226"/>
      <c r="OK58" s="226"/>
      <c r="OL58" s="226"/>
      <c r="OM58" s="226"/>
      <c r="ON58" s="226"/>
    </row>
    <row r="59" spans="1:404" ht="21.75" customHeight="1" thickBot="1">
      <c r="A59" s="137"/>
      <c r="B59" s="384" t="s">
        <v>85</v>
      </c>
      <c r="C59" s="385"/>
      <c r="D59" s="385"/>
      <c r="E59" s="385"/>
      <c r="F59" s="386"/>
      <c r="G59" s="307"/>
      <c r="H59" s="30"/>
      <c r="I59" s="222"/>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c r="AJ59" s="380"/>
      <c r="AK59" s="380"/>
      <c r="AL59" s="380"/>
      <c r="AM59" s="380"/>
      <c r="AN59" s="380"/>
      <c r="AO59" s="380"/>
      <c r="AP59" s="380"/>
      <c r="AQ59" s="380"/>
      <c r="AR59" s="380"/>
      <c r="AS59" s="380"/>
      <c r="AT59" s="380"/>
      <c r="AU59" s="380"/>
      <c r="AV59" s="380"/>
      <c r="AW59" s="380"/>
      <c r="AX59" s="380"/>
      <c r="AY59" s="380"/>
      <c r="AZ59" s="380"/>
      <c r="BA59" s="380"/>
      <c r="BB59" s="380"/>
      <c r="BC59" s="380"/>
      <c r="BD59" s="380"/>
      <c r="BE59" s="380"/>
      <c r="BF59" s="380"/>
      <c r="BG59" s="380"/>
      <c r="BH59" s="380"/>
      <c r="BI59" s="380"/>
      <c r="BJ59" s="380"/>
      <c r="BK59" s="380"/>
      <c r="BL59" s="380"/>
      <c r="BM59" s="380"/>
      <c r="BN59" s="380"/>
      <c r="BO59" s="380"/>
      <c r="BP59" s="380"/>
      <c r="BQ59" s="380"/>
      <c r="BR59" s="380"/>
      <c r="BS59" s="380"/>
      <c r="BT59" s="380"/>
      <c r="BU59" s="380"/>
      <c r="BV59" s="380"/>
      <c r="BW59" s="380"/>
      <c r="BX59" s="380"/>
      <c r="BY59" s="380"/>
      <c r="BZ59" s="380"/>
      <c r="CA59" s="380"/>
      <c r="CB59" s="380"/>
      <c r="CC59" s="380"/>
      <c r="CD59" s="380"/>
      <c r="CE59" s="380"/>
      <c r="CF59" s="380"/>
      <c r="CG59" s="380"/>
      <c r="CH59" s="380"/>
      <c r="CI59" s="380"/>
      <c r="CJ59" s="380"/>
      <c r="CK59" s="380"/>
      <c r="CL59" s="380"/>
      <c r="CM59" s="380"/>
      <c r="CN59" s="380"/>
      <c r="CO59" s="380"/>
      <c r="CP59" s="380"/>
      <c r="CQ59" s="380"/>
      <c r="CR59" s="380"/>
      <c r="CS59" s="380"/>
      <c r="CT59" s="380"/>
      <c r="CU59" s="380"/>
      <c r="CV59" s="380"/>
      <c r="CW59" s="380"/>
      <c r="CX59" s="380"/>
      <c r="CY59" s="380"/>
      <c r="CZ59" s="380"/>
      <c r="DA59" s="380"/>
      <c r="DB59" s="380"/>
      <c r="DC59" s="380"/>
      <c r="DD59" s="380"/>
      <c r="DE59" s="380"/>
      <c r="DF59" s="380"/>
      <c r="DG59" s="380"/>
      <c r="DH59" s="380"/>
      <c r="DI59" s="380"/>
      <c r="DJ59" s="380"/>
      <c r="DK59" s="380"/>
      <c r="DL59" s="380"/>
      <c r="DM59" s="380"/>
      <c r="DN59" s="380"/>
      <c r="DO59" s="380"/>
      <c r="DP59" s="380"/>
      <c r="DQ59" s="380"/>
      <c r="DR59" s="380"/>
      <c r="DS59" s="380"/>
      <c r="DT59" s="380"/>
      <c r="DU59" s="380"/>
      <c r="DV59" s="380"/>
      <c r="DW59" s="380"/>
      <c r="DX59" s="380"/>
      <c r="DY59" s="380"/>
      <c r="DZ59" s="380"/>
      <c r="EA59" s="380"/>
      <c r="EB59" s="380"/>
      <c r="EC59" s="380"/>
      <c r="ED59" s="380"/>
      <c r="EE59" s="380"/>
      <c r="EF59" s="380"/>
      <c r="EG59" s="380"/>
      <c r="EH59" s="380"/>
      <c r="EI59" s="380"/>
      <c r="EJ59" s="380"/>
      <c r="EK59" s="380"/>
      <c r="EL59" s="380"/>
      <c r="EM59" s="380"/>
      <c r="EN59" s="380"/>
      <c r="EO59" s="380"/>
      <c r="EP59" s="380"/>
      <c r="EQ59" s="380"/>
      <c r="ER59" s="380"/>
      <c r="ES59" s="380"/>
      <c r="ET59" s="380"/>
      <c r="EU59" s="380"/>
      <c r="EV59" s="380"/>
      <c r="EW59" s="380"/>
      <c r="EX59" s="380"/>
      <c r="EY59" s="380"/>
      <c r="EZ59" s="380"/>
      <c r="FA59" s="380"/>
      <c r="FB59" s="380"/>
      <c r="FC59" s="380"/>
      <c r="FD59" s="380"/>
      <c r="FE59" s="380"/>
      <c r="FF59" s="380"/>
      <c r="FG59" s="380"/>
      <c r="FH59" s="380"/>
      <c r="FI59" s="380"/>
      <c r="FJ59" s="380"/>
      <c r="FK59" s="380"/>
      <c r="FL59" s="380"/>
      <c r="FM59" s="380"/>
      <c r="FN59" s="380"/>
      <c r="FO59" s="380"/>
      <c r="FP59" s="380"/>
      <c r="FQ59" s="380"/>
      <c r="FR59" s="380"/>
      <c r="FS59" s="380"/>
      <c r="FT59" s="380"/>
      <c r="FU59" s="380"/>
      <c r="FV59" s="380"/>
      <c r="FW59" s="380"/>
      <c r="FX59" s="380"/>
      <c r="FY59" s="380"/>
      <c r="FZ59" s="380"/>
      <c r="GA59" s="380"/>
      <c r="GB59" s="380"/>
      <c r="GC59" s="380"/>
      <c r="GD59" s="380"/>
      <c r="GE59" s="380"/>
      <c r="GF59" s="380"/>
      <c r="GG59" s="380"/>
      <c r="GH59" s="380"/>
      <c r="GI59" s="380"/>
      <c r="GJ59" s="380"/>
      <c r="GK59" s="380"/>
      <c r="GL59" s="380"/>
      <c r="GM59" s="380"/>
      <c r="GN59" s="380"/>
      <c r="GO59" s="380"/>
      <c r="GP59" s="380"/>
      <c r="GQ59" s="380"/>
      <c r="GR59" s="380"/>
      <c r="GS59" s="380"/>
      <c r="GT59" s="380"/>
      <c r="GU59" s="380"/>
      <c r="GV59" s="380"/>
      <c r="GW59" s="380"/>
      <c r="GX59" s="380"/>
      <c r="GY59" s="380"/>
      <c r="GZ59" s="380"/>
      <c r="HA59" s="380"/>
      <c r="HB59" s="380"/>
      <c r="HC59" s="380"/>
      <c r="HD59" s="380"/>
      <c r="HE59" s="380"/>
      <c r="HF59" s="380"/>
      <c r="HG59" s="380"/>
      <c r="HH59" s="380"/>
      <c r="HI59" s="380"/>
      <c r="HJ59" s="380"/>
      <c r="HK59" s="380"/>
      <c r="HL59" s="380"/>
      <c r="HM59" s="380"/>
      <c r="HN59" s="380"/>
      <c r="HO59" s="380"/>
      <c r="HP59" s="380"/>
      <c r="HQ59" s="380"/>
      <c r="HR59" s="380"/>
      <c r="HS59" s="380"/>
      <c r="HT59" s="380"/>
      <c r="HU59" s="380"/>
      <c r="HV59" s="380"/>
      <c r="HW59" s="380"/>
      <c r="HX59" s="380"/>
      <c r="HY59" s="380"/>
      <c r="HZ59" s="380"/>
      <c r="IA59" s="380"/>
      <c r="IB59" s="380"/>
      <c r="IC59" s="380"/>
      <c r="ID59" s="380"/>
      <c r="IE59" s="380"/>
      <c r="IF59" s="380"/>
      <c r="IG59" s="380"/>
      <c r="IH59" s="380"/>
      <c r="II59" s="380"/>
      <c r="IJ59" s="380"/>
      <c r="IK59" s="380"/>
      <c r="IL59" s="380"/>
      <c r="IM59" s="380"/>
      <c r="IN59" s="380"/>
      <c r="IO59" s="380"/>
      <c r="IP59" s="380"/>
      <c r="IQ59" s="380"/>
      <c r="IR59" s="380"/>
      <c r="IS59" s="380"/>
      <c r="IT59" s="380"/>
      <c r="IU59" s="380"/>
      <c r="IV59" s="380"/>
      <c r="IW59" s="380"/>
      <c r="IX59" s="380"/>
      <c r="IY59" s="380"/>
      <c r="IZ59" s="380"/>
      <c r="JA59" s="380"/>
      <c r="JB59" s="380"/>
      <c r="JC59" s="380"/>
      <c r="JD59" s="380"/>
      <c r="JE59" s="380"/>
      <c r="JF59" s="380"/>
      <c r="JG59" s="380"/>
      <c r="JH59" s="380"/>
      <c r="JI59" s="380"/>
      <c r="JJ59" s="380"/>
      <c r="JK59" s="380"/>
      <c r="JL59" s="380"/>
      <c r="JM59" s="380"/>
      <c r="JN59" s="380"/>
      <c r="JO59" s="380"/>
      <c r="JP59" s="380"/>
      <c r="JQ59" s="380"/>
      <c r="JR59" s="380"/>
      <c r="JS59" s="380"/>
      <c r="JT59" s="380"/>
      <c r="JU59" s="380"/>
      <c r="JV59" s="380"/>
      <c r="JW59" s="380"/>
      <c r="JX59" s="380"/>
      <c r="JY59" s="380"/>
      <c r="JZ59" s="380"/>
      <c r="KA59" s="380"/>
      <c r="KB59" s="380"/>
      <c r="KC59" s="380"/>
      <c r="KD59" s="380"/>
      <c r="KE59" s="380"/>
      <c r="KF59" s="380"/>
      <c r="KG59" s="380"/>
      <c r="KH59" s="380"/>
      <c r="KI59" s="380"/>
      <c r="KJ59" s="380"/>
      <c r="KK59" s="380"/>
      <c r="KL59" s="380"/>
      <c r="KM59" s="380"/>
      <c r="KN59" s="380"/>
      <c r="KO59" s="380"/>
      <c r="KP59" s="380"/>
      <c r="KQ59" s="380"/>
      <c r="KR59" s="380"/>
      <c r="KS59" s="380"/>
      <c r="KT59" s="380"/>
      <c r="KU59" s="380"/>
      <c r="KV59" s="380"/>
      <c r="KW59" s="380"/>
      <c r="KX59" s="380"/>
      <c r="KY59" s="380"/>
      <c r="KZ59" s="380"/>
      <c r="LA59" s="380"/>
      <c r="LB59" s="380"/>
      <c r="LC59" s="380"/>
      <c r="LD59" s="380"/>
      <c r="LE59" s="380"/>
      <c r="LF59" s="380"/>
      <c r="LG59" s="380"/>
      <c r="LH59" s="380"/>
      <c r="LI59" s="380"/>
      <c r="LJ59" s="380"/>
      <c r="LK59" s="380"/>
      <c r="LL59" s="380"/>
      <c r="LM59" s="380"/>
      <c r="LN59" s="380"/>
      <c r="LO59" s="380"/>
      <c r="LP59" s="380"/>
      <c r="LQ59" s="380"/>
      <c r="LR59" s="380"/>
      <c r="LS59" s="380"/>
      <c r="LT59" s="380"/>
      <c r="LU59" s="380"/>
      <c r="LV59" s="380"/>
      <c r="LW59" s="380"/>
      <c r="LX59" s="380"/>
      <c r="LY59" s="380"/>
      <c r="LZ59" s="380"/>
      <c r="MA59" s="380"/>
      <c r="MB59" s="380"/>
      <c r="MC59" s="380"/>
      <c r="MD59" s="380"/>
      <c r="ME59" s="380"/>
      <c r="MF59" s="380"/>
      <c r="MG59" s="380"/>
      <c r="MH59" s="380"/>
      <c r="MI59" s="380"/>
      <c r="MJ59" s="380"/>
      <c r="MK59" s="380"/>
      <c r="ML59" s="380"/>
      <c r="MM59" s="380"/>
      <c r="MN59" s="380"/>
      <c r="MO59" s="380"/>
      <c r="MP59" s="380"/>
      <c r="MQ59" s="380"/>
      <c r="MR59" s="380"/>
      <c r="MS59" s="380"/>
      <c r="MT59" s="380"/>
      <c r="MU59" s="380"/>
      <c r="MV59" s="380"/>
      <c r="MW59" s="380"/>
      <c r="MX59" s="380"/>
      <c r="MY59" s="380"/>
      <c r="MZ59" s="380"/>
      <c r="NA59" s="380"/>
      <c r="NB59" s="380"/>
      <c r="NC59" s="380"/>
      <c r="ND59" s="380"/>
      <c r="NE59" s="380"/>
      <c r="NF59" s="380"/>
      <c r="NG59" s="380"/>
      <c r="NH59" s="380"/>
      <c r="NI59" s="380"/>
      <c r="NJ59" s="380"/>
      <c r="NK59" s="380"/>
      <c r="NL59" s="380"/>
      <c r="NM59" s="380"/>
      <c r="NN59" s="380"/>
      <c r="NO59" s="380"/>
      <c r="NP59" s="380"/>
      <c r="NQ59" s="380"/>
      <c r="NR59" s="380"/>
      <c r="NS59" s="380"/>
      <c r="NT59" s="380"/>
      <c r="NU59" s="380"/>
      <c r="NV59" s="380"/>
      <c r="NW59" s="380"/>
      <c r="NX59" s="380"/>
      <c r="NY59" s="380"/>
      <c r="NZ59" s="380"/>
      <c r="OA59" s="380"/>
      <c r="OB59" s="380"/>
      <c r="OC59" s="380"/>
      <c r="OD59" s="380"/>
      <c r="OE59" s="380"/>
      <c r="OF59" s="380"/>
      <c r="OG59" s="380"/>
      <c r="OH59" s="380"/>
      <c r="OI59" s="380"/>
      <c r="OJ59" s="380"/>
      <c r="OK59" s="380"/>
      <c r="OL59" s="380"/>
      <c r="OM59" s="380"/>
      <c r="ON59" s="380"/>
    </row>
    <row r="60" spans="1:404" ht="18.75" customHeight="1">
      <c r="A60" s="137"/>
      <c r="B60" s="383" t="s">
        <v>86</v>
      </c>
      <c r="C60" s="634"/>
      <c r="D60" s="634"/>
      <c r="E60" s="634"/>
      <c r="F60" s="635"/>
      <c r="G60" s="269"/>
      <c r="H60" s="225"/>
      <c r="I60" s="222"/>
      <c r="J60" s="627"/>
      <c r="K60" s="380"/>
      <c r="L60" s="380"/>
      <c r="M60" s="380"/>
      <c r="N60" s="380"/>
      <c r="O60" s="380"/>
      <c r="P60" s="380"/>
      <c r="Q60" s="380"/>
      <c r="R60" s="380"/>
      <c r="S60" s="380"/>
      <c r="T60" s="380"/>
      <c r="U60" s="380"/>
      <c r="V60" s="380"/>
      <c r="W60" s="380"/>
      <c r="X60" s="380"/>
      <c r="Y60" s="380"/>
      <c r="Z60" s="380"/>
      <c r="AA60" s="380"/>
      <c r="AB60" s="380"/>
      <c r="AC60" s="380"/>
      <c r="AD60" s="380"/>
      <c r="AE60" s="380"/>
      <c r="AF60" s="380"/>
      <c r="AG60" s="380"/>
      <c r="AH60" s="380"/>
      <c r="AI60" s="380"/>
      <c r="AJ60" s="380"/>
      <c r="AK60" s="380"/>
      <c r="AL60" s="380"/>
      <c r="AM60" s="380"/>
      <c r="AN60" s="380"/>
      <c r="AO60" s="380"/>
      <c r="AP60" s="380"/>
      <c r="AQ60" s="380"/>
      <c r="AR60" s="380"/>
      <c r="AS60" s="380"/>
      <c r="AT60" s="380"/>
      <c r="AU60" s="380"/>
      <c r="AV60" s="380"/>
      <c r="AW60" s="380"/>
      <c r="AX60" s="380"/>
      <c r="AY60" s="380"/>
      <c r="AZ60" s="380"/>
      <c r="BA60" s="380"/>
      <c r="BB60" s="380"/>
      <c r="BC60" s="380"/>
      <c r="BD60" s="380"/>
      <c r="BE60" s="380"/>
      <c r="BF60" s="380"/>
      <c r="BG60" s="380"/>
      <c r="BH60" s="380"/>
      <c r="BI60" s="380"/>
      <c r="BJ60" s="380"/>
      <c r="BK60" s="380"/>
      <c r="BL60" s="380"/>
      <c r="BM60" s="380"/>
      <c r="BN60" s="380"/>
      <c r="BO60" s="380"/>
      <c r="BP60" s="380"/>
      <c r="BQ60" s="380"/>
      <c r="BR60" s="380"/>
      <c r="BS60" s="380"/>
      <c r="BT60" s="380"/>
      <c r="BU60" s="380"/>
      <c r="BV60" s="380"/>
      <c r="BW60" s="380"/>
      <c r="BX60" s="380"/>
      <c r="BY60" s="380"/>
      <c r="BZ60" s="380"/>
      <c r="CA60" s="380"/>
      <c r="CB60" s="380"/>
      <c r="CC60" s="380"/>
      <c r="CD60" s="380"/>
      <c r="CE60" s="380"/>
      <c r="CF60" s="380"/>
      <c r="CG60" s="380"/>
      <c r="CH60" s="380"/>
      <c r="CI60" s="380"/>
      <c r="CJ60" s="380"/>
      <c r="CK60" s="380"/>
      <c r="CL60" s="380"/>
      <c r="CM60" s="627"/>
      <c r="CN60" s="627"/>
      <c r="CO60" s="627"/>
      <c r="CP60" s="627"/>
      <c r="CQ60" s="627"/>
      <c r="CR60" s="627"/>
      <c r="CS60" s="627"/>
      <c r="CT60" s="627"/>
      <c r="CU60" s="627"/>
      <c r="CV60" s="627"/>
      <c r="CW60" s="627"/>
      <c r="CX60" s="627"/>
      <c r="CY60" s="627"/>
      <c r="CZ60" s="627"/>
      <c r="DA60" s="627"/>
      <c r="DB60" s="627"/>
      <c r="DC60" s="627"/>
      <c r="DD60" s="627"/>
      <c r="DE60" s="627"/>
      <c r="DF60" s="627"/>
      <c r="DG60" s="627"/>
      <c r="DH60" s="627"/>
      <c r="DI60" s="627"/>
      <c r="DJ60" s="627"/>
      <c r="DK60" s="627"/>
      <c r="DL60" s="627"/>
      <c r="DM60" s="627"/>
      <c r="DN60" s="627"/>
      <c r="DO60" s="627"/>
      <c r="DP60" s="627"/>
      <c r="DQ60" s="627"/>
      <c r="DR60" s="627"/>
      <c r="DS60" s="627"/>
      <c r="DT60" s="627"/>
      <c r="DU60" s="627"/>
      <c r="DV60" s="627"/>
      <c r="DW60" s="627"/>
      <c r="DX60" s="627"/>
      <c r="DY60" s="627"/>
      <c r="DZ60" s="627"/>
      <c r="EA60" s="627"/>
      <c r="EB60" s="627"/>
      <c r="EC60" s="627"/>
      <c r="ED60" s="627"/>
      <c r="EE60" s="627"/>
      <c r="EF60" s="627"/>
      <c r="EG60" s="627"/>
      <c r="EH60" s="627"/>
      <c r="EI60" s="627"/>
      <c r="EJ60" s="627"/>
      <c r="EK60" s="627"/>
      <c r="EL60" s="627"/>
      <c r="EM60" s="627"/>
      <c r="EN60" s="627"/>
      <c r="EO60" s="627"/>
      <c r="EP60" s="627"/>
      <c r="EQ60" s="627"/>
      <c r="ER60" s="627"/>
      <c r="ES60" s="627"/>
      <c r="ET60" s="627"/>
      <c r="EU60" s="627"/>
      <c r="EV60" s="627"/>
      <c r="EW60" s="627"/>
      <c r="EX60" s="627"/>
      <c r="EY60" s="627"/>
      <c r="EZ60" s="627"/>
      <c r="FA60" s="627"/>
      <c r="FB60" s="627"/>
      <c r="FC60" s="627"/>
      <c r="FD60" s="627"/>
      <c r="FE60" s="627"/>
      <c r="FF60" s="627"/>
      <c r="FG60" s="627"/>
      <c r="FH60" s="627"/>
      <c r="FI60" s="627"/>
      <c r="FJ60" s="627"/>
      <c r="FK60" s="627"/>
      <c r="FL60" s="627"/>
      <c r="FM60" s="627"/>
      <c r="FN60" s="627"/>
      <c r="FO60" s="627"/>
      <c r="FP60" s="627"/>
      <c r="FQ60" s="627"/>
      <c r="FR60" s="627"/>
      <c r="FS60" s="627"/>
      <c r="FT60" s="627"/>
      <c r="FU60" s="627"/>
      <c r="FV60" s="627"/>
      <c r="FW60" s="627"/>
      <c r="FX60" s="627"/>
      <c r="FY60" s="627"/>
      <c r="FZ60" s="627"/>
      <c r="GA60" s="627"/>
      <c r="GB60" s="627"/>
      <c r="GC60" s="627"/>
      <c r="GD60" s="627"/>
      <c r="GE60" s="627"/>
      <c r="GF60" s="627"/>
      <c r="GG60" s="627"/>
      <c r="GH60" s="627"/>
      <c r="GI60" s="627"/>
      <c r="GJ60" s="627"/>
      <c r="GK60" s="627"/>
      <c r="GL60" s="627"/>
      <c r="GM60" s="627"/>
      <c r="GN60" s="627"/>
      <c r="GO60" s="627"/>
      <c r="GP60" s="627"/>
      <c r="GQ60" s="627"/>
      <c r="GR60" s="627"/>
      <c r="GS60" s="627"/>
      <c r="GT60" s="627"/>
      <c r="GU60" s="627"/>
      <c r="GV60" s="627"/>
      <c r="GW60" s="627"/>
      <c r="GX60" s="627"/>
      <c r="GY60" s="627"/>
      <c r="GZ60" s="627"/>
      <c r="HA60" s="627"/>
      <c r="HB60" s="627"/>
      <c r="HC60" s="627"/>
      <c r="HD60" s="627"/>
      <c r="HE60" s="627"/>
      <c r="HF60" s="627"/>
      <c r="HG60" s="627"/>
      <c r="HH60" s="627"/>
      <c r="HI60" s="627"/>
      <c r="HJ60" s="627"/>
      <c r="HK60" s="627"/>
      <c r="HL60" s="627"/>
      <c r="HM60" s="627"/>
      <c r="HN60" s="627"/>
      <c r="HO60" s="627"/>
      <c r="HP60" s="627"/>
      <c r="HQ60" s="627"/>
      <c r="HR60" s="627"/>
      <c r="HS60" s="627"/>
      <c r="HT60" s="627"/>
      <c r="HU60" s="627"/>
      <c r="HV60" s="627"/>
      <c r="HW60" s="627"/>
      <c r="HX60" s="627"/>
      <c r="HY60" s="627"/>
      <c r="HZ60" s="627"/>
      <c r="IA60" s="627"/>
      <c r="IB60" s="627"/>
      <c r="IC60" s="627"/>
      <c r="ID60" s="627"/>
      <c r="IE60" s="627"/>
      <c r="IF60" s="627"/>
      <c r="IG60" s="627"/>
      <c r="IH60" s="627"/>
      <c r="II60" s="627"/>
      <c r="IJ60" s="627"/>
      <c r="IK60" s="627"/>
      <c r="IL60" s="627"/>
      <c r="IM60" s="627"/>
      <c r="IN60" s="627"/>
      <c r="IO60" s="627"/>
      <c r="IP60" s="627"/>
      <c r="IQ60" s="627"/>
      <c r="IR60" s="627"/>
      <c r="IS60" s="627"/>
      <c r="IT60" s="627"/>
      <c r="IU60" s="627"/>
      <c r="IV60" s="627"/>
      <c r="IW60" s="627"/>
      <c r="IX60" s="627"/>
      <c r="IY60" s="627"/>
      <c r="IZ60" s="627"/>
      <c r="JA60" s="627"/>
      <c r="JB60" s="627"/>
      <c r="JC60" s="627"/>
      <c r="JD60" s="627"/>
      <c r="JE60" s="627"/>
      <c r="JF60" s="627"/>
      <c r="JG60" s="627"/>
      <c r="JH60" s="627"/>
      <c r="JI60" s="627"/>
      <c r="JJ60" s="627"/>
      <c r="JK60" s="627"/>
      <c r="JL60" s="627"/>
      <c r="JM60" s="627"/>
      <c r="JN60" s="627"/>
      <c r="JO60" s="627"/>
      <c r="JP60" s="627"/>
      <c r="JQ60" s="627"/>
      <c r="JR60" s="627"/>
      <c r="JS60" s="627"/>
      <c r="JT60" s="627"/>
      <c r="JU60" s="627"/>
      <c r="JV60" s="627"/>
      <c r="JW60" s="627"/>
      <c r="JX60" s="627"/>
      <c r="JY60" s="627"/>
      <c r="JZ60" s="627"/>
      <c r="KA60" s="627"/>
      <c r="KB60" s="627"/>
      <c r="KC60" s="627"/>
      <c r="KD60" s="627"/>
      <c r="KE60" s="627"/>
      <c r="KF60" s="627"/>
      <c r="KG60" s="627"/>
      <c r="KH60" s="627"/>
      <c r="KI60" s="627"/>
      <c r="KJ60" s="627"/>
      <c r="KK60" s="627"/>
      <c r="KL60" s="627"/>
      <c r="KM60" s="627"/>
      <c r="KN60" s="627"/>
      <c r="KO60" s="627"/>
      <c r="KP60" s="627"/>
      <c r="KQ60" s="627"/>
      <c r="KR60" s="627"/>
      <c r="KS60" s="627"/>
      <c r="KT60" s="627"/>
      <c r="KU60" s="627"/>
      <c r="KV60" s="627"/>
      <c r="KW60" s="627"/>
      <c r="KX60" s="627"/>
      <c r="KY60" s="627"/>
      <c r="KZ60" s="627"/>
      <c r="LA60" s="627"/>
      <c r="LB60" s="627"/>
      <c r="LC60" s="627"/>
      <c r="LD60" s="627"/>
      <c r="LE60" s="627"/>
      <c r="LF60" s="627"/>
      <c r="LG60" s="627"/>
      <c r="LH60" s="627"/>
      <c r="LI60" s="627"/>
      <c r="LJ60" s="627"/>
      <c r="LK60" s="627"/>
      <c r="LL60" s="627"/>
      <c r="LM60" s="627"/>
      <c r="LN60" s="627"/>
      <c r="LO60" s="627"/>
      <c r="LP60" s="627"/>
      <c r="LQ60" s="627"/>
      <c r="LR60" s="627"/>
      <c r="LS60" s="627"/>
      <c r="LT60" s="627"/>
      <c r="LU60" s="627"/>
      <c r="LV60" s="627"/>
      <c r="LW60" s="627"/>
      <c r="LX60" s="627"/>
      <c r="LY60" s="627"/>
      <c r="LZ60" s="627"/>
      <c r="MA60" s="627"/>
      <c r="MB60" s="627"/>
      <c r="MC60" s="627"/>
      <c r="MD60" s="627"/>
      <c r="ME60" s="627"/>
      <c r="MF60" s="627"/>
      <c r="MG60" s="627"/>
      <c r="MH60" s="627"/>
      <c r="MI60" s="627"/>
      <c r="MJ60" s="627"/>
      <c r="MK60" s="627"/>
      <c r="ML60" s="627"/>
      <c r="MM60" s="627"/>
      <c r="MN60" s="627"/>
      <c r="MO60" s="627"/>
      <c r="MP60" s="627"/>
      <c r="MQ60" s="627"/>
      <c r="MR60" s="627"/>
      <c r="MS60" s="627"/>
      <c r="MT60" s="627"/>
      <c r="MU60" s="627"/>
      <c r="MV60" s="627"/>
      <c r="MW60" s="627"/>
      <c r="MX60" s="627"/>
      <c r="MY60" s="627"/>
      <c r="MZ60" s="627"/>
      <c r="NA60" s="627"/>
      <c r="NB60" s="627"/>
      <c r="NC60" s="627"/>
      <c r="ND60" s="627"/>
      <c r="NE60" s="627"/>
      <c r="NF60" s="627"/>
      <c r="NG60" s="627"/>
      <c r="NH60" s="627"/>
      <c r="NI60" s="627"/>
      <c r="NJ60" s="627"/>
      <c r="NK60" s="627"/>
      <c r="NL60" s="627"/>
      <c r="NM60" s="627"/>
      <c r="NN60" s="627"/>
      <c r="NO60" s="627"/>
      <c r="NP60" s="627"/>
      <c r="NQ60" s="627"/>
      <c r="NR60" s="627"/>
      <c r="NS60" s="627"/>
      <c r="NT60" s="627"/>
      <c r="NU60" s="627"/>
      <c r="NV60" s="627"/>
      <c r="NW60" s="627"/>
      <c r="NX60" s="627"/>
      <c r="NY60" s="627"/>
      <c r="NZ60" s="627"/>
      <c r="OA60" s="627"/>
      <c r="OB60" s="627"/>
      <c r="OC60" s="627"/>
      <c r="OD60" s="627"/>
      <c r="OE60" s="627"/>
      <c r="OF60" s="627"/>
      <c r="OG60" s="627"/>
      <c r="OH60" s="627"/>
      <c r="OI60" s="627"/>
      <c r="OJ60" s="627"/>
      <c r="OK60" s="627"/>
      <c r="OL60" s="627"/>
      <c r="OM60" s="627"/>
      <c r="ON60" s="627"/>
    </row>
    <row r="61" spans="1:404" ht="18.75" customHeight="1">
      <c r="A61" s="137"/>
      <c r="B61" s="11" t="s">
        <v>23</v>
      </c>
      <c r="C61" s="389" t="s">
        <v>87</v>
      </c>
      <c r="D61" s="390"/>
      <c r="E61" s="390"/>
      <c r="F61" s="317" t="s">
        <v>88</v>
      </c>
      <c r="G61" s="280" t="str">
        <f>IF(F61="","Select an answer from dropdown","")</f>
        <v/>
      </c>
      <c r="H61" s="225"/>
      <c r="I61" s="222"/>
      <c r="J61" s="627"/>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c r="AJ61" s="380"/>
      <c r="AK61" s="380"/>
      <c r="AL61" s="380"/>
      <c r="AM61" s="380"/>
      <c r="AN61" s="380"/>
      <c r="AO61" s="380"/>
      <c r="AP61" s="380"/>
      <c r="AQ61" s="380"/>
      <c r="AR61" s="380"/>
      <c r="AS61" s="380"/>
      <c r="AT61" s="380"/>
      <c r="AU61" s="380"/>
      <c r="AV61" s="380"/>
      <c r="AW61" s="380"/>
      <c r="AX61" s="380"/>
      <c r="AY61" s="380"/>
      <c r="AZ61" s="380"/>
      <c r="BA61" s="380"/>
      <c r="BB61" s="380"/>
      <c r="BC61" s="380"/>
      <c r="BD61" s="380"/>
      <c r="BE61" s="380"/>
      <c r="BF61" s="380"/>
      <c r="BG61" s="380"/>
      <c r="BH61" s="380"/>
      <c r="BI61" s="380"/>
      <c r="BJ61" s="380"/>
      <c r="BK61" s="380"/>
      <c r="BL61" s="380"/>
      <c r="BM61" s="380"/>
      <c r="BN61" s="380"/>
      <c r="BO61" s="380"/>
      <c r="BP61" s="380"/>
      <c r="BQ61" s="380"/>
      <c r="BR61" s="380"/>
      <c r="BS61" s="380"/>
      <c r="BT61" s="380"/>
      <c r="BU61" s="380"/>
      <c r="BV61" s="380"/>
      <c r="BW61" s="380"/>
      <c r="BX61" s="380"/>
      <c r="BY61" s="380"/>
      <c r="BZ61" s="380"/>
      <c r="CA61" s="380"/>
      <c r="CB61" s="380"/>
      <c r="CC61" s="380"/>
      <c r="CD61" s="380"/>
      <c r="CE61" s="380"/>
      <c r="CF61" s="380"/>
      <c r="CG61" s="380"/>
      <c r="CH61" s="380"/>
      <c r="CI61" s="380"/>
      <c r="CJ61" s="380"/>
      <c r="CK61" s="380"/>
      <c r="CL61" s="380"/>
      <c r="CM61" s="627"/>
      <c r="CN61" s="627"/>
      <c r="CO61" s="627"/>
      <c r="CP61" s="627"/>
      <c r="CQ61" s="627"/>
      <c r="CR61" s="627"/>
      <c r="CS61" s="627"/>
      <c r="CT61" s="627"/>
      <c r="CU61" s="627"/>
      <c r="CV61" s="627"/>
      <c r="CW61" s="627"/>
      <c r="CX61" s="627"/>
      <c r="CY61" s="627"/>
      <c r="CZ61" s="627"/>
      <c r="DA61" s="627"/>
      <c r="DB61" s="627"/>
      <c r="DC61" s="627"/>
      <c r="DD61" s="627"/>
      <c r="DE61" s="627"/>
      <c r="DF61" s="627"/>
      <c r="DG61" s="627"/>
      <c r="DH61" s="627"/>
      <c r="DI61" s="627"/>
      <c r="DJ61" s="627"/>
      <c r="DK61" s="627"/>
      <c r="DL61" s="627"/>
      <c r="DM61" s="627"/>
      <c r="DN61" s="627"/>
      <c r="DO61" s="627"/>
      <c r="DP61" s="627"/>
      <c r="DQ61" s="627"/>
      <c r="DR61" s="627"/>
      <c r="DS61" s="627"/>
      <c r="DT61" s="627"/>
      <c r="DU61" s="627"/>
      <c r="DV61" s="627"/>
      <c r="DW61" s="627"/>
      <c r="DX61" s="627"/>
      <c r="DY61" s="627"/>
      <c r="DZ61" s="627"/>
      <c r="EA61" s="627"/>
      <c r="EB61" s="627"/>
      <c r="EC61" s="627"/>
      <c r="ED61" s="627"/>
      <c r="EE61" s="627"/>
      <c r="EF61" s="627"/>
      <c r="EG61" s="627"/>
      <c r="EH61" s="627"/>
      <c r="EI61" s="627"/>
      <c r="EJ61" s="627"/>
      <c r="EK61" s="627"/>
      <c r="EL61" s="627"/>
      <c r="EM61" s="627"/>
      <c r="EN61" s="627"/>
      <c r="EO61" s="627"/>
      <c r="EP61" s="627"/>
      <c r="EQ61" s="627"/>
      <c r="ER61" s="627"/>
      <c r="ES61" s="627"/>
      <c r="ET61" s="627"/>
      <c r="EU61" s="627"/>
      <c r="EV61" s="627"/>
      <c r="EW61" s="627"/>
      <c r="EX61" s="627"/>
      <c r="EY61" s="627"/>
      <c r="EZ61" s="627"/>
      <c r="FA61" s="627"/>
      <c r="FB61" s="627"/>
      <c r="FC61" s="627"/>
      <c r="FD61" s="627"/>
      <c r="FE61" s="627"/>
      <c r="FF61" s="627"/>
      <c r="FG61" s="627"/>
      <c r="FH61" s="627"/>
      <c r="FI61" s="627"/>
      <c r="FJ61" s="627"/>
      <c r="FK61" s="627"/>
      <c r="FL61" s="627"/>
      <c r="FM61" s="627"/>
      <c r="FN61" s="627"/>
      <c r="FO61" s="627"/>
      <c r="FP61" s="627"/>
      <c r="FQ61" s="627"/>
      <c r="FR61" s="627"/>
      <c r="FS61" s="627"/>
      <c r="FT61" s="627"/>
      <c r="FU61" s="627"/>
      <c r="FV61" s="627"/>
      <c r="FW61" s="627"/>
      <c r="FX61" s="627"/>
      <c r="FY61" s="627"/>
      <c r="FZ61" s="627"/>
      <c r="GA61" s="627"/>
      <c r="GB61" s="627"/>
      <c r="GC61" s="627"/>
      <c r="GD61" s="627"/>
      <c r="GE61" s="627"/>
      <c r="GF61" s="627"/>
      <c r="GG61" s="627"/>
      <c r="GH61" s="627"/>
      <c r="GI61" s="627"/>
      <c r="GJ61" s="627"/>
      <c r="GK61" s="627"/>
      <c r="GL61" s="627"/>
      <c r="GM61" s="627"/>
      <c r="GN61" s="627"/>
      <c r="GO61" s="627"/>
      <c r="GP61" s="627"/>
      <c r="GQ61" s="627"/>
      <c r="GR61" s="627"/>
      <c r="GS61" s="627"/>
      <c r="GT61" s="627"/>
      <c r="GU61" s="627"/>
      <c r="GV61" s="627"/>
      <c r="GW61" s="627"/>
      <c r="GX61" s="627"/>
      <c r="GY61" s="627"/>
      <c r="GZ61" s="627"/>
      <c r="HA61" s="627"/>
      <c r="HB61" s="627"/>
      <c r="HC61" s="627"/>
      <c r="HD61" s="627"/>
      <c r="HE61" s="627"/>
      <c r="HF61" s="627"/>
      <c r="HG61" s="627"/>
      <c r="HH61" s="627"/>
      <c r="HI61" s="627"/>
      <c r="HJ61" s="627"/>
      <c r="HK61" s="627"/>
      <c r="HL61" s="627"/>
      <c r="HM61" s="627"/>
      <c r="HN61" s="627"/>
      <c r="HO61" s="627"/>
      <c r="HP61" s="627"/>
      <c r="HQ61" s="627"/>
      <c r="HR61" s="627"/>
      <c r="HS61" s="627"/>
      <c r="HT61" s="627"/>
      <c r="HU61" s="627"/>
      <c r="HV61" s="627"/>
      <c r="HW61" s="627"/>
      <c r="HX61" s="627"/>
      <c r="HY61" s="627"/>
      <c r="HZ61" s="627"/>
      <c r="IA61" s="627"/>
      <c r="IB61" s="627"/>
      <c r="IC61" s="627"/>
      <c r="ID61" s="627"/>
      <c r="IE61" s="627"/>
      <c r="IF61" s="627"/>
      <c r="IG61" s="627"/>
      <c r="IH61" s="627"/>
      <c r="II61" s="627"/>
      <c r="IJ61" s="627"/>
      <c r="IK61" s="627"/>
      <c r="IL61" s="627"/>
      <c r="IM61" s="627"/>
      <c r="IN61" s="627"/>
      <c r="IO61" s="627"/>
      <c r="IP61" s="627"/>
      <c r="IQ61" s="627"/>
      <c r="IR61" s="627"/>
      <c r="IS61" s="627"/>
      <c r="IT61" s="627"/>
      <c r="IU61" s="627"/>
      <c r="IV61" s="627"/>
      <c r="IW61" s="627"/>
      <c r="IX61" s="627"/>
      <c r="IY61" s="627"/>
      <c r="IZ61" s="627"/>
      <c r="JA61" s="627"/>
      <c r="JB61" s="627"/>
      <c r="JC61" s="627"/>
      <c r="JD61" s="627"/>
      <c r="JE61" s="627"/>
      <c r="JF61" s="627"/>
      <c r="JG61" s="627"/>
      <c r="JH61" s="627"/>
      <c r="JI61" s="627"/>
      <c r="JJ61" s="627"/>
      <c r="JK61" s="627"/>
      <c r="JL61" s="627"/>
      <c r="JM61" s="627"/>
      <c r="JN61" s="627"/>
      <c r="JO61" s="627"/>
      <c r="JP61" s="627"/>
      <c r="JQ61" s="627"/>
      <c r="JR61" s="627"/>
      <c r="JS61" s="627"/>
      <c r="JT61" s="627"/>
      <c r="JU61" s="627"/>
      <c r="JV61" s="627"/>
      <c r="JW61" s="627"/>
      <c r="JX61" s="627"/>
      <c r="JY61" s="627"/>
      <c r="JZ61" s="627"/>
      <c r="KA61" s="627"/>
      <c r="KB61" s="627"/>
      <c r="KC61" s="627"/>
      <c r="KD61" s="627"/>
      <c r="KE61" s="627"/>
      <c r="KF61" s="627"/>
      <c r="KG61" s="627"/>
      <c r="KH61" s="627"/>
      <c r="KI61" s="627"/>
      <c r="KJ61" s="627"/>
      <c r="KK61" s="627"/>
      <c r="KL61" s="627"/>
      <c r="KM61" s="627"/>
      <c r="KN61" s="627"/>
      <c r="KO61" s="627"/>
      <c r="KP61" s="627"/>
      <c r="KQ61" s="627"/>
      <c r="KR61" s="627"/>
      <c r="KS61" s="627"/>
      <c r="KT61" s="627"/>
      <c r="KU61" s="627"/>
      <c r="KV61" s="627"/>
      <c r="KW61" s="627"/>
      <c r="KX61" s="627"/>
      <c r="KY61" s="627"/>
      <c r="KZ61" s="627"/>
      <c r="LA61" s="627"/>
      <c r="LB61" s="627"/>
      <c r="LC61" s="627"/>
      <c r="LD61" s="627"/>
      <c r="LE61" s="627"/>
      <c r="LF61" s="627"/>
      <c r="LG61" s="627"/>
      <c r="LH61" s="627"/>
      <c r="LI61" s="627"/>
      <c r="LJ61" s="627"/>
      <c r="LK61" s="627"/>
      <c r="LL61" s="627"/>
      <c r="LM61" s="627"/>
      <c r="LN61" s="627"/>
      <c r="LO61" s="627"/>
      <c r="LP61" s="627"/>
      <c r="LQ61" s="627"/>
      <c r="LR61" s="627"/>
      <c r="LS61" s="627"/>
      <c r="LT61" s="627"/>
      <c r="LU61" s="627"/>
      <c r="LV61" s="627"/>
      <c r="LW61" s="627"/>
      <c r="LX61" s="627"/>
      <c r="LY61" s="627"/>
      <c r="LZ61" s="627"/>
      <c r="MA61" s="627"/>
      <c r="MB61" s="627"/>
      <c r="MC61" s="627"/>
      <c r="MD61" s="627"/>
      <c r="ME61" s="627"/>
      <c r="MF61" s="627"/>
      <c r="MG61" s="627"/>
      <c r="MH61" s="627"/>
      <c r="MI61" s="627"/>
      <c r="MJ61" s="627"/>
      <c r="MK61" s="627"/>
      <c r="ML61" s="627"/>
      <c r="MM61" s="627"/>
      <c r="MN61" s="627"/>
      <c r="MO61" s="627"/>
      <c r="MP61" s="627"/>
      <c r="MQ61" s="627"/>
      <c r="MR61" s="627"/>
      <c r="MS61" s="627"/>
      <c r="MT61" s="627"/>
      <c r="MU61" s="627"/>
      <c r="MV61" s="627"/>
      <c r="MW61" s="627"/>
      <c r="MX61" s="627"/>
      <c r="MY61" s="627"/>
      <c r="MZ61" s="627"/>
      <c r="NA61" s="627"/>
      <c r="NB61" s="627"/>
      <c r="NC61" s="627"/>
      <c r="ND61" s="627"/>
      <c r="NE61" s="627"/>
      <c r="NF61" s="627"/>
      <c r="NG61" s="627"/>
      <c r="NH61" s="627"/>
      <c r="NI61" s="627"/>
      <c r="NJ61" s="627"/>
      <c r="NK61" s="627"/>
      <c r="NL61" s="627"/>
      <c r="NM61" s="627"/>
      <c r="NN61" s="627"/>
      <c r="NO61" s="627"/>
      <c r="NP61" s="627"/>
      <c r="NQ61" s="627"/>
      <c r="NR61" s="627"/>
      <c r="NS61" s="627"/>
      <c r="NT61" s="627"/>
      <c r="NU61" s="627"/>
      <c r="NV61" s="627"/>
      <c r="NW61" s="627"/>
      <c r="NX61" s="627"/>
      <c r="NY61" s="627"/>
      <c r="NZ61" s="627"/>
      <c r="OA61" s="627"/>
      <c r="OB61" s="627"/>
      <c r="OC61" s="627"/>
      <c r="OD61" s="627"/>
      <c r="OE61" s="627"/>
      <c r="OF61" s="627"/>
      <c r="OG61" s="627"/>
      <c r="OH61" s="627"/>
      <c r="OI61" s="627"/>
      <c r="OJ61" s="627"/>
      <c r="OK61" s="627"/>
      <c r="OL61" s="627"/>
      <c r="OM61" s="627"/>
      <c r="ON61" s="627"/>
    </row>
    <row r="62" spans="1:404" ht="46.5" customHeight="1">
      <c r="A62" s="137"/>
      <c r="B62" s="11" t="s">
        <v>25</v>
      </c>
      <c r="C62" s="389" t="s">
        <v>89</v>
      </c>
      <c r="D62" s="390"/>
      <c r="E62" s="390"/>
      <c r="F62" s="317" t="s">
        <v>90</v>
      </c>
      <c r="G62" s="280" t="str">
        <f>IF(F62="","Select an answer from dropdown","")</f>
        <v/>
      </c>
      <c r="H62" s="225"/>
      <c r="I62" s="222"/>
      <c r="J62" s="627"/>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627"/>
      <c r="CN62" s="627"/>
      <c r="CO62" s="627"/>
      <c r="CP62" s="627"/>
      <c r="CQ62" s="627"/>
      <c r="CR62" s="627"/>
      <c r="CS62" s="627"/>
      <c r="CT62" s="627"/>
      <c r="CU62" s="627"/>
      <c r="CV62" s="627"/>
      <c r="CW62" s="627"/>
      <c r="CX62" s="627"/>
      <c r="CY62" s="627"/>
      <c r="CZ62" s="627"/>
      <c r="DA62" s="627"/>
      <c r="DB62" s="627"/>
      <c r="DC62" s="627"/>
      <c r="DD62" s="627"/>
      <c r="DE62" s="627"/>
      <c r="DF62" s="627"/>
      <c r="DG62" s="627"/>
      <c r="DH62" s="627"/>
      <c r="DI62" s="627"/>
      <c r="DJ62" s="627"/>
      <c r="DK62" s="627"/>
      <c r="DL62" s="627"/>
      <c r="DM62" s="627"/>
      <c r="DN62" s="627"/>
      <c r="DO62" s="627"/>
      <c r="DP62" s="627"/>
      <c r="DQ62" s="627"/>
      <c r="DR62" s="627"/>
      <c r="DS62" s="627"/>
      <c r="DT62" s="627"/>
      <c r="DU62" s="627"/>
      <c r="DV62" s="627"/>
      <c r="DW62" s="627"/>
      <c r="DX62" s="627"/>
      <c r="DY62" s="627"/>
      <c r="DZ62" s="627"/>
      <c r="EA62" s="627"/>
      <c r="EB62" s="627"/>
      <c r="EC62" s="627"/>
      <c r="ED62" s="627"/>
      <c r="EE62" s="627"/>
      <c r="EF62" s="627"/>
      <c r="EG62" s="627"/>
      <c r="EH62" s="627"/>
      <c r="EI62" s="627"/>
      <c r="EJ62" s="627"/>
      <c r="EK62" s="627"/>
      <c r="EL62" s="627"/>
      <c r="EM62" s="627"/>
      <c r="EN62" s="627"/>
      <c r="EO62" s="627"/>
      <c r="EP62" s="627"/>
      <c r="EQ62" s="627"/>
      <c r="ER62" s="627"/>
      <c r="ES62" s="627"/>
      <c r="ET62" s="627"/>
      <c r="EU62" s="627"/>
      <c r="EV62" s="627"/>
      <c r="EW62" s="627"/>
      <c r="EX62" s="627"/>
      <c r="EY62" s="627"/>
      <c r="EZ62" s="627"/>
      <c r="FA62" s="627"/>
      <c r="FB62" s="627"/>
      <c r="FC62" s="627"/>
      <c r="FD62" s="627"/>
      <c r="FE62" s="627"/>
      <c r="FF62" s="627"/>
      <c r="FG62" s="627"/>
      <c r="FH62" s="627"/>
      <c r="FI62" s="627"/>
      <c r="FJ62" s="627"/>
      <c r="FK62" s="627"/>
      <c r="FL62" s="627"/>
      <c r="FM62" s="627"/>
      <c r="FN62" s="627"/>
      <c r="FO62" s="627"/>
      <c r="FP62" s="627"/>
      <c r="FQ62" s="627"/>
      <c r="FR62" s="627"/>
      <c r="FS62" s="627"/>
      <c r="FT62" s="627"/>
      <c r="FU62" s="627"/>
      <c r="FV62" s="627"/>
      <c r="FW62" s="627"/>
      <c r="FX62" s="627"/>
      <c r="FY62" s="627"/>
      <c r="FZ62" s="627"/>
      <c r="GA62" s="627"/>
      <c r="GB62" s="627"/>
      <c r="GC62" s="627"/>
      <c r="GD62" s="627"/>
      <c r="GE62" s="627"/>
      <c r="GF62" s="627"/>
      <c r="GG62" s="627"/>
      <c r="GH62" s="627"/>
      <c r="GI62" s="627"/>
      <c r="GJ62" s="627"/>
      <c r="GK62" s="627"/>
      <c r="GL62" s="627"/>
      <c r="GM62" s="627"/>
      <c r="GN62" s="627"/>
      <c r="GO62" s="627"/>
      <c r="GP62" s="627"/>
      <c r="GQ62" s="627"/>
      <c r="GR62" s="627"/>
      <c r="GS62" s="627"/>
      <c r="GT62" s="627"/>
      <c r="GU62" s="627"/>
      <c r="GV62" s="627"/>
      <c r="GW62" s="627"/>
      <c r="GX62" s="627"/>
      <c r="GY62" s="627"/>
      <c r="GZ62" s="627"/>
      <c r="HA62" s="627"/>
      <c r="HB62" s="627"/>
      <c r="HC62" s="627"/>
      <c r="HD62" s="627"/>
      <c r="HE62" s="627"/>
      <c r="HF62" s="627"/>
      <c r="HG62" s="627"/>
      <c r="HH62" s="627"/>
      <c r="HI62" s="627"/>
      <c r="HJ62" s="627"/>
      <c r="HK62" s="627"/>
      <c r="HL62" s="627"/>
      <c r="HM62" s="627"/>
      <c r="HN62" s="627"/>
      <c r="HO62" s="627"/>
      <c r="HP62" s="627"/>
      <c r="HQ62" s="627"/>
      <c r="HR62" s="627"/>
      <c r="HS62" s="627"/>
      <c r="HT62" s="627"/>
      <c r="HU62" s="627"/>
      <c r="HV62" s="627"/>
      <c r="HW62" s="627"/>
      <c r="HX62" s="627"/>
      <c r="HY62" s="627"/>
      <c r="HZ62" s="627"/>
      <c r="IA62" s="627"/>
      <c r="IB62" s="627"/>
      <c r="IC62" s="627"/>
      <c r="ID62" s="627"/>
      <c r="IE62" s="627"/>
      <c r="IF62" s="627"/>
      <c r="IG62" s="627"/>
      <c r="IH62" s="627"/>
      <c r="II62" s="627"/>
      <c r="IJ62" s="627"/>
      <c r="IK62" s="627"/>
      <c r="IL62" s="627"/>
      <c r="IM62" s="627"/>
      <c r="IN62" s="627"/>
      <c r="IO62" s="627"/>
      <c r="IP62" s="627"/>
      <c r="IQ62" s="627"/>
      <c r="IR62" s="627"/>
      <c r="IS62" s="627"/>
      <c r="IT62" s="627"/>
      <c r="IU62" s="627"/>
      <c r="IV62" s="627"/>
      <c r="IW62" s="627"/>
      <c r="IX62" s="627"/>
      <c r="IY62" s="627"/>
      <c r="IZ62" s="627"/>
      <c r="JA62" s="627"/>
      <c r="JB62" s="627"/>
      <c r="JC62" s="627"/>
      <c r="JD62" s="627"/>
      <c r="JE62" s="627"/>
      <c r="JF62" s="627"/>
      <c r="JG62" s="627"/>
      <c r="JH62" s="627"/>
      <c r="JI62" s="627"/>
      <c r="JJ62" s="627"/>
      <c r="JK62" s="627"/>
      <c r="JL62" s="627"/>
      <c r="JM62" s="627"/>
      <c r="JN62" s="627"/>
      <c r="JO62" s="627"/>
      <c r="JP62" s="627"/>
      <c r="JQ62" s="627"/>
      <c r="JR62" s="627"/>
      <c r="JS62" s="627"/>
      <c r="JT62" s="627"/>
      <c r="JU62" s="627"/>
      <c r="JV62" s="627"/>
      <c r="JW62" s="627"/>
      <c r="JX62" s="627"/>
      <c r="JY62" s="627"/>
      <c r="JZ62" s="627"/>
      <c r="KA62" s="627"/>
      <c r="KB62" s="627"/>
      <c r="KC62" s="627"/>
      <c r="KD62" s="627"/>
      <c r="KE62" s="627"/>
      <c r="KF62" s="627"/>
      <c r="KG62" s="627"/>
      <c r="KH62" s="627"/>
      <c r="KI62" s="627"/>
      <c r="KJ62" s="627"/>
      <c r="KK62" s="627"/>
      <c r="KL62" s="627"/>
      <c r="KM62" s="627"/>
      <c r="KN62" s="627"/>
      <c r="KO62" s="627"/>
      <c r="KP62" s="627"/>
      <c r="KQ62" s="627"/>
      <c r="KR62" s="627"/>
      <c r="KS62" s="627"/>
      <c r="KT62" s="627"/>
      <c r="KU62" s="627"/>
      <c r="KV62" s="627"/>
      <c r="KW62" s="627"/>
      <c r="KX62" s="627"/>
      <c r="KY62" s="627"/>
      <c r="KZ62" s="627"/>
      <c r="LA62" s="627"/>
      <c r="LB62" s="627"/>
      <c r="LC62" s="627"/>
      <c r="LD62" s="627"/>
      <c r="LE62" s="627"/>
      <c r="LF62" s="627"/>
      <c r="LG62" s="627"/>
      <c r="LH62" s="627"/>
      <c r="LI62" s="627"/>
      <c r="LJ62" s="627"/>
      <c r="LK62" s="627"/>
      <c r="LL62" s="627"/>
      <c r="LM62" s="627"/>
      <c r="LN62" s="627"/>
      <c r="LO62" s="627"/>
      <c r="LP62" s="627"/>
      <c r="LQ62" s="627"/>
      <c r="LR62" s="627"/>
      <c r="LS62" s="627"/>
      <c r="LT62" s="627"/>
      <c r="LU62" s="627"/>
      <c r="LV62" s="627"/>
      <c r="LW62" s="627"/>
      <c r="LX62" s="627"/>
      <c r="LY62" s="627"/>
      <c r="LZ62" s="627"/>
      <c r="MA62" s="627"/>
      <c r="MB62" s="627"/>
      <c r="MC62" s="627"/>
      <c r="MD62" s="627"/>
      <c r="ME62" s="627"/>
      <c r="MF62" s="627"/>
      <c r="MG62" s="627"/>
      <c r="MH62" s="627"/>
      <c r="MI62" s="627"/>
      <c r="MJ62" s="627"/>
      <c r="MK62" s="627"/>
      <c r="ML62" s="627"/>
      <c r="MM62" s="627"/>
      <c r="MN62" s="627"/>
      <c r="MO62" s="627"/>
      <c r="MP62" s="627"/>
      <c r="MQ62" s="627"/>
      <c r="MR62" s="627"/>
      <c r="MS62" s="627"/>
      <c r="MT62" s="627"/>
      <c r="MU62" s="627"/>
      <c r="MV62" s="627"/>
      <c r="MW62" s="627"/>
      <c r="MX62" s="627"/>
      <c r="MY62" s="627"/>
      <c r="MZ62" s="627"/>
      <c r="NA62" s="627"/>
      <c r="NB62" s="627"/>
      <c r="NC62" s="627"/>
      <c r="ND62" s="627"/>
      <c r="NE62" s="627"/>
      <c r="NF62" s="627"/>
      <c r="NG62" s="627"/>
      <c r="NH62" s="627"/>
      <c r="NI62" s="627"/>
      <c r="NJ62" s="627"/>
      <c r="NK62" s="627"/>
      <c r="NL62" s="627"/>
      <c r="NM62" s="627"/>
      <c r="NN62" s="627"/>
      <c r="NO62" s="627"/>
      <c r="NP62" s="627"/>
      <c r="NQ62" s="627"/>
      <c r="NR62" s="627"/>
      <c r="NS62" s="627"/>
      <c r="NT62" s="627"/>
      <c r="NU62" s="627"/>
      <c r="NV62" s="627"/>
      <c r="NW62" s="627"/>
      <c r="NX62" s="627"/>
      <c r="NY62" s="627"/>
      <c r="NZ62" s="627"/>
      <c r="OA62" s="627"/>
      <c r="OB62" s="627"/>
      <c r="OC62" s="627"/>
      <c r="OD62" s="627"/>
      <c r="OE62" s="627"/>
      <c r="OF62" s="627"/>
      <c r="OG62" s="627"/>
      <c r="OH62" s="627"/>
      <c r="OI62" s="627"/>
      <c r="OJ62" s="627"/>
      <c r="OK62" s="627"/>
      <c r="OL62" s="627"/>
      <c r="OM62" s="627"/>
      <c r="ON62" s="627"/>
    </row>
    <row r="63" spans="1:404" ht="68.45" customHeight="1">
      <c r="A63" s="137"/>
      <c r="B63" s="11" t="s">
        <v>38</v>
      </c>
      <c r="C63" s="389" t="s">
        <v>91</v>
      </c>
      <c r="D63" s="390"/>
      <c r="E63" s="390"/>
      <c r="F63" s="317">
        <v>29</v>
      </c>
      <c r="G63" s="280" t="str">
        <f>IF(F63="","Enter a value","")</f>
        <v/>
      </c>
      <c r="H63" s="225"/>
      <c r="I63" s="222"/>
      <c r="J63" s="380"/>
      <c r="K63" s="380"/>
      <c r="L63" s="380"/>
      <c r="M63" s="380"/>
      <c r="N63" s="380"/>
      <c r="O63" s="380"/>
      <c r="P63" s="380"/>
      <c r="Q63" s="380"/>
      <c r="R63" s="380"/>
      <c r="S63" s="380"/>
      <c r="T63" s="380"/>
      <c r="U63" s="380"/>
      <c r="V63" s="380"/>
      <c r="W63" s="380"/>
      <c r="X63" s="380"/>
      <c r="Y63" s="380"/>
      <c r="Z63" s="380"/>
      <c r="AA63" s="380"/>
      <c r="AB63" s="380"/>
      <c r="AC63" s="380"/>
      <c r="AD63" s="380"/>
      <c r="AE63" s="380"/>
      <c r="AF63" s="380"/>
      <c r="AG63" s="380"/>
      <c r="AH63" s="380"/>
      <c r="AI63" s="380"/>
      <c r="AJ63" s="380"/>
      <c r="AK63" s="380"/>
      <c r="AL63" s="380"/>
      <c r="AM63" s="380"/>
      <c r="AN63" s="380"/>
      <c r="AO63" s="380"/>
      <c r="AP63" s="380"/>
      <c r="AQ63" s="380"/>
      <c r="AR63" s="380"/>
      <c r="AS63" s="380"/>
      <c r="AT63" s="380"/>
      <c r="AU63" s="380"/>
      <c r="AV63" s="380"/>
      <c r="AW63" s="380"/>
      <c r="AX63" s="380"/>
      <c r="AY63" s="380"/>
      <c r="AZ63" s="380"/>
      <c r="BA63" s="380"/>
      <c r="BB63" s="380"/>
      <c r="BC63" s="380"/>
      <c r="BD63" s="380"/>
      <c r="BE63" s="380"/>
      <c r="BF63" s="380"/>
      <c r="BG63" s="380"/>
      <c r="BH63" s="380"/>
      <c r="BI63" s="380"/>
      <c r="BJ63" s="380"/>
      <c r="BK63" s="380"/>
      <c r="BL63" s="380"/>
      <c r="BM63" s="380"/>
      <c r="BN63" s="380"/>
      <c r="BO63" s="380"/>
      <c r="BP63" s="380"/>
      <c r="BQ63" s="380"/>
      <c r="BR63" s="380"/>
      <c r="BS63" s="380"/>
      <c r="BT63" s="380"/>
      <c r="BU63" s="380"/>
      <c r="BV63" s="380"/>
      <c r="BW63" s="380"/>
      <c r="BX63" s="380"/>
      <c r="BY63" s="380"/>
      <c r="BZ63" s="380"/>
      <c r="CA63" s="380"/>
      <c r="CB63" s="380"/>
      <c r="CC63" s="380"/>
      <c r="CD63" s="380"/>
      <c r="CE63" s="380"/>
      <c r="CF63" s="380"/>
      <c r="CG63" s="380"/>
      <c r="CH63" s="380"/>
      <c r="CI63" s="380"/>
      <c r="CJ63" s="380"/>
      <c r="CK63" s="380"/>
      <c r="CL63" s="380"/>
      <c r="CM63" s="380"/>
      <c r="CN63" s="380"/>
      <c r="CO63" s="380"/>
      <c r="CP63" s="380"/>
      <c r="CQ63" s="380"/>
      <c r="CR63" s="380"/>
      <c r="CS63" s="380"/>
      <c r="CT63" s="380"/>
      <c r="CU63" s="380"/>
      <c r="CV63" s="380"/>
      <c r="CW63" s="380"/>
      <c r="CX63" s="380"/>
      <c r="CY63" s="380"/>
      <c r="CZ63" s="380"/>
      <c r="DA63" s="380"/>
      <c r="DB63" s="380"/>
      <c r="DC63" s="380"/>
      <c r="DD63" s="380"/>
      <c r="DE63" s="380"/>
      <c r="DF63" s="380"/>
      <c r="DG63" s="380"/>
      <c r="DH63" s="380"/>
      <c r="DI63" s="380"/>
      <c r="DJ63" s="380"/>
      <c r="DK63" s="380"/>
      <c r="DL63" s="380"/>
      <c r="DM63" s="380"/>
      <c r="DN63" s="380"/>
      <c r="DO63" s="380"/>
      <c r="DP63" s="380"/>
      <c r="DQ63" s="380"/>
      <c r="DR63" s="380"/>
      <c r="DS63" s="380"/>
      <c r="DT63" s="380"/>
      <c r="DU63" s="380"/>
      <c r="DV63" s="380"/>
      <c r="DW63" s="380"/>
      <c r="DX63" s="380"/>
      <c r="DY63" s="380"/>
      <c r="DZ63" s="380"/>
      <c r="EA63" s="380"/>
      <c r="EB63" s="380"/>
      <c r="EC63" s="380"/>
      <c r="ED63" s="380"/>
      <c r="EE63" s="380"/>
      <c r="EF63" s="380"/>
      <c r="EG63" s="380"/>
      <c r="EH63" s="380"/>
      <c r="EI63" s="380"/>
      <c r="EJ63" s="380"/>
      <c r="EK63" s="380"/>
      <c r="EL63" s="380"/>
      <c r="EM63" s="380"/>
      <c r="EN63" s="380"/>
      <c r="EO63" s="380"/>
      <c r="EP63" s="380"/>
      <c r="EQ63" s="380"/>
      <c r="ER63" s="380"/>
      <c r="ES63" s="380"/>
      <c r="ET63" s="380"/>
      <c r="EU63" s="380"/>
      <c r="EV63" s="380"/>
      <c r="EW63" s="380"/>
      <c r="EX63" s="380"/>
      <c r="EY63" s="380"/>
      <c r="EZ63" s="380"/>
      <c r="FA63" s="380"/>
      <c r="FB63" s="380"/>
      <c r="FC63" s="380"/>
      <c r="FD63" s="380"/>
      <c r="FE63" s="380"/>
      <c r="FF63" s="380"/>
      <c r="FG63" s="380"/>
      <c r="FH63" s="380"/>
      <c r="FI63" s="380"/>
      <c r="FJ63" s="380"/>
      <c r="FK63" s="380"/>
      <c r="FL63" s="380"/>
      <c r="FM63" s="380"/>
      <c r="FN63" s="380"/>
      <c r="FO63" s="380"/>
      <c r="FP63" s="380"/>
      <c r="FQ63" s="380"/>
      <c r="FR63" s="380"/>
      <c r="FS63" s="380"/>
      <c r="FT63" s="380"/>
      <c r="FU63" s="380"/>
      <c r="FV63" s="380"/>
      <c r="FW63" s="380"/>
      <c r="FX63" s="380"/>
      <c r="FY63" s="380"/>
      <c r="FZ63" s="380"/>
      <c r="GA63" s="380"/>
      <c r="GB63" s="380"/>
      <c r="GC63" s="380"/>
      <c r="GD63" s="380"/>
      <c r="GE63" s="380"/>
      <c r="GF63" s="380"/>
      <c r="GG63" s="380"/>
      <c r="GH63" s="380"/>
      <c r="GI63" s="380"/>
      <c r="GJ63" s="380"/>
      <c r="GK63" s="380"/>
      <c r="GL63" s="380"/>
      <c r="GM63" s="380"/>
      <c r="GN63" s="380"/>
      <c r="GO63" s="380"/>
      <c r="GP63" s="380"/>
      <c r="GQ63" s="380"/>
      <c r="GR63" s="380"/>
      <c r="GS63" s="380"/>
      <c r="GT63" s="380"/>
      <c r="GU63" s="380"/>
      <c r="GV63" s="380"/>
      <c r="GW63" s="380"/>
      <c r="GX63" s="380"/>
      <c r="GY63" s="380"/>
      <c r="GZ63" s="380"/>
      <c r="HA63" s="380"/>
      <c r="HB63" s="380"/>
      <c r="HC63" s="380"/>
      <c r="HD63" s="380"/>
      <c r="HE63" s="380"/>
      <c r="HF63" s="380"/>
      <c r="HG63" s="380"/>
      <c r="HH63" s="380"/>
      <c r="HI63" s="380"/>
      <c r="HJ63" s="380"/>
      <c r="HK63" s="380"/>
      <c r="HL63" s="380"/>
      <c r="HM63" s="380"/>
      <c r="HN63" s="380"/>
      <c r="HO63" s="380"/>
      <c r="HP63" s="380"/>
      <c r="HQ63" s="380"/>
      <c r="HR63" s="380"/>
      <c r="HS63" s="380"/>
      <c r="HT63" s="380"/>
      <c r="HU63" s="380"/>
      <c r="HV63" s="380"/>
      <c r="HW63" s="380"/>
      <c r="HX63" s="380"/>
      <c r="HY63" s="380"/>
      <c r="HZ63" s="380"/>
      <c r="IA63" s="380"/>
      <c r="IB63" s="380"/>
      <c r="IC63" s="380"/>
      <c r="ID63" s="380"/>
      <c r="IE63" s="380"/>
      <c r="IF63" s="380"/>
      <c r="IG63" s="380"/>
      <c r="IH63" s="380"/>
      <c r="II63" s="380"/>
      <c r="IJ63" s="380"/>
      <c r="IK63" s="380"/>
      <c r="IL63" s="380"/>
      <c r="IM63" s="380"/>
      <c r="IN63" s="380"/>
      <c r="IO63" s="380"/>
      <c r="IP63" s="380"/>
      <c r="IQ63" s="380"/>
      <c r="IR63" s="380"/>
      <c r="IS63" s="380"/>
      <c r="IT63" s="380"/>
      <c r="IU63" s="380"/>
      <c r="IV63" s="380"/>
      <c r="IW63" s="380"/>
      <c r="IX63" s="380"/>
      <c r="IY63" s="380"/>
      <c r="IZ63" s="380"/>
      <c r="JA63" s="380"/>
      <c r="JB63" s="380"/>
      <c r="JC63" s="380"/>
      <c r="JD63" s="380"/>
      <c r="JE63" s="380"/>
      <c r="JF63" s="380"/>
      <c r="JG63" s="380"/>
      <c r="JH63" s="380"/>
      <c r="JI63" s="380"/>
      <c r="JJ63" s="380"/>
      <c r="JK63" s="380"/>
      <c r="JL63" s="380"/>
      <c r="JM63" s="380"/>
      <c r="JN63" s="380"/>
      <c r="JO63" s="380"/>
      <c r="JP63" s="380"/>
      <c r="JQ63" s="380"/>
      <c r="JR63" s="380"/>
      <c r="JS63" s="380"/>
      <c r="JT63" s="380"/>
      <c r="JU63" s="380"/>
      <c r="JV63" s="380"/>
      <c r="JW63" s="380"/>
      <c r="JX63" s="380"/>
      <c r="JY63" s="380"/>
      <c r="JZ63" s="380"/>
      <c r="KA63" s="380"/>
      <c r="KB63" s="380"/>
      <c r="KC63" s="380"/>
      <c r="KD63" s="380"/>
      <c r="KE63" s="380"/>
      <c r="KF63" s="380"/>
      <c r="KG63" s="380"/>
      <c r="KH63" s="380"/>
      <c r="KI63" s="380"/>
      <c r="KJ63" s="380"/>
      <c r="KK63" s="380"/>
      <c r="KL63" s="380"/>
      <c r="KM63" s="380"/>
      <c r="KN63" s="380"/>
      <c r="KO63" s="380"/>
      <c r="KP63" s="380"/>
      <c r="KQ63" s="380"/>
      <c r="KR63" s="380"/>
      <c r="KS63" s="380"/>
      <c r="KT63" s="380"/>
      <c r="KU63" s="380"/>
      <c r="KV63" s="380"/>
      <c r="KW63" s="380"/>
      <c r="KX63" s="380"/>
      <c r="KY63" s="380"/>
      <c r="KZ63" s="380"/>
      <c r="LA63" s="380"/>
      <c r="LB63" s="380"/>
      <c r="LC63" s="380"/>
      <c r="LD63" s="380"/>
      <c r="LE63" s="380"/>
      <c r="LF63" s="380"/>
      <c r="LG63" s="380"/>
      <c r="LH63" s="380"/>
      <c r="LI63" s="380"/>
      <c r="LJ63" s="380"/>
      <c r="LK63" s="380"/>
      <c r="LL63" s="380"/>
      <c r="LM63" s="380"/>
      <c r="LN63" s="380"/>
      <c r="LO63" s="380"/>
      <c r="LP63" s="380"/>
      <c r="LQ63" s="380"/>
      <c r="LR63" s="380"/>
      <c r="LS63" s="380"/>
      <c r="LT63" s="380"/>
      <c r="LU63" s="380"/>
      <c r="LV63" s="380"/>
      <c r="LW63" s="380"/>
      <c r="LX63" s="380"/>
      <c r="LY63" s="380"/>
      <c r="LZ63" s="380"/>
      <c r="MA63" s="380"/>
      <c r="MB63" s="380"/>
      <c r="MC63" s="380"/>
      <c r="MD63" s="380"/>
      <c r="ME63" s="380"/>
      <c r="MF63" s="380"/>
      <c r="MG63" s="380"/>
      <c r="MH63" s="380"/>
      <c r="MI63" s="380"/>
      <c r="MJ63" s="380"/>
      <c r="MK63" s="380"/>
      <c r="ML63" s="380"/>
      <c r="MM63" s="380"/>
      <c r="MN63" s="380"/>
      <c r="MO63" s="380"/>
      <c r="MP63" s="380"/>
      <c r="MQ63" s="380"/>
      <c r="MR63" s="380"/>
      <c r="MS63" s="380"/>
      <c r="MT63" s="380"/>
      <c r="MU63" s="380"/>
      <c r="MV63" s="380"/>
      <c r="MW63" s="380"/>
      <c r="MX63" s="380"/>
      <c r="MY63" s="380"/>
      <c r="MZ63" s="380"/>
      <c r="NA63" s="380"/>
      <c r="NB63" s="380"/>
      <c r="NC63" s="380"/>
      <c r="ND63" s="380"/>
      <c r="NE63" s="380"/>
      <c r="NF63" s="380"/>
      <c r="NG63" s="380"/>
      <c r="NH63" s="380"/>
      <c r="NI63" s="380"/>
      <c r="NJ63" s="380"/>
      <c r="NK63" s="380"/>
      <c r="NL63" s="380"/>
      <c r="NM63" s="380"/>
      <c r="NN63" s="380"/>
      <c r="NO63" s="380"/>
      <c r="NP63" s="380"/>
      <c r="NQ63" s="380"/>
      <c r="NR63" s="380"/>
      <c r="NS63" s="380"/>
      <c r="NT63" s="380"/>
      <c r="NU63" s="380"/>
      <c r="NV63" s="380"/>
      <c r="NW63" s="380"/>
      <c r="NX63" s="380"/>
      <c r="NY63" s="380"/>
      <c r="NZ63" s="380"/>
      <c r="OA63" s="380"/>
      <c r="OB63" s="380"/>
      <c r="OC63" s="380"/>
      <c r="OD63" s="380"/>
      <c r="OE63" s="380"/>
      <c r="OF63" s="380"/>
      <c r="OG63" s="380"/>
      <c r="OH63" s="380"/>
      <c r="OI63" s="380"/>
      <c r="OJ63" s="380"/>
      <c r="OK63" s="380"/>
      <c r="OL63" s="380"/>
      <c r="OM63" s="380"/>
      <c r="ON63" s="380"/>
    </row>
    <row r="64" spans="1:404" ht="36.950000000000003" customHeight="1">
      <c r="A64" s="137"/>
      <c r="B64" s="11" t="s">
        <v>77</v>
      </c>
      <c r="C64" s="415" t="s">
        <v>92</v>
      </c>
      <c r="D64" s="390"/>
      <c r="E64" s="390"/>
      <c r="F64" s="317" t="s">
        <v>88</v>
      </c>
      <c r="G64" s="280" t="str">
        <f t="shared" ref="G64:G66" si="2">IF(F64="","Select an answer from dropdown","")</f>
        <v/>
      </c>
      <c r="H64" s="225"/>
      <c r="I64" s="222"/>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c r="AJ64" s="380"/>
      <c r="AK64" s="380"/>
      <c r="AL64" s="380"/>
      <c r="AM64" s="380"/>
      <c r="AN64" s="380"/>
      <c r="AO64" s="380"/>
      <c r="AP64" s="380"/>
      <c r="AQ64" s="380"/>
      <c r="AR64" s="380"/>
      <c r="AS64" s="380"/>
      <c r="AT64" s="380"/>
      <c r="AU64" s="380"/>
      <c r="AV64" s="380"/>
      <c r="AW64" s="380"/>
      <c r="AX64" s="380"/>
      <c r="AY64" s="380"/>
      <c r="AZ64" s="380"/>
      <c r="BA64" s="380"/>
      <c r="BB64" s="380"/>
      <c r="BC64" s="380"/>
      <c r="BD64" s="380"/>
      <c r="BE64" s="380"/>
      <c r="BF64" s="380"/>
      <c r="BG64" s="380"/>
      <c r="BH64" s="380"/>
      <c r="BI64" s="380"/>
      <c r="BJ64" s="380"/>
      <c r="BK64" s="380"/>
      <c r="BL64" s="380"/>
      <c r="BM64" s="380"/>
      <c r="BN64" s="380"/>
      <c r="BO64" s="380"/>
      <c r="BP64" s="380"/>
      <c r="BQ64" s="380"/>
      <c r="BR64" s="380"/>
      <c r="BS64" s="380"/>
      <c r="BT64" s="380"/>
      <c r="BU64" s="380"/>
      <c r="BV64" s="380"/>
      <c r="BW64" s="380"/>
      <c r="BX64" s="380"/>
      <c r="BY64" s="380"/>
      <c r="BZ64" s="380"/>
      <c r="CA64" s="380"/>
      <c r="CB64" s="380"/>
      <c r="CC64" s="380"/>
      <c r="CD64" s="380"/>
      <c r="CE64" s="380"/>
      <c r="CF64" s="380"/>
      <c r="CG64" s="380"/>
      <c r="CH64" s="380"/>
      <c r="CI64" s="380"/>
      <c r="CJ64" s="380"/>
      <c r="CK64" s="380"/>
      <c r="CL64" s="380"/>
      <c r="CM64" s="380"/>
      <c r="CN64" s="380"/>
      <c r="CO64" s="380"/>
      <c r="CP64" s="380"/>
      <c r="CQ64" s="380"/>
      <c r="CR64" s="380"/>
      <c r="CS64" s="380"/>
      <c r="CT64" s="380"/>
      <c r="CU64" s="380"/>
      <c r="CV64" s="380"/>
      <c r="CW64" s="380"/>
      <c r="CX64" s="380"/>
      <c r="CY64" s="380"/>
      <c r="CZ64" s="380"/>
      <c r="DA64" s="380"/>
      <c r="DB64" s="380"/>
      <c r="DC64" s="380"/>
      <c r="DD64" s="380"/>
      <c r="DE64" s="380"/>
      <c r="DF64" s="380"/>
      <c r="DG64" s="380"/>
      <c r="DH64" s="380"/>
      <c r="DI64" s="380"/>
      <c r="DJ64" s="380"/>
      <c r="DK64" s="380"/>
      <c r="DL64" s="380"/>
      <c r="DM64" s="380"/>
      <c r="DN64" s="380"/>
      <c r="DO64" s="380"/>
      <c r="DP64" s="380"/>
      <c r="DQ64" s="380"/>
      <c r="DR64" s="380"/>
      <c r="DS64" s="380"/>
      <c r="DT64" s="380"/>
      <c r="DU64" s="380"/>
      <c r="DV64" s="380"/>
      <c r="DW64" s="380"/>
      <c r="DX64" s="380"/>
      <c r="DY64" s="380"/>
      <c r="DZ64" s="380"/>
      <c r="EA64" s="380"/>
      <c r="EB64" s="380"/>
      <c r="EC64" s="380"/>
      <c r="ED64" s="380"/>
      <c r="EE64" s="380"/>
      <c r="EF64" s="380"/>
      <c r="EG64" s="380"/>
      <c r="EH64" s="380"/>
      <c r="EI64" s="380"/>
      <c r="EJ64" s="380"/>
      <c r="EK64" s="380"/>
      <c r="EL64" s="380"/>
      <c r="EM64" s="380"/>
      <c r="EN64" s="380"/>
      <c r="EO64" s="380"/>
      <c r="EP64" s="380"/>
      <c r="EQ64" s="380"/>
      <c r="ER64" s="380"/>
      <c r="ES64" s="380"/>
      <c r="ET64" s="380"/>
      <c r="EU64" s="380"/>
      <c r="EV64" s="380"/>
      <c r="EW64" s="380"/>
      <c r="EX64" s="380"/>
      <c r="EY64" s="380"/>
      <c r="EZ64" s="380"/>
      <c r="FA64" s="380"/>
      <c r="FB64" s="380"/>
      <c r="FC64" s="380"/>
      <c r="FD64" s="380"/>
      <c r="FE64" s="380"/>
      <c r="FF64" s="380"/>
      <c r="FG64" s="380"/>
      <c r="FH64" s="380"/>
      <c r="FI64" s="380"/>
      <c r="FJ64" s="380"/>
      <c r="FK64" s="380"/>
      <c r="FL64" s="380"/>
      <c r="FM64" s="380"/>
      <c r="FN64" s="380"/>
      <c r="FO64" s="380"/>
      <c r="FP64" s="380"/>
      <c r="FQ64" s="380"/>
      <c r="FR64" s="380"/>
      <c r="FS64" s="380"/>
      <c r="FT64" s="380"/>
      <c r="FU64" s="380"/>
      <c r="FV64" s="380"/>
      <c r="FW64" s="380"/>
      <c r="FX64" s="380"/>
      <c r="FY64" s="380"/>
      <c r="FZ64" s="380"/>
      <c r="GA64" s="380"/>
      <c r="GB64" s="380"/>
      <c r="GC64" s="380"/>
      <c r="GD64" s="380"/>
      <c r="GE64" s="380"/>
      <c r="GF64" s="380"/>
      <c r="GG64" s="380"/>
      <c r="GH64" s="380"/>
      <c r="GI64" s="380"/>
      <c r="GJ64" s="380"/>
      <c r="GK64" s="380"/>
      <c r="GL64" s="380"/>
      <c r="GM64" s="380"/>
      <c r="GN64" s="380"/>
      <c r="GO64" s="380"/>
      <c r="GP64" s="380"/>
      <c r="GQ64" s="380"/>
      <c r="GR64" s="380"/>
      <c r="GS64" s="380"/>
      <c r="GT64" s="380"/>
      <c r="GU64" s="380"/>
      <c r="GV64" s="380"/>
      <c r="GW64" s="380"/>
      <c r="GX64" s="380"/>
      <c r="GY64" s="380"/>
      <c r="GZ64" s="380"/>
      <c r="HA64" s="380"/>
      <c r="HB64" s="380"/>
      <c r="HC64" s="380"/>
      <c r="HD64" s="380"/>
      <c r="HE64" s="380"/>
      <c r="HF64" s="380"/>
      <c r="HG64" s="380"/>
      <c r="HH64" s="380"/>
      <c r="HI64" s="380"/>
      <c r="HJ64" s="380"/>
      <c r="HK64" s="380"/>
      <c r="HL64" s="380"/>
      <c r="HM64" s="380"/>
      <c r="HN64" s="380"/>
      <c r="HO64" s="380"/>
      <c r="HP64" s="380"/>
      <c r="HQ64" s="380"/>
      <c r="HR64" s="380"/>
      <c r="HS64" s="380"/>
      <c r="HT64" s="380"/>
      <c r="HU64" s="380"/>
      <c r="HV64" s="380"/>
      <c r="HW64" s="380"/>
      <c r="HX64" s="380"/>
      <c r="HY64" s="380"/>
      <c r="HZ64" s="380"/>
      <c r="IA64" s="380"/>
      <c r="IB64" s="380"/>
      <c r="IC64" s="380"/>
      <c r="ID64" s="380"/>
      <c r="IE64" s="380"/>
      <c r="IF64" s="380"/>
      <c r="IG64" s="380"/>
      <c r="IH64" s="380"/>
      <c r="II64" s="380"/>
      <c r="IJ64" s="380"/>
      <c r="IK64" s="380"/>
      <c r="IL64" s="380"/>
      <c r="IM64" s="380"/>
      <c r="IN64" s="380"/>
      <c r="IO64" s="380"/>
      <c r="IP64" s="380"/>
      <c r="IQ64" s="380"/>
      <c r="IR64" s="380"/>
      <c r="IS64" s="380"/>
      <c r="IT64" s="380"/>
      <c r="IU64" s="380"/>
      <c r="IV64" s="380"/>
      <c r="IW64" s="380"/>
      <c r="IX64" s="380"/>
      <c r="IY64" s="380"/>
      <c r="IZ64" s="380"/>
      <c r="JA64" s="380"/>
      <c r="JB64" s="380"/>
      <c r="JC64" s="380"/>
      <c r="JD64" s="380"/>
      <c r="JE64" s="380"/>
      <c r="JF64" s="380"/>
      <c r="JG64" s="380"/>
      <c r="JH64" s="380"/>
      <c r="JI64" s="380"/>
      <c r="JJ64" s="380"/>
      <c r="JK64" s="380"/>
      <c r="JL64" s="380"/>
      <c r="JM64" s="380"/>
      <c r="JN64" s="380"/>
      <c r="JO64" s="380"/>
      <c r="JP64" s="380"/>
      <c r="JQ64" s="380"/>
      <c r="JR64" s="380"/>
      <c r="JS64" s="380"/>
      <c r="JT64" s="380"/>
      <c r="JU64" s="380"/>
      <c r="JV64" s="380"/>
      <c r="JW64" s="380"/>
      <c r="JX64" s="380"/>
      <c r="JY64" s="380"/>
      <c r="JZ64" s="380"/>
      <c r="KA64" s="380"/>
      <c r="KB64" s="380"/>
      <c r="KC64" s="380"/>
      <c r="KD64" s="380"/>
      <c r="KE64" s="380"/>
      <c r="KF64" s="380"/>
      <c r="KG64" s="380"/>
      <c r="KH64" s="380"/>
      <c r="KI64" s="380"/>
      <c r="KJ64" s="380"/>
      <c r="KK64" s="380"/>
      <c r="KL64" s="380"/>
      <c r="KM64" s="380"/>
      <c r="KN64" s="380"/>
      <c r="KO64" s="380"/>
      <c r="KP64" s="380"/>
      <c r="KQ64" s="380"/>
      <c r="KR64" s="380"/>
      <c r="KS64" s="380"/>
      <c r="KT64" s="380"/>
      <c r="KU64" s="380"/>
      <c r="KV64" s="380"/>
      <c r="KW64" s="380"/>
      <c r="KX64" s="380"/>
      <c r="KY64" s="380"/>
      <c r="KZ64" s="380"/>
      <c r="LA64" s="380"/>
      <c r="LB64" s="380"/>
      <c r="LC64" s="380"/>
      <c r="LD64" s="380"/>
      <c r="LE64" s="380"/>
      <c r="LF64" s="380"/>
      <c r="LG64" s="380"/>
      <c r="LH64" s="380"/>
      <c r="LI64" s="380"/>
      <c r="LJ64" s="380"/>
      <c r="LK64" s="380"/>
      <c r="LL64" s="380"/>
      <c r="LM64" s="380"/>
      <c r="LN64" s="380"/>
      <c r="LO64" s="380"/>
      <c r="LP64" s="380"/>
      <c r="LQ64" s="380"/>
      <c r="LR64" s="380"/>
      <c r="LS64" s="380"/>
      <c r="LT64" s="380"/>
      <c r="LU64" s="380"/>
      <c r="LV64" s="380"/>
      <c r="LW64" s="380"/>
      <c r="LX64" s="380"/>
      <c r="LY64" s="380"/>
      <c r="LZ64" s="380"/>
      <c r="MA64" s="380"/>
      <c r="MB64" s="380"/>
      <c r="MC64" s="380"/>
      <c r="MD64" s="380"/>
      <c r="ME64" s="380"/>
      <c r="MF64" s="380"/>
      <c r="MG64" s="380"/>
      <c r="MH64" s="380"/>
      <c r="MI64" s="380"/>
      <c r="MJ64" s="380"/>
      <c r="MK64" s="380"/>
      <c r="ML64" s="380"/>
      <c r="MM64" s="380"/>
      <c r="MN64" s="380"/>
      <c r="MO64" s="380"/>
      <c r="MP64" s="380"/>
      <c r="MQ64" s="380"/>
      <c r="MR64" s="380"/>
      <c r="MS64" s="380"/>
      <c r="MT64" s="380"/>
      <c r="MU64" s="380"/>
      <c r="MV64" s="380"/>
      <c r="MW64" s="380"/>
      <c r="MX64" s="380"/>
      <c r="MY64" s="380"/>
      <c r="MZ64" s="380"/>
      <c r="NA64" s="380"/>
      <c r="NB64" s="380"/>
      <c r="NC64" s="380"/>
      <c r="ND64" s="380"/>
      <c r="NE64" s="380"/>
      <c r="NF64" s="380"/>
      <c r="NG64" s="380"/>
      <c r="NH64" s="380"/>
      <c r="NI64" s="380"/>
      <c r="NJ64" s="380"/>
      <c r="NK64" s="380"/>
      <c r="NL64" s="380"/>
      <c r="NM64" s="380"/>
      <c r="NN64" s="380"/>
      <c r="NO64" s="380"/>
      <c r="NP64" s="380"/>
      <c r="NQ64" s="380"/>
      <c r="NR64" s="380"/>
      <c r="NS64" s="380"/>
      <c r="NT64" s="380"/>
      <c r="NU64" s="380"/>
      <c r="NV64" s="380"/>
      <c r="NW64" s="380"/>
      <c r="NX64" s="380"/>
      <c r="NY64" s="380"/>
      <c r="NZ64" s="380"/>
      <c r="OA64" s="380"/>
      <c r="OB64" s="380"/>
      <c r="OC64" s="380"/>
      <c r="OD64" s="380"/>
      <c r="OE64" s="380"/>
      <c r="OF64" s="380"/>
      <c r="OG64" s="380"/>
      <c r="OH64" s="380"/>
      <c r="OI64" s="380"/>
      <c r="OJ64" s="380"/>
      <c r="OK64" s="380"/>
      <c r="OL64" s="380"/>
      <c r="OM64" s="380"/>
      <c r="ON64" s="380"/>
    </row>
    <row r="65" spans="1:404" ht="27" customHeight="1">
      <c r="A65" s="137"/>
      <c r="B65" s="11" t="s">
        <v>93</v>
      </c>
      <c r="C65" s="389" t="s">
        <v>94</v>
      </c>
      <c r="D65" s="390"/>
      <c r="E65" s="390"/>
      <c r="F65" s="317"/>
      <c r="G65" s="280" t="str">
        <f t="shared" si="2"/>
        <v>Select an answer from dropdown</v>
      </c>
      <c r="H65" s="225"/>
      <c r="I65" s="222"/>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c r="AJ65" s="380"/>
      <c r="AK65" s="380"/>
      <c r="AL65" s="380"/>
      <c r="AM65" s="380"/>
      <c r="AN65" s="380"/>
      <c r="AO65" s="380"/>
      <c r="AP65" s="380"/>
      <c r="AQ65" s="380"/>
      <c r="AR65" s="380"/>
      <c r="AS65" s="380"/>
      <c r="AT65" s="380"/>
      <c r="AU65" s="380"/>
      <c r="AV65" s="380"/>
      <c r="AW65" s="380"/>
      <c r="AX65" s="380"/>
      <c r="AY65" s="380"/>
      <c r="AZ65" s="380"/>
      <c r="BA65" s="380"/>
      <c r="BB65" s="380"/>
      <c r="BC65" s="380"/>
      <c r="BD65" s="380"/>
      <c r="BE65" s="380"/>
      <c r="BF65" s="380"/>
      <c r="BG65" s="380"/>
      <c r="BH65" s="380"/>
      <c r="BI65" s="380"/>
      <c r="BJ65" s="380"/>
      <c r="BK65" s="380"/>
      <c r="BL65" s="380"/>
      <c r="BM65" s="380"/>
      <c r="BN65" s="380"/>
      <c r="BO65" s="380"/>
      <c r="BP65" s="380"/>
      <c r="BQ65" s="380"/>
      <c r="BR65" s="380"/>
      <c r="BS65" s="380"/>
      <c r="BT65" s="380"/>
      <c r="BU65" s="380"/>
      <c r="BV65" s="380"/>
      <c r="BW65" s="380"/>
      <c r="BX65" s="380"/>
      <c r="BY65" s="380"/>
      <c r="BZ65" s="380"/>
      <c r="CA65" s="380"/>
      <c r="CB65" s="380"/>
      <c r="CC65" s="380"/>
      <c r="CD65" s="380"/>
      <c r="CE65" s="380"/>
      <c r="CF65" s="380"/>
      <c r="CG65" s="380"/>
      <c r="CH65" s="380"/>
      <c r="CI65" s="380"/>
      <c r="CJ65" s="380"/>
      <c r="CK65" s="380"/>
      <c r="CL65" s="380"/>
      <c r="CM65" s="380"/>
      <c r="CN65" s="380"/>
      <c r="CO65" s="380"/>
      <c r="CP65" s="380"/>
      <c r="CQ65" s="380"/>
      <c r="CR65" s="380"/>
      <c r="CS65" s="380"/>
      <c r="CT65" s="380"/>
      <c r="CU65" s="380"/>
      <c r="CV65" s="380"/>
      <c r="CW65" s="380"/>
      <c r="CX65" s="380"/>
      <c r="CY65" s="380"/>
      <c r="CZ65" s="380"/>
      <c r="DA65" s="380"/>
      <c r="DB65" s="380"/>
      <c r="DC65" s="380"/>
      <c r="DD65" s="380"/>
      <c r="DE65" s="380"/>
      <c r="DF65" s="380"/>
      <c r="DG65" s="380"/>
      <c r="DH65" s="380"/>
      <c r="DI65" s="380"/>
      <c r="DJ65" s="380"/>
      <c r="DK65" s="380"/>
      <c r="DL65" s="380"/>
      <c r="DM65" s="380"/>
      <c r="DN65" s="380"/>
      <c r="DO65" s="380"/>
      <c r="DP65" s="380"/>
      <c r="DQ65" s="380"/>
      <c r="DR65" s="380"/>
      <c r="DS65" s="380"/>
      <c r="DT65" s="380"/>
      <c r="DU65" s="380"/>
      <c r="DV65" s="380"/>
      <c r="DW65" s="380"/>
      <c r="DX65" s="380"/>
      <c r="DY65" s="380"/>
      <c r="DZ65" s="380"/>
      <c r="EA65" s="380"/>
      <c r="EB65" s="380"/>
      <c r="EC65" s="380"/>
      <c r="ED65" s="380"/>
      <c r="EE65" s="380"/>
      <c r="EF65" s="380"/>
      <c r="EG65" s="380"/>
      <c r="EH65" s="380"/>
      <c r="EI65" s="380"/>
      <c r="EJ65" s="380"/>
      <c r="EK65" s="380"/>
      <c r="EL65" s="380"/>
      <c r="EM65" s="380"/>
      <c r="EN65" s="380"/>
      <c r="EO65" s="380"/>
      <c r="EP65" s="380"/>
      <c r="EQ65" s="380"/>
      <c r="ER65" s="380"/>
      <c r="ES65" s="380"/>
      <c r="ET65" s="380"/>
      <c r="EU65" s="380"/>
      <c r="EV65" s="380"/>
      <c r="EW65" s="380"/>
      <c r="EX65" s="380"/>
      <c r="EY65" s="380"/>
      <c r="EZ65" s="380"/>
      <c r="FA65" s="380"/>
      <c r="FB65" s="380"/>
      <c r="FC65" s="380"/>
      <c r="FD65" s="380"/>
      <c r="FE65" s="380"/>
      <c r="FF65" s="380"/>
      <c r="FG65" s="380"/>
      <c r="FH65" s="380"/>
      <c r="FI65" s="380"/>
      <c r="FJ65" s="380"/>
      <c r="FK65" s="380"/>
      <c r="FL65" s="380"/>
      <c r="FM65" s="380"/>
      <c r="FN65" s="380"/>
      <c r="FO65" s="380"/>
      <c r="FP65" s="380"/>
      <c r="FQ65" s="380"/>
      <c r="FR65" s="380"/>
      <c r="FS65" s="380"/>
      <c r="FT65" s="380"/>
      <c r="FU65" s="380"/>
      <c r="FV65" s="380"/>
      <c r="FW65" s="380"/>
      <c r="FX65" s="380"/>
      <c r="FY65" s="380"/>
      <c r="FZ65" s="380"/>
      <c r="GA65" s="380"/>
      <c r="GB65" s="380"/>
      <c r="GC65" s="380"/>
      <c r="GD65" s="380"/>
      <c r="GE65" s="380"/>
      <c r="GF65" s="380"/>
      <c r="GG65" s="380"/>
      <c r="GH65" s="380"/>
      <c r="GI65" s="380"/>
      <c r="GJ65" s="380"/>
      <c r="GK65" s="380"/>
      <c r="GL65" s="380"/>
      <c r="GM65" s="380"/>
      <c r="GN65" s="380"/>
      <c r="GO65" s="380"/>
      <c r="GP65" s="380"/>
      <c r="GQ65" s="380"/>
      <c r="GR65" s="380"/>
      <c r="GS65" s="380"/>
      <c r="GT65" s="380"/>
      <c r="GU65" s="380"/>
      <c r="GV65" s="380"/>
      <c r="GW65" s="380"/>
      <c r="GX65" s="380"/>
      <c r="GY65" s="380"/>
      <c r="GZ65" s="380"/>
      <c r="HA65" s="380"/>
      <c r="HB65" s="380"/>
      <c r="HC65" s="380"/>
      <c r="HD65" s="380"/>
      <c r="HE65" s="380"/>
      <c r="HF65" s="380"/>
      <c r="HG65" s="380"/>
      <c r="HH65" s="380"/>
      <c r="HI65" s="380"/>
      <c r="HJ65" s="380"/>
      <c r="HK65" s="380"/>
      <c r="HL65" s="380"/>
      <c r="HM65" s="380"/>
      <c r="HN65" s="380"/>
      <c r="HO65" s="380"/>
      <c r="HP65" s="380"/>
      <c r="HQ65" s="380"/>
      <c r="HR65" s="380"/>
      <c r="HS65" s="380"/>
      <c r="HT65" s="380"/>
      <c r="HU65" s="380"/>
      <c r="HV65" s="380"/>
      <c r="HW65" s="380"/>
      <c r="HX65" s="380"/>
      <c r="HY65" s="380"/>
      <c r="HZ65" s="380"/>
      <c r="IA65" s="380"/>
      <c r="IB65" s="380"/>
      <c r="IC65" s="380"/>
      <c r="ID65" s="380"/>
      <c r="IE65" s="380"/>
      <c r="IF65" s="380"/>
      <c r="IG65" s="380"/>
      <c r="IH65" s="380"/>
      <c r="II65" s="380"/>
      <c r="IJ65" s="380"/>
      <c r="IK65" s="380"/>
      <c r="IL65" s="380"/>
      <c r="IM65" s="380"/>
      <c r="IN65" s="380"/>
      <c r="IO65" s="380"/>
      <c r="IP65" s="380"/>
      <c r="IQ65" s="380"/>
      <c r="IR65" s="380"/>
      <c r="IS65" s="380"/>
      <c r="IT65" s="380"/>
      <c r="IU65" s="380"/>
      <c r="IV65" s="380"/>
      <c r="IW65" s="380"/>
      <c r="IX65" s="380"/>
      <c r="IY65" s="380"/>
      <c r="IZ65" s="380"/>
      <c r="JA65" s="380"/>
      <c r="JB65" s="380"/>
      <c r="JC65" s="380"/>
      <c r="JD65" s="380"/>
      <c r="JE65" s="380"/>
      <c r="JF65" s="380"/>
      <c r="JG65" s="380"/>
      <c r="JH65" s="380"/>
      <c r="JI65" s="380"/>
      <c r="JJ65" s="380"/>
      <c r="JK65" s="380"/>
      <c r="JL65" s="380"/>
      <c r="JM65" s="380"/>
      <c r="JN65" s="380"/>
      <c r="JO65" s="380"/>
      <c r="JP65" s="380"/>
      <c r="JQ65" s="380"/>
      <c r="JR65" s="380"/>
      <c r="JS65" s="380"/>
      <c r="JT65" s="380"/>
      <c r="JU65" s="380"/>
      <c r="JV65" s="380"/>
      <c r="JW65" s="380"/>
      <c r="JX65" s="380"/>
      <c r="JY65" s="380"/>
      <c r="JZ65" s="380"/>
      <c r="KA65" s="380"/>
      <c r="KB65" s="380"/>
      <c r="KC65" s="380"/>
      <c r="KD65" s="380"/>
      <c r="KE65" s="380"/>
      <c r="KF65" s="380"/>
      <c r="KG65" s="380"/>
      <c r="KH65" s="380"/>
      <c r="KI65" s="380"/>
      <c r="KJ65" s="380"/>
      <c r="KK65" s="380"/>
      <c r="KL65" s="380"/>
      <c r="KM65" s="380"/>
      <c r="KN65" s="380"/>
      <c r="KO65" s="380"/>
      <c r="KP65" s="380"/>
      <c r="KQ65" s="380"/>
      <c r="KR65" s="380"/>
      <c r="KS65" s="380"/>
      <c r="KT65" s="380"/>
      <c r="KU65" s="380"/>
      <c r="KV65" s="380"/>
      <c r="KW65" s="380"/>
      <c r="KX65" s="380"/>
      <c r="KY65" s="380"/>
      <c r="KZ65" s="380"/>
      <c r="LA65" s="380"/>
      <c r="LB65" s="380"/>
      <c r="LC65" s="380"/>
      <c r="LD65" s="380"/>
      <c r="LE65" s="380"/>
      <c r="LF65" s="380"/>
      <c r="LG65" s="380"/>
      <c r="LH65" s="380"/>
      <c r="LI65" s="380"/>
      <c r="LJ65" s="380"/>
      <c r="LK65" s="380"/>
      <c r="LL65" s="380"/>
      <c r="LM65" s="380"/>
      <c r="LN65" s="380"/>
      <c r="LO65" s="380"/>
      <c r="LP65" s="380"/>
      <c r="LQ65" s="380"/>
      <c r="LR65" s="380"/>
      <c r="LS65" s="380"/>
      <c r="LT65" s="380"/>
      <c r="LU65" s="380"/>
      <c r="LV65" s="380"/>
      <c r="LW65" s="380"/>
      <c r="LX65" s="380"/>
      <c r="LY65" s="380"/>
      <c r="LZ65" s="380"/>
      <c r="MA65" s="380"/>
      <c r="MB65" s="380"/>
      <c r="MC65" s="380"/>
      <c r="MD65" s="380"/>
      <c r="ME65" s="380"/>
      <c r="MF65" s="380"/>
      <c r="MG65" s="380"/>
      <c r="MH65" s="380"/>
      <c r="MI65" s="380"/>
      <c r="MJ65" s="380"/>
      <c r="MK65" s="380"/>
      <c r="ML65" s="380"/>
      <c r="MM65" s="380"/>
      <c r="MN65" s="380"/>
      <c r="MO65" s="380"/>
      <c r="MP65" s="380"/>
      <c r="MQ65" s="380"/>
      <c r="MR65" s="380"/>
      <c r="MS65" s="380"/>
      <c r="MT65" s="380"/>
      <c r="MU65" s="380"/>
      <c r="MV65" s="380"/>
      <c r="MW65" s="380"/>
      <c r="MX65" s="380"/>
      <c r="MY65" s="380"/>
      <c r="MZ65" s="380"/>
      <c r="NA65" s="380"/>
      <c r="NB65" s="380"/>
      <c r="NC65" s="380"/>
      <c r="ND65" s="380"/>
      <c r="NE65" s="380"/>
      <c r="NF65" s="380"/>
      <c r="NG65" s="380"/>
      <c r="NH65" s="380"/>
      <c r="NI65" s="380"/>
      <c r="NJ65" s="380"/>
      <c r="NK65" s="380"/>
      <c r="NL65" s="380"/>
      <c r="NM65" s="380"/>
      <c r="NN65" s="380"/>
      <c r="NO65" s="380"/>
      <c r="NP65" s="380"/>
      <c r="NQ65" s="380"/>
      <c r="NR65" s="380"/>
      <c r="NS65" s="380"/>
      <c r="NT65" s="380"/>
      <c r="NU65" s="380"/>
      <c r="NV65" s="380"/>
      <c r="NW65" s="380"/>
      <c r="NX65" s="380"/>
      <c r="NY65" s="380"/>
      <c r="NZ65" s="380"/>
      <c r="OA65" s="380"/>
      <c r="OB65" s="380"/>
      <c r="OC65" s="380"/>
      <c r="OD65" s="380"/>
      <c r="OE65" s="380"/>
      <c r="OF65" s="380"/>
      <c r="OG65" s="380"/>
      <c r="OH65" s="380"/>
      <c r="OI65" s="380"/>
      <c r="OJ65" s="380"/>
      <c r="OK65" s="380"/>
      <c r="OL65" s="380"/>
      <c r="OM65" s="380"/>
      <c r="ON65" s="380"/>
    </row>
    <row r="66" spans="1:404" ht="34.5" customHeight="1">
      <c r="A66" s="137"/>
      <c r="B66" s="11" t="s">
        <v>95</v>
      </c>
      <c r="C66" s="389" t="s">
        <v>96</v>
      </c>
      <c r="D66" s="390"/>
      <c r="E66" s="390"/>
      <c r="F66" s="317"/>
      <c r="G66" s="280" t="str">
        <f t="shared" si="2"/>
        <v>Select an answer from dropdown</v>
      </c>
      <c r="H66" s="225"/>
      <c r="I66" s="222"/>
      <c r="J66" s="380"/>
      <c r="K66" s="380"/>
      <c r="L66" s="380"/>
      <c r="M66" s="380"/>
      <c r="N66" s="380"/>
      <c r="O66" s="380"/>
      <c r="P66" s="380"/>
      <c r="Q66" s="380"/>
      <c r="R66" s="380"/>
      <c r="S66" s="380"/>
      <c r="T66" s="380"/>
      <c r="U66" s="380"/>
      <c r="V66" s="380"/>
      <c r="W66" s="380"/>
      <c r="X66" s="380"/>
      <c r="Y66" s="380"/>
      <c r="Z66" s="380"/>
      <c r="AA66" s="380"/>
      <c r="AB66" s="380"/>
      <c r="AC66" s="380"/>
      <c r="AD66" s="380"/>
      <c r="AE66" s="380"/>
      <c r="AF66" s="380"/>
      <c r="AG66" s="380"/>
      <c r="AH66" s="380"/>
      <c r="AI66" s="380"/>
      <c r="AJ66" s="380"/>
      <c r="AK66" s="380"/>
      <c r="AL66" s="380"/>
      <c r="AM66" s="380"/>
      <c r="AN66" s="380"/>
      <c r="AO66" s="380"/>
      <c r="AP66" s="380"/>
      <c r="AQ66" s="380"/>
      <c r="AR66" s="380"/>
      <c r="AS66" s="380"/>
      <c r="AT66" s="380"/>
      <c r="AU66" s="380"/>
      <c r="AV66" s="380"/>
      <c r="AW66" s="380"/>
      <c r="AX66" s="380"/>
      <c r="AY66" s="380"/>
      <c r="AZ66" s="380"/>
      <c r="BA66" s="380"/>
      <c r="BB66" s="380"/>
      <c r="BC66" s="380"/>
      <c r="BD66" s="380"/>
      <c r="BE66" s="380"/>
      <c r="BF66" s="380"/>
      <c r="BG66" s="380"/>
      <c r="BH66" s="380"/>
      <c r="BI66" s="380"/>
      <c r="BJ66" s="380"/>
      <c r="BK66" s="380"/>
      <c r="BL66" s="380"/>
      <c r="BM66" s="380"/>
      <c r="BN66" s="380"/>
      <c r="BO66" s="380"/>
      <c r="BP66" s="380"/>
      <c r="BQ66" s="380"/>
      <c r="BR66" s="380"/>
      <c r="BS66" s="380"/>
      <c r="BT66" s="380"/>
      <c r="BU66" s="380"/>
      <c r="BV66" s="380"/>
      <c r="BW66" s="380"/>
      <c r="BX66" s="380"/>
      <c r="BY66" s="380"/>
      <c r="BZ66" s="380"/>
      <c r="CA66" s="380"/>
      <c r="CB66" s="380"/>
      <c r="CC66" s="380"/>
      <c r="CD66" s="380"/>
      <c r="CE66" s="380"/>
      <c r="CF66" s="380"/>
      <c r="CG66" s="380"/>
      <c r="CH66" s="380"/>
      <c r="CI66" s="380"/>
      <c r="CJ66" s="380"/>
      <c r="CK66" s="380"/>
      <c r="CL66" s="380"/>
      <c r="CM66" s="380"/>
      <c r="CN66" s="380"/>
      <c r="CO66" s="380"/>
      <c r="CP66" s="380"/>
      <c r="CQ66" s="380"/>
      <c r="CR66" s="380"/>
      <c r="CS66" s="380"/>
      <c r="CT66" s="380"/>
      <c r="CU66" s="380"/>
      <c r="CV66" s="380"/>
      <c r="CW66" s="380"/>
      <c r="CX66" s="380"/>
      <c r="CY66" s="380"/>
      <c r="CZ66" s="380"/>
      <c r="DA66" s="380"/>
      <c r="DB66" s="380"/>
      <c r="DC66" s="380"/>
      <c r="DD66" s="380"/>
      <c r="DE66" s="380"/>
      <c r="DF66" s="380"/>
      <c r="DG66" s="380"/>
      <c r="DH66" s="380"/>
      <c r="DI66" s="380"/>
      <c r="DJ66" s="380"/>
      <c r="DK66" s="380"/>
      <c r="DL66" s="380"/>
      <c r="DM66" s="380"/>
      <c r="DN66" s="380"/>
      <c r="DO66" s="380"/>
      <c r="DP66" s="380"/>
      <c r="DQ66" s="380"/>
      <c r="DR66" s="380"/>
      <c r="DS66" s="380"/>
      <c r="DT66" s="380"/>
      <c r="DU66" s="380"/>
      <c r="DV66" s="380"/>
      <c r="DW66" s="380"/>
      <c r="DX66" s="380"/>
      <c r="DY66" s="380"/>
      <c r="DZ66" s="380"/>
      <c r="EA66" s="380"/>
      <c r="EB66" s="380"/>
      <c r="EC66" s="380"/>
      <c r="ED66" s="380"/>
      <c r="EE66" s="380"/>
      <c r="EF66" s="380"/>
      <c r="EG66" s="380"/>
      <c r="EH66" s="380"/>
      <c r="EI66" s="380"/>
      <c r="EJ66" s="380"/>
      <c r="EK66" s="380"/>
      <c r="EL66" s="380"/>
      <c r="EM66" s="380"/>
      <c r="EN66" s="380"/>
      <c r="EO66" s="380"/>
      <c r="EP66" s="380"/>
      <c r="EQ66" s="380"/>
      <c r="ER66" s="380"/>
      <c r="ES66" s="380"/>
      <c r="ET66" s="380"/>
      <c r="EU66" s="380"/>
      <c r="EV66" s="380"/>
      <c r="EW66" s="380"/>
      <c r="EX66" s="380"/>
      <c r="EY66" s="380"/>
      <c r="EZ66" s="380"/>
      <c r="FA66" s="380"/>
      <c r="FB66" s="380"/>
      <c r="FC66" s="380"/>
      <c r="FD66" s="380"/>
      <c r="FE66" s="380"/>
      <c r="FF66" s="380"/>
      <c r="FG66" s="380"/>
      <c r="FH66" s="380"/>
      <c r="FI66" s="380"/>
      <c r="FJ66" s="380"/>
      <c r="FK66" s="380"/>
      <c r="FL66" s="380"/>
      <c r="FM66" s="380"/>
      <c r="FN66" s="380"/>
      <c r="FO66" s="380"/>
      <c r="FP66" s="380"/>
      <c r="FQ66" s="380"/>
      <c r="FR66" s="380"/>
      <c r="FS66" s="380"/>
      <c r="FT66" s="380"/>
      <c r="FU66" s="380"/>
      <c r="FV66" s="380"/>
      <c r="FW66" s="380"/>
      <c r="FX66" s="380"/>
      <c r="FY66" s="380"/>
      <c r="FZ66" s="380"/>
      <c r="GA66" s="380"/>
      <c r="GB66" s="380"/>
      <c r="GC66" s="380"/>
      <c r="GD66" s="380"/>
      <c r="GE66" s="380"/>
      <c r="GF66" s="380"/>
      <c r="GG66" s="380"/>
      <c r="GH66" s="380"/>
      <c r="GI66" s="380"/>
      <c r="GJ66" s="380"/>
      <c r="GK66" s="380"/>
      <c r="GL66" s="380"/>
      <c r="GM66" s="380"/>
      <c r="GN66" s="380"/>
      <c r="GO66" s="380"/>
      <c r="GP66" s="380"/>
      <c r="GQ66" s="380"/>
      <c r="GR66" s="380"/>
      <c r="GS66" s="380"/>
      <c r="GT66" s="380"/>
      <c r="GU66" s="380"/>
      <c r="GV66" s="380"/>
      <c r="GW66" s="380"/>
      <c r="GX66" s="380"/>
      <c r="GY66" s="380"/>
      <c r="GZ66" s="380"/>
      <c r="HA66" s="380"/>
      <c r="HB66" s="380"/>
      <c r="HC66" s="380"/>
      <c r="HD66" s="380"/>
      <c r="HE66" s="380"/>
      <c r="HF66" s="380"/>
      <c r="HG66" s="380"/>
      <c r="HH66" s="380"/>
      <c r="HI66" s="380"/>
      <c r="HJ66" s="380"/>
      <c r="HK66" s="380"/>
      <c r="HL66" s="380"/>
      <c r="HM66" s="380"/>
      <c r="HN66" s="380"/>
      <c r="HO66" s="380"/>
      <c r="HP66" s="380"/>
      <c r="HQ66" s="380"/>
      <c r="HR66" s="380"/>
      <c r="HS66" s="380"/>
      <c r="HT66" s="380"/>
      <c r="HU66" s="380"/>
      <c r="HV66" s="380"/>
      <c r="HW66" s="380"/>
      <c r="HX66" s="380"/>
      <c r="HY66" s="380"/>
      <c r="HZ66" s="380"/>
      <c r="IA66" s="380"/>
      <c r="IB66" s="380"/>
      <c r="IC66" s="380"/>
      <c r="ID66" s="380"/>
      <c r="IE66" s="380"/>
      <c r="IF66" s="380"/>
      <c r="IG66" s="380"/>
      <c r="IH66" s="380"/>
      <c r="II66" s="380"/>
      <c r="IJ66" s="380"/>
      <c r="IK66" s="380"/>
      <c r="IL66" s="380"/>
      <c r="IM66" s="380"/>
      <c r="IN66" s="380"/>
      <c r="IO66" s="380"/>
      <c r="IP66" s="380"/>
      <c r="IQ66" s="380"/>
      <c r="IR66" s="380"/>
      <c r="IS66" s="380"/>
      <c r="IT66" s="380"/>
      <c r="IU66" s="380"/>
      <c r="IV66" s="380"/>
      <c r="IW66" s="380"/>
      <c r="IX66" s="380"/>
      <c r="IY66" s="380"/>
      <c r="IZ66" s="380"/>
      <c r="JA66" s="380"/>
      <c r="JB66" s="380"/>
      <c r="JC66" s="380"/>
      <c r="JD66" s="380"/>
      <c r="JE66" s="380"/>
      <c r="JF66" s="380"/>
      <c r="JG66" s="380"/>
      <c r="JH66" s="380"/>
      <c r="JI66" s="380"/>
      <c r="JJ66" s="380"/>
      <c r="JK66" s="380"/>
      <c r="JL66" s="380"/>
      <c r="JM66" s="380"/>
      <c r="JN66" s="380"/>
      <c r="JO66" s="380"/>
      <c r="JP66" s="380"/>
      <c r="JQ66" s="380"/>
      <c r="JR66" s="380"/>
      <c r="JS66" s="380"/>
      <c r="JT66" s="380"/>
      <c r="JU66" s="380"/>
      <c r="JV66" s="380"/>
      <c r="JW66" s="380"/>
      <c r="JX66" s="380"/>
      <c r="JY66" s="380"/>
      <c r="JZ66" s="380"/>
      <c r="KA66" s="380"/>
      <c r="KB66" s="380"/>
      <c r="KC66" s="380"/>
      <c r="KD66" s="380"/>
      <c r="KE66" s="380"/>
      <c r="KF66" s="380"/>
      <c r="KG66" s="380"/>
      <c r="KH66" s="380"/>
      <c r="KI66" s="380"/>
      <c r="KJ66" s="380"/>
      <c r="KK66" s="380"/>
      <c r="KL66" s="380"/>
      <c r="KM66" s="380"/>
      <c r="KN66" s="380"/>
      <c r="KO66" s="380"/>
      <c r="KP66" s="380"/>
      <c r="KQ66" s="380"/>
      <c r="KR66" s="380"/>
      <c r="KS66" s="380"/>
      <c r="KT66" s="380"/>
      <c r="KU66" s="380"/>
      <c r="KV66" s="380"/>
      <c r="KW66" s="380"/>
      <c r="KX66" s="380"/>
      <c r="KY66" s="380"/>
      <c r="KZ66" s="380"/>
      <c r="LA66" s="380"/>
      <c r="LB66" s="380"/>
      <c r="LC66" s="380"/>
      <c r="LD66" s="380"/>
      <c r="LE66" s="380"/>
      <c r="LF66" s="380"/>
      <c r="LG66" s="380"/>
      <c r="LH66" s="380"/>
      <c r="LI66" s="380"/>
      <c r="LJ66" s="380"/>
      <c r="LK66" s="380"/>
      <c r="LL66" s="380"/>
      <c r="LM66" s="380"/>
      <c r="LN66" s="380"/>
      <c r="LO66" s="380"/>
      <c r="LP66" s="380"/>
      <c r="LQ66" s="380"/>
      <c r="LR66" s="380"/>
      <c r="LS66" s="380"/>
      <c r="LT66" s="380"/>
      <c r="LU66" s="380"/>
      <c r="LV66" s="380"/>
      <c r="LW66" s="380"/>
      <c r="LX66" s="380"/>
      <c r="LY66" s="380"/>
      <c r="LZ66" s="380"/>
      <c r="MA66" s="380"/>
      <c r="MB66" s="380"/>
      <c r="MC66" s="380"/>
      <c r="MD66" s="380"/>
      <c r="ME66" s="380"/>
      <c r="MF66" s="380"/>
      <c r="MG66" s="380"/>
      <c r="MH66" s="380"/>
      <c r="MI66" s="380"/>
      <c r="MJ66" s="380"/>
      <c r="MK66" s="380"/>
      <c r="ML66" s="380"/>
      <c r="MM66" s="380"/>
      <c r="MN66" s="380"/>
      <c r="MO66" s="380"/>
      <c r="MP66" s="380"/>
      <c r="MQ66" s="380"/>
      <c r="MR66" s="380"/>
      <c r="MS66" s="380"/>
      <c r="MT66" s="380"/>
      <c r="MU66" s="380"/>
      <c r="MV66" s="380"/>
      <c r="MW66" s="380"/>
      <c r="MX66" s="380"/>
      <c r="MY66" s="380"/>
      <c r="MZ66" s="380"/>
      <c r="NA66" s="380"/>
      <c r="NB66" s="380"/>
      <c r="NC66" s="380"/>
      <c r="ND66" s="380"/>
      <c r="NE66" s="380"/>
      <c r="NF66" s="380"/>
      <c r="NG66" s="380"/>
      <c r="NH66" s="380"/>
      <c r="NI66" s="380"/>
      <c r="NJ66" s="380"/>
      <c r="NK66" s="380"/>
      <c r="NL66" s="380"/>
      <c r="NM66" s="380"/>
      <c r="NN66" s="380"/>
      <c r="NO66" s="380"/>
      <c r="NP66" s="380"/>
      <c r="NQ66" s="380"/>
      <c r="NR66" s="380"/>
      <c r="NS66" s="380"/>
      <c r="NT66" s="380"/>
      <c r="NU66" s="380"/>
      <c r="NV66" s="380"/>
      <c r="NW66" s="380"/>
      <c r="NX66" s="380"/>
      <c r="NY66" s="380"/>
      <c r="NZ66" s="380"/>
      <c r="OA66" s="380"/>
      <c r="OB66" s="380"/>
      <c r="OC66" s="380"/>
      <c r="OD66" s="380"/>
      <c r="OE66" s="380"/>
      <c r="OF66" s="380"/>
      <c r="OG66" s="380"/>
      <c r="OH66" s="380"/>
      <c r="OI66" s="380"/>
      <c r="OJ66" s="380"/>
      <c r="OK66" s="380"/>
      <c r="OL66" s="380"/>
      <c r="OM66" s="380"/>
      <c r="ON66" s="380"/>
    </row>
    <row r="67" spans="1:404" ht="42" customHeight="1">
      <c r="A67" s="137"/>
      <c r="B67" s="11" t="s">
        <v>97</v>
      </c>
      <c r="C67" s="389" t="s">
        <v>98</v>
      </c>
      <c r="D67" s="390"/>
      <c r="E67" s="390"/>
      <c r="F67" s="317"/>
      <c r="G67" s="280" t="str">
        <f>IF(F67="","Select an answer from dropdown","")</f>
        <v>Select an answer from dropdown</v>
      </c>
      <c r="H67" s="225"/>
      <c r="I67" s="222"/>
      <c r="J67" s="627"/>
      <c r="K67" s="627"/>
      <c r="L67" s="627"/>
      <c r="M67" s="627"/>
      <c r="N67" s="627"/>
      <c r="O67" s="627"/>
      <c r="P67" s="627"/>
      <c r="Q67" s="627"/>
      <c r="R67" s="627"/>
      <c r="S67" s="627"/>
      <c r="T67" s="627"/>
      <c r="U67" s="627"/>
      <c r="V67" s="627"/>
      <c r="W67" s="627"/>
      <c r="X67" s="627"/>
      <c r="Y67" s="627"/>
      <c r="Z67" s="627"/>
      <c r="AA67" s="627"/>
      <c r="AB67" s="627"/>
      <c r="AC67" s="627"/>
      <c r="AD67" s="627"/>
      <c r="AE67" s="627"/>
      <c r="AF67" s="627"/>
      <c r="AG67" s="627"/>
      <c r="AH67" s="627"/>
      <c r="AI67" s="627"/>
      <c r="AJ67" s="627"/>
      <c r="AK67" s="627"/>
      <c r="AL67" s="627"/>
      <c r="AM67" s="627"/>
      <c r="AN67" s="627"/>
      <c r="AO67" s="627"/>
      <c r="AP67" s="627"/>
      <c r="AQ67" s="627"/>
      <c r="AR67" s="627"/>
      <c r="AS67" s="627"/>
      <c r="AT67" s="627"/>
      <c r="AU67" s="627"/>
      <c r="AV67" s="627"/>
      <c r="AW67" s="627"/>
      <c r="AX67" s="627"/>
      <c r="AY67" s="627"/>
      <c r="AZ67" s="627"/>
      <c r="BA67" s="627"/>
      <c r="BB67" s="627"/>
      <c r="BC67" s="627"/>
      <c r="BD67" s="627"/>
      <c r="BE67" s="627"/>
      <c r="BF67" s="627"/>
      <c r="BG67" s="627"/>
      <c r="BH67" s="627"/>
      <c r="BI67" s="627"/>
      <c r="BJ67" s="627"/>
      <c r="BK67" s="627"/>
      <c r="BL67" s="627"/>
      <c r="BM67" s="627"/>
      <c r="BN67" s="627"/>
      <c r="BO67" s="627"/>
      <c r="BP67" s="627"/>
      <c r="BQ67" s="627"/>
      <c r="BR67" s="627"/>
      <c r="BS67" s="627"/>
      <c r="BT67" s="627"/>
      <c r="BU67" s="627"/>
      <c r="BV67" s="627"/>
      <c r="BW67" s="627"/>
      <c r="BX67" s="627"/>
      <c r="BY67" s="627"/>
      <c r="BZ67" s="627"/>
      <c r="CA67" s="627"/>
      <c r="CB67" s="627"/>
      <c r="CC67" s="627"/>
      <c r="CD67" s="627"/>
      <c r="CE67" s="627"/>
      <c r="CF67" s="627"/>
      <c r="CG67" s="627"/>
      <c r="CH67" s="627"/>
      <c r="CI67" s="627"/>
      <c r="CJ67" s="627"/>
      <c r="CK67" s="627"/>
      <c r="CL67" s="627"/>
      <c r="CM67" s="627"/>
      <c r="CN67" s="627"/>
      <c r="CO67" s="627"/>
      <c r="CP67" s="627"/>
      <c r="CQ67" s="627"/>
      <c r="CR67" s="627"/>
      <c r="CS67" s="627"/>
      <c r="CT67" s="627"/>
      <c r="CU67" s="627"/>
      <c r="CV67" s="627"/>
      <c r="CW67" s="627"/>
      <c r="CX67" s="627"/>
      <c r="CY67" s="627"/>
      <c r="CZ67" s="627"/>
      <c r="DA67" s="627"/>
      <c r="DB67" s="627"/>
      <c r="DC67" s="627"/>
      <c r="DD67" s="627"/>
      <c r="DE67" s="627"/>
      <c r="DF67" s="627"/>
      <c r="DG67" s="627"/>
      <c r="DH67" s="627"/>
      <c r="DI67" s="627"/>
      <c r="DJ67" s="627"/>
      <c r="DK67" s="627"/>
      <c r="DL67" s="627"/>
      <c r="DM67" s="627"/>
      <c r="DN67" s="627"/>
      <c r="DO67" s="627"/>
      <c r="DP67" s="627"/>
      <c r="DQ67" s="627"/>
      <c r="DR67" s="627"/>
      <c r="DS67" s="627"/>
      <c r="DT67" s="627"/>
      <c r="DU67" s="627"/>
      <c r="DV67" s="627"/>
      <c r="DW67" s="627"/>
      <c r="DX67" s="627"/>
      <c r="DY67" s="627"/>
      <c r="DZ67" s="627"/>
      <c r="EA67" s="627"/>
      <c r="EB67" s="627"/>
      <c r="EC67" s="627"/>
      <c r="ED67" s="627"/>
      <c r="EE67" s="627"/>
      <c r="EF67" s="627"/>
      <c r="EG67" s="627"/>
      <c r="EH67" s="627"/>
      <c r="EI67" s="627"/>
      <c r="EJ67" s="627"/>
      <c r="EK67" s="627"/>
      <c r="EL67" s="627"/>
      <c r="EM67" s="627"/>
      <c r="EN67" s="627"/>
      <c r="EO67" s="627"/>
      <c r="EP67" s="627"/>
      <c r="EQ67" s="627"/>
      <c r="ER67" s="627"/>
      <c r="ES67" s="627"/>
      <c r="ET67" s="627"/>
      <c r="EU67" s="627"/>
      <c r="EV67" s="627"/>
      <c r="EW67" s="627"/>
      <c r="EX67" s="627"/>
      <c r="EY67" s="627"/>
      <c r="EZ67" s="627"/>
      <c r="FA67" s="627"/>
      <c r="FB67" s="627"/>
      <c r="FC67" s="627"/>
      <c r="FD67" s="627"/>
      <c r="FE67" s="627"/>
      <c r="FF67" s="627"/>
      <c r="FG67" s="627"/>
      <c r="FH67" s="627"/>
      <c r="FI67" s="627"/>
      <c r="FJ67" s="627"/>
      <c r="FK67" s="627"/>
      <c r="FL67" s="627"/>
      <c r="FM67" s="627"/>
      <c r="FN67" s="627"/>
      <c r="FO67" s="627"/>
      <c r="FP67" s="627"/>
      <c r="FQ67" s="627"/>
      <c r="FR67" s="627"/>
      <c r="FS67" s="627"/>
      <c r="FT67" s="627"/>
      <c r="FU67" s="627"/>
      <c r="FV67" s="627"/>
      <c r="FW67" s="627"/>
      <c r="FX67" s="627"/>
      <c r="FY67" s="627"/>
      <c r="FZ67" s="627"/>
      <c r="GA67" s="627"/>
      <c r="GB67" s="627"/>
      <c r="GC67" s="627"/>
      <c r="GD67" s="627"/>
      <c r="GE67" s="627"/>
      <c r="GF67" s="627"/>
      <c r="GG67" s="627"/>
      <c r="GH67" s="627"/>
      <c r="GI67" s="627"/>
      <c r="GJ67" s="627"/>
      <c r="GK67" s="627"/>
      <c r="GL67" s="627"/>
      <c r="GM67" s="627"/>
      <c r="GN67" s="627"/>
      <c r="GO67" s="627"/>
      <c r="GP67" s="627"/>
      <c r="GQ67" s="627"/>
      <c r="GR67" s="627"/>
      <c r="GS67" s="627"/>
      <c r="GT67" s="627"/>
      <c r="GU67" s="627"/>
      <c r="GV67" s="627"/>
      <c r="GW67" s="627"/>
      <c r="GX67" s="627"/>
      <c r="GY67" s="627"/>
      <c r="GZ67" s="627"/>
      <c r="HA67" s="627"/>
      <c r="HB67" s="627"/>
      <c r="HC67" s="627"/>
      <c r="HD67" s="627"/>
      <c r="HE67" s="627"/>
      <c r="HF67" s="627"/>
      <c r="HG67" s="627"/>
      <c r="HH67" s="627"/>
      <c r="HI67" s="627"/>
      <c r="HJ67" s="627"/>
      <c r="HK67" s="627"/>
      <c r="HL67" s="627"/>
      <c r="HM67" s="627"/>
      <c r="HN67" s="627"/>
      <c r="HO67" s="627"/>
      <c r="HP67" s="627"/>
      <c r="HQ67" s="627"/>
      <c r="HR67" s="627"/>
      <c r="HS67" s="627"/>
      <c r="HT67" s="627"/>
      <c r="HU67" s="627"/>
      <c r="HV67" s="627"/>
      <c r="HW67" s="627"/>
      <c r="HX67" s="627"/>
      <c r="HY67" s="627"/>
      <c r="HZ67" s="627"/>
      <c r="IA67" s="627"/>
      <c r="IB67" s="627"/>
      <c r="IC67" s="627"/>
      <c r="ID67" s="627"/>
      <c r="IE67" s="627"/>
      <c r="IF67" s="627"/>
      <c r="IG67" s="627"/>
      <c r="IH67" s="627"/>
      <c r="II67" s="627"/>
      <c r="IJ67" s="627"/>
      <c r="IK67" s="627"/>
      <c r="IL67" s="627"/>
      <c r="IM67" s="627"/>
      <c r="IN67" s="627"/>
      <c r="IO67" s="627"/>
      <c r="IP67" s="627"/>
      <c r="IQ67" s="627"/>
      <c r="IR67" s="627"/>
      <c r="IS67" s="627"/>
      <c r="IT67" s="627"/>
      <c r="IU67" s="627"/>
      <c r="IV67" s="627"/>
      <c r="IW67" s="627"/>
      <c r="IX67" s="627"/>
      <c r="IY67" s="627"/>
      <c r="IZ67" s="627"/>
      <c r="JA67" s="627"/>
      <c r="JB67" s="627"/>
      <c r="JC67" s="627"/>
      <c r="JD67" s="627"/>
      <c r="JE67" s="627"/>
      <c r="JF67" s="627"/>
      <c r="JG67" s="627"/>
      <c r="JH67" s="627"/>
      <c r="JI67" s="627"/>
      <c r="JJ67" s="627"/>
      <c r="JK67" s="627"/>
      <c r="JL67" s="627"/>
      <c r="JM67" s="627"/>
      <c r="JN67" s="627"/>
      <c r="JO67" s="627"/>
      <c r="JP67" s="627"/>
      <c r="JQ67" s="627"/>
      <c r="JR67" s="627"/>
      <c r="JS67" s="627"/>
      <c r="JT67" s="627"/>
      <c r="JU67" s="627"/>
      <c r="JV67" s="627"/>
      <c r="JW67" s="627"/>
      <c r="JX67" s="627"/>
      <c r="JY67" s="627"/>
      <c r="JZ67" s="627"/>
      <c r="KA67" s="627"/>
      <c r="KB67" s="627"/>
      <c r="KC67" s="627"/>
      <c r="KD67" s="627"/>
      <c r="KE67" s="627"/>
      <c r="KF67" s="627"/>
      <c r="KG67" s="627"/>
      <c r="KH67" s="627"/>
      <c r="KI67" s="627"/>
      <c r="KJ67" s="627"/>
      <c r="KK67" s="627"/>
      <c r="KL67" s="627"/>
      <c r="KM67" s="627"/>
      <c r="KN67" s="627"/>
      <c r="KO67" s="627"/>
      <c r="KP67" s="627"/>
      <c r="KQ67" s="627"/>
      <c r="KR67" s="627"/>
      <c r="KS67" s="627"/>
      <c r="KT67" s="627"/>
      <c r="KU67" s="627"/>
      <c r="KV67" s="627"/>
      <c r="KW67" s="627"/>
      <c r="KX67" s="627"/>
      <c r="KY67" s="627"/>
      <c r="KZ67" s="627"/>
      <c r="LA67" s="627"/>
      <c r="LB67" s="627"/>
      <c r="LC67" s="627"/>
      <c r="LD67" s="627"/>
      <c r="LE67" s="627"/>
      <c r="LF67" s="627"/>
      <c r="LG67" s="627"/>
      <c r="LH67" s="627"/>
      <c r="LI67" s="627"/>
      <c r="LJ67" s="627"/>
      <c r="LK67" s="627"/>
      <c r="LL67" s="627"/>
      <c r="LM67" s="627"/>
      <c r="LN67" s="627"/>
      <c r="LO67" s="627"/>
      <c r="LP67" s="627"/>
      <c r="LQ67" s="627"/>
      <c r="LR67" s="627"/>
      <c r="LS67" s="627"/>
      <c r="LT67" s="627"/>
      <c r="LU67" s="627"/>
      <c r="LV67" s="627"/>
      <c r="LW67" s="627"/>
      <c r="LX67" s="627"/>
      <c r="LY67" s="627"/>
      <c r="LZ67" s="627"/>
      <c r="MA67" s="627"/>
      <c r="MB67" s="627"/>
      <c r="MC67" s="627"/>
      <c r="MD67" s="627"/>
      <c r="ME67" s="627"/>
      <c r="MF67" s="627"/>
      <c r="MG67" s="627"/>
      <c r="MH67" s="627"/>
      <c r="MI67" s="627"/>
      <c r="MJ67" s="627"/>
      <c r="MK67" s="627"/>
      <c r="ML67" s="627"/>
      <c r="MM67" s="627"/>
      <c r="MN67" s="627"/>
      <c r="MO67" s="627"/>
      <c r="MP67" s="627"/>
      <c r="MQ67" s="627"/>
      <c r="MR67" s="627"/>
      <c r="MS67" s="627"/>
      <c r="MT67" s="627"/>
      <c r="MU67" s="627"/>
      <c r="MV67" s="627"/>
      <c r="MW67" s="627"/>
      <c r="MX67" s="627"/>
      <c r="MY67" s="627"/>
      <c r="MZ67" s="627"/>
      <c r="NA67" s="627"/>
      <c r="NB67" s="627"/>
      <c r="NC67" s="627"/>
      <c r="ND67" s="627"/>
      <c r="NE67" s="627"/>
      <c r="NF67" s="627"/>
      <c r="NG67" s="627"/>
      <c r="NH67" s="627"/>
      <c r="NI67" s="627"/>
      <c r="NJ67" s="627"/>
      <c r="NK67" s="627"/>
      <c r="NL67" s="627"/>
      <c r="NM67" s="627"/>
      <c r="NN67" s="627"/>
      <c r="NO67" s="627"/>
      <c r="NP67" s="627"/>
      <c r="NQ67" s="627"/>
      <c r="NR67" s="627"/>
      <c r="NS67" s="627"/>
      <c r="NT67" s="627"/>
      <c r="NU67" s="627"/>
      <c r="NV67" s="627"/>
      <c r="NW67" s="627"/>
      <c r="NX67" s="627"/>
      <c r="NY67" s="627"/>
      <c r="NZ67" s="627"/>
      <c r="OA67" s="627"/>
      <c r="OB67" s="627"/>
      <c r="OC67" s="627"/>
      <c r="OD67" s="627"/>
      <c r="OE67" s="627"/>
      <c r="OF67" s="627"/>
      <c r="OG67" s="627"/>
      <c r="OH67" s="627"/>
      <c r="OI67" s="627"/>
      <c r="OJ67" s="627"/>
      <c r="OK67" s="627"/>
      <c r="OL67" s="627"/>
      <c r="OM67" s="627"/>
      <c r="ON67" s="627"/>
    </row>
    <row r="68" spans="1:404" ht="27.75" customHeight="1">
      <c r="A68" s="137"/>
      <c r="B68" s="9" t="s">
        <v>6</v>
      </c>
      <c r="C68" s="389" t="s">
        <v>99</v>
      </c>
      <c r="D68" s="390"/>
      <c r="E68" s="390"/>
      <c r="F68" s="234">
        <f>IF(F63="","",IF(F67="Yes",0,25-(F63/5)))</f>
        <v>19.2</v>
      </c>
      <c r="G68" s="30"/>
      <c r="H68" s="225"/>
      <c r="I68" s="222"/>
      <c r="J68" s="627"/>
      <c r="K68" s="627"/>
      <c r="L68" s="627"/>
      <c r="M68" s="627"/>
      <c r="N68" s="627"/>
      <c r="O68" s="627"/>
      <c r="P68" s="627"/>
      <c r="Q68" s="627"/>
      <c r="R68" s="627"/>
      <c r="S68" s="627"/>
      <c r="T68" s="627"/>
      <c r="U68" s="627"/>
      <c r="V68" s="627"/>
      <c r="W68" s="627"/>
      <c r="X68" s="627"/>
      <c r="Y68" s="627"/>
      <c r="Z68" s="627"/>
      <c r="AA68" s="627"/>
      <c r="AB68" s="627"/>
      <c r="AC68" s="627"/>
      <c r="AD68" s="627"/>
      <c r="AE68" s="627"/>
      <c r="AF68" s="627"/>
      <c r="AG68" s="627"/>
      <c r="AH68" s="627"/>
      <c r="AI68" s="627"/>
      <c r="AJ68" s="627"/>
      <c r="AK68" s="627"/>
      <c r="AL68" s="627"/>
      <c r="AM68" s="627"/>
      <c r="AN68" s="627"/>
      <c r="AO68" s="627"/>
      <c r="AP68" s="627"/>
      <c r="AQ68" s="627"/>
      <c r="AR68" s="627"/>
      <c r="AS68" s="627"/>
      <c r="AT68" s="627"/>
      <c r="AU68" s="627"/>
      <c r="AV68" s="627"/>
      <c r="AW68" s="627"/>
      <c r="AX68" s="627"/>
      <c r="AY68" s="627"/>
      <c r="AZ68" s="627"/>
      <c r="BA68" s="627"/>
      <c r="BB68" s="627"/>
      <c r="BC68" s="627"/>
      <c r="BD68" s="627"/>
      <c r="BE68" s="627"/>
      <c r="BF68" s="627"/>
      <c r="BG68" s="627"/>
      <c r="BH68" s="627"/>
      <c r="BI68" s="627"/>
      <c r="BJ68" s="627"/>
      <c r="BK68" s="627"/>
      <c r="BL68" s="627"/>
      <c r="BM68" s="627"/>
      <c r="BN68" s="627"/>
      <c r="BO68" s="627"/>
      <c r="BP68" s="627"/>
      <c r="BQ68" s="627"/>
      <c r="BR68" s="627"/>
      <c r="BS68" s="627"/>
      <c r="BT68" s="627"/>
      <c r="BU68" s="627"/>
      <c r="BV68" s="627"/>
      <c r="BW68" s="627"/>
      <c r="BX68" s="627"/>
      <c r="BY68" s="627"/>
      <c r="BZ68" s="627"/>
      <c r="CA68" s="627"/>
      <c r="CB68" s="627"/>
      <c r="CC68" s="627"/>
      <c r="CD68" s="627"/>
      <c r="CE68" s="627"/>
      <c r="CF68" s="627"/>
      <c r="CG68" s="627"/>
      <c r="CH68" s="627"/>
      <c r="CI68" s="627"/>
      <c r="CJ68" s="627"/>
      <c r="CK68" s="627"/>
      <c r="CL68" s="627"/>
      <c r="CM68" s="627"/>
      <c r="CN68" s="627"/>
      <c r="CO68" s="627"/>
      <c r="CP68" s="627"/>
      <c r="CQ68" s="627"/>
      <c r="CR68" s="627"/>
      <c r="CS68" s="627"/>
      <c r="CT68" s="627"/>
      <c r="CU68" s="627"/>
      <c r="CV68" s="627"/>
      <c r="CW68" s="627"/>
      <c r="CX68" s="627"/>
      <c r="CY68" s="627"/>
      <c r="CZ68" s="627"/>
      <c r="DA68" s="627"/>
      <c r="DB68" s="627"/>
      <c r="DC68" s="627"/>
      <c r="DD68" s="627"/>
      <c r="DE68" s="627"/>
      <c r="DF68" s="627"/>
      <c r="DG68" s="627"/>
      <c r="DH68" s="627"/>
      <c r="DI68" s="627"/>
      <c r="DJ68" s="627"/>
      <c r="DK68" s="627"/>
      <c r="DL68" s="627"/>
      <c r="DM68" s="627"/>
      <c r="DN68" s="627"/>
      <c r="DO68" s="627"/>
      <c r="DP68" s="627"/>
      <c r="DQ68" s="627"/>
      <c r="DR68" s="627"/>
      <c r="DS68" s="627"/>
      <c r="DT68" s="627"/>
      <c r="DU68" s="627"/>
      <c r="DV68" s="627"/>
      <c r="DW68" s="627"/>
      <c r="DX68" s="627"/>
      <c r="DY68" s="627"/>
      <c r="DZ68" s="627"/>
      <c r="EA68" s="627"/>
      <c r="EB68" s="627"/>
      <c r="EC68" s="627"/>
      <c r="ED68" s="627"/>
      <c r="EE68" s="627"/>
      <c r="EF68" s="627"/>
      <c r="EG68" s="627"/>
      <c r="EH68" s="627"/>
      <c r="EI68" s="627"/>
      <c r="EJ68" s="627"/>
      <c r="EK68" s="627"/>
      <c r="EL68" s="627"/>
      <c r="EM68" s="627"/>
      <c r="EN68" s="627"/>
      <c r="EO68" s="627"/>
      <c r="EP68" s="627"/>
      <c r="EQ68" s="627"/>
      <c r="ER68" s="627"/>
      <c r="ES68" s="627"/>
      <c r="ET68" s="627"/>
      <c r="EU68" s="627"/>
      <c r="EV68" s="627"/>
      <c r="EW68" s="627"/>
      <c r="EX68" s="627"/>
      <c r="EY68" s="627"/>
      <c r="EZ68" s="627"/>
      <c r="FA68" s="627"/>
      <c r="FB68" s="627"/>
      <c r="FC68" s="627"/>
      <c r="FD68" s="627"/>
      <c r="FE68" s="627"/>
      <c r="FF68" s="627"/>
      <c r="FG68" s="627"/>
      <c r="FH68" s="627"/>
      <c r="FI68" s="627"/>
      <c r="FJ68" s="627"/>
      <c r="FK68" s="627"/>
      <c r="FL68" s="627"/>
      <c r="FM68" s="627"/>
      <c r="FN68" s="627"/>
      <c r="FO68" s="627"/>
      <c r="FP68" s="627"/>
      <c r="FQ68" s="627"/>
      <c r="FR68" s="627"/>
      <c r="FS68" s="627"/>
      <c r="FT68" s="627"/>
      <c r="FU68" s="627"/>
      <c r="FV68" s="627"/>
      <c r="FW68" s="627"/>
      <c r="FX68" s="627"/>
      <c r="FY68" s="627"/>
      <c r="FZ68" s="627"/>
      <c r="GA68" s="627"/>
      <c r="GB68" s="627"/>
      <c r="GC68" s="627"/>
      <c r="GD68" s="627"/>
      <c r="GE68" s="627"/>
      <c r="GF68" s="627"/>
      <c r="GG68" s="627"/>
      <c r="GH68" s="627"/>
      <c r="GI68" s="627"/>
      <c r="GJ68" s="627"/>
      <c r="GK68" s="627"/>
      <c r="GL68" s="627"/>
      <c r="GM68" s="627"/>
      <c r="GN68" s="627"/>
      <c r="GO68" s="627"/>
      <c r="GP68" s="627"/>
      <c r="GQ68" s="627"/>
      <c r="GR68" s="627"/>
      <c r="GS68" s="627"/>
      <c r="GT68" s="627"/>
      <c r="GU68" s="627"/>
      <c r="GV68" s="627"/>
      <c r="GW68" s="627"/>
      <c r="GX68" s="627"/>
      <c r="GY68" s="627"/>
      <c r="GZ68" s="627"/>
      <c r="HA68" s="627"/>
      <c r="HB68" s="627"/>
      <c r="HC68" s="627"/>
      <c r="HD68" s="627"/>
      <c r="HE68" s="627"/>
      <c r="HF68" s="627"/>
      <c r="HG68" s="627"/>
      <c r="HH68" s="627"/>
      <c r="HI68" s="627"/>
      <c r="HJ68" s="627"/>
      <c r="HK68" s="627"/>
      <c r="HL68" s="627"/>
      <c r="HM68" s="627"/>
      <c r="HN68" s="627"/>
      <c r="HO68" s="627"/>
      <c r="HP68" s="627"/>
      <c r="HQ68" s="627"/>
      <c r="HR68" s="627"/>
      <c r="HS68" s="627"/>
      <c r="HT68" s="627"/>
      <c r="HU68" s="627"/>
      <c r="HV68" s="627"/>
      <c r="HW68" s="627"/>
      <c r="HX68" s="627"/>
      <c r="HY68" s="627"/>
      <c r="HZ68" s="627"/>
      <c r="IA68" s="627"/>
      <c r="IB68" s="627"/>
      <c r="IC68" s="627"/>
      <c r="ID68" s="627"/>
      <c r="IE68" s="627"/>
      <c r="IF68" s="627"/>
      <c r="IG68" s="627"/>
      <c r="IH68" s="627"/>
      <c r="II68" s="627"/>
      <c r="IJ68" s="627"/>
      <c r="IK68" s="627"/>
      <c r="IL68" s="627"/>
      <c r="IM68" s="627"/>
      <c r="IN68" s="627"/>
      <c r="IO68" s="627"/>
      <c r="IP68" s="627"/>
      <c r="IQ68" s="627"/>
      <c r="IR68" s="627"/>
      <c r="IS68" s="627"/>
      <c r="IT68" s="627"/>
      <c r="IU68" s="627"/>
      <c r="IV68" s="627"/>
      <c r="IW68" s="627"/>
      <c r="IX68" s="627"/>
      <c r="IY68" s="627"/>
      <c r="IZ68" s="627"/>
      <c r="JA68" s="627"/>
      <c r="JB68" s="627"/>
      <c r="JC68" s="627"/>
      <c r="JD68" s="627"/>
      <c r="JE68" s="627"/>
      <c r="JF68" s="627"/>
      <c r="JG68" s="627"/>
      <c r="JH68" s="627"/>
      <c r="JI68" s="627"/>
      <c r="JJ68" s="627"/>
      <c r="JK68" s="627"/>
      <c r="JL68" s="627"/>
      <c r="JM68" s="627"/>
      <c r="JN68" s="627"/>
      <c r="JO68" s="627"/>
      <c r="JP68" s="627"/>
      <c r="JQ68" s="627"/>
      <c r="JR68" s="627"/>
      <c r="JS68" s="627"/>
      <c r="JT68" s="627"/>
      <c r="JU68" s="627"/>
      <c r="JV68" s="627"/>
      <c r="JW68" s="627"/>
      <c r="JX68" s="627"/>
      <c r="JY68" s="627"/>
      <c r="JZ68" s="627"/>
      <c r="KA68" s="627"/>
      <c r="KB68" s="627"/>
      <c r="KC68" s="627"/>
      <c r="KD68" s="627"/>
      <c r="KE68" s="627"/>
      <c r="KF68" s="627"/>
      <c r="KG68" s="627"/>
      <c r="KH68" s="627"/>
      <c r="KI68" s="627"/>
      <c r="KJ68" s="627"/>
      <c r="KK68" s="627"/>
      <c r="KL68" s="627"/>
      <c r="KM68" s="627"/>
      <c r="KN68" s="627"/>
      <c r="KO68" s="627"/>
      <c r="KP68" s="627"/>
      <c r="KQ68" s="627"/>
      <c r="KR68" s="627"/>
      <c r="KS68" s="627"/>
      <c r="KT68" s="627"/>
      <c r="KU68" s="627"/>
      <c r="KV68" s="627"/>
      <c r="KW68" s="627"/>
      <c r="KX68" s="627"/>
      <c r="KY68" s="627"/>
      <c r="KZ68" s="627"/>
      <c r="LA68" s="627"/>
      <c r="LB68" s="627"/>
      <c r="LC68" s="627"/>
      <c r="LD68" s="627"/>
      <c r="LE68" s="627"/>
      <c r="LF68" s="627"/>
      <c r="LG68" s="627"/>
      <c r="LH68" s="627"/>
      <c r="LI68" s="627"/>
      <c r="LJ68" s="627"/>
      <c r="LK68" s="627"/>
      <c r="LL68" s="627"/>
      <c r="LM68" s="627"/>
      <c r="LN68" s="627"/>
      <c r="LO68" s="627"/>
      <c r="LP68" s="627"/>
      <c r="LQ68" s="627"/>
      <c r="LR68" s="627"/>
      <c r="LS68" s="627"/>
      <c r="LT68" s="627"/>
      <c r="LU68" s="627"/>
      <c r="LV68" s="627"/>
      <c r="LW68" s="627"/>
      <c r="LX68" s="627"/>
      <c r="LY68" s="627"/>
      <c r="LZ68" s="627"/>
      <c r="MA68" s="627"/>
      <c r="MB68" s="627"/>
      <c r="MC68" s="627"/>
      <c r="MD68" s="627"/>
      <c r="ME68" s="627"/>
      <c r="MF68" s="627"/>
      <c r="MG68" s="627"/>
      <c r="MH68" s="627"/>
      <c r="MI68" s="627"/>
      <c r="MJ68" s="627"/>
      <c r="MK68" s="627"/>
      <c r="ML68" s="627"/>
      <c r="MM68" s="627"/>
      <c r="MN68" s="627"/>
      <c r="MO68" s="627"/>
      <c r="MP68" s="627"/>
      <c r="MQ68" s="627"/>
      <c r="MR68" s="627"/>
      <c r="MS68" s="627"/>
      <c r="MT68" s="627"/>
      <c r="MU68" s="627"/>
      <c r="MV68" s="627"/>
      <c r="MW68" s="627"/>
      <c r="MX68" s="627"/>
      <c r="MY68" s="627"/>
      <c r="MZ68" s="627"/>
      <c r="NA68" s="627"/>
      <c r="NB68" s="627"/>
      <c r="NC68" s="627"/>
      <c r="ND68" s="627"/>
      <c r="NE68" s="627"/>
      <c r="NF68" s="627"/>
      <c r="NG68" s="627"/>
      <c r="NH68" s="627"/>
      <c r="NI68" s="627"/>
      <c r="NJ68" s="627"/>
      <c r="NK68" s="627"/>
      <c r="NL68" s="627"/>
      <c r="NM68" s="627"/>
      <c r="NN68" s="627"/>
      <c r="NO68" s="627"/>
      <c r="NP68" s="627"/>
      <c r="NQ68" s="627"/>
      <c r="NR68" s="627"/>
      <c r="NS68" s="627"/>
      <c r="NT68" s="627"/>
      <c r="NU68" s="627"/>
      <c r="NV68" s="627"/>
      <c r="NW68" s="627"/>
      <c r="NX68" s="627"/>
      <c r="NY68" s="627"/>
      <c r="NZ68" s="627"/>
      <c r="OA68" s="627"/>
      <c r="OB68" s="627"/>
      <c r="OC68" s="627"/>
      <c r="OD68" s="627"/>
      <c r="OE68" s="627"/>
      <c r="OF68" s="627"/>
      <c r="OG68" s="627"/>
      <c r="OH68" s="627"/>
      <c r="OI68" s="627"/>
      <c r="OJ68" s="627"/>
      <c r="OK68" s="627"/>
      <c r="OL68" s="627"/>
      <c r="OM68" s="627"/>
      <c r="ON68" s="627"/>
    </row>
    <row r="69" spans="1:404" ht="29.25" customHeight="1">
      <c r="A69" s="137"/>
      <c r="B69" s="9" t="s">
        <v>8</v>
      </c>
      <c r="C69" s="389" t="s">
        <v>100</v>
      </c>
      <c r="D69" s="390"/>
      <c r="E69" s="390"/>
      <c r="F69" s="234">
        <f>IF(F63="","",IF(F67="Yes",25-(F63/4),0))</f>
        <v>0</v>
      </c>
      <c r="G69" s="30"/>
      <c r="H69" s="225"/>
      <c r="I69" s="222"/>
      <c r="J69" s="380"/>
      <c r="K69" s="380"/>
      <c r="L69" s="380"/>
      <c r="M69" s="380"/>
      <c r="N69" s="380"/>
      <c r="O69" s="380"/>
      <c r="P69" s="380"/>
      <c r="Q69" s="380"/>
      <c r="R69" s="380"/>
      <c r="S69" s="380"/>
      <c r="T69" s="380"/>
      <c r="U69" s="380"/>
      <c r="V69" s="380"/>
      <c r="W69" s="380"/>
      <c r="X69" s="380"/>
      <c r="Y69" s="380"/>
      <c r="Z69" s="380"/>
      <c r="AA69" s="380"/>
      <c r="AB69" s="380"/>
      <c r="AC69" s="380"/>
      <c r="AD69" s="380"/>
      <c r="AE69" s="380"/>
      <c r="AF69" s="380"/>
      <c r="AG69" s="380"/>
      <c r="AH69" s="380"/>
      <c r="AI69" s="380"/>
      <c r="AJ69" s="380"/>
      <c r="AK69" s="380"/>
      <c r="AL69" s="380"/>
      <c r="AM69" s="380"/>
      <c r="AN69" s="380"/>
      <c r="AO69" s="380"/>
      <c r="AP69" s="380"/>
      <c r="AQ69" s="380"/>
      <c r="AR69" s="380"/>
      <c r="AS69" s="380"/>
      <c r="AT69" s="380"/>
      <c r="AU69" s="380"/>
      <c r="AV69" s="380"/>
      <c r="AW69" s="380"/>
      <c r="AX69" s="380"/>
      <c r="AY69" s="380"/>
      <c r="AZ69" s="380"/>
      <c r="BA69" s="380"/>
      <c r="BB69" s="380"/>
      <c r="BC69" s="380"/>
      <c r="BD69" s="380"/>
      <c r="BE69" s="380"/>
      <c r="BF69" s="380"/>
      <c r="BG69" s="380"/>
      <c r="BH69" s="380"/>
      <c r="BI69" s="380"/>
      <c r="BJ69" s="380"/>
      <c r="BK69" s="380"/>
      <c r="BL69" s="380"/>
      <c r="BM69" s="380"/>
      <c r="BN69" s="380"/>
      <c r="BO69" s="380"/>
      <c r="BP69" s="380"/>
      <c r="BQ69" s="380"/>
      <c r="BR69" s="380"/>
      <c r="BS69" s="380"/>
      <c r="BT69" s="380"/>
      <c r="BU69" s="380"/>
      <c r="BV69" s="380"/>
      <c r="BW69" s="380"/>
      <c r="BX69" s="380"/>
      <c r="BY69" s="380"/>
      <c r="BZ69" s="380"/>
      <c r="CA69" s="380"/>
      <c r="CB69" s="380"/>
      <c r="CC69" s="380"/>
      <c r="CD69" s="380"/>
      <c r="CE69" s="380"/>
      <c r="CF69" s="380"/>
      <c r="CG69" s="380"/>
      <c r="CH69" s="380"/>
      <c r="CI69" s="380"/>
      <c r="CJ69" s="380"/>
      <c r="CK69" s="380"/>
      <c r="CL69" s="380"/>
      <c r="CM69" s="380"/>
      <c r="CN69" s="380"/>
      <c r="CO69" s="380"/>
      <c r="CP69" s="380"/>
      <c r="CQ69" s="380"/>
      <c r="CR69" s="380"/>
      <c r="CS69" s="380"/>
      <c r="CT69" s="380"/>
      <c r="CU69" s="380"/>
      <c r="CV69" s="380"/>
      <c r="CW69" s="380"/>
      <c r="CX69" s="380"/>
      <c r="CY69" s="380"/>
      <c r="CZ69" s="380"/>
      <c r="DA69" s="380"/>
      <c r="DB69" s="380"/>
      <c r="DC69" s="380"/>
      <c r="DD69" s="380"/>
      <c r="DE69" s="380"/>
      <c r="DF69" s="380"/>
      <c r="DG69" s="380"/>
      <c r="DH69" s="380"/>
      <c r="DI69" s="380"/>
      <c r="DJ69" s="380"/>
      <c r="DK69" s="380"/>
      <c r="DL69" s="380"/>
      <c r="DM69" s="380"/>
      <c r="DN69" s="380"/>
      <c r="DO69" s="380"/>
      <c r="DP69" s="380"/>
      <c r="DQ69" s="380"/>
      <c r="DR69" s="380"/>
      <c r="DS69" s="380"/>
      <c r="DT69" s="380"/>
      <c r="DU69" s="380"/>
      <c r="DV69" s="380"/>
      <c r="DW69" s="380"/>
      <c r="DX69" s="380"/>
      <c r="DY69" s="380"/>
      <c r="DZ69" s="380"/>
      <c r="EA69" s="380"/>
      <c r="EB69" s="380"/>
      <c r="EC69" s="380"/>
      <c r="ED69" s="380"/>
      <c r="EE69" s="380"/>
      <c r="EF69" s="380"/>
      <c r="EG69" s="380"/>
      <c r="EH69" s="380"/>
      <c r="EI69" s="380"/>
      <c r="EJ69" s="380"/>
      <c r="EK69" s="380"/>
      <c r="EL69" s="380"/>
      <c r="EM69" s="380"/>
      <c r="EN69" s="380"/>
      <c r="EO69" s="380"/>
      <c r="EP69" s="380"/>
      <c r="EQ69" s="380"/>
      <c r="ER69" s="380"/>
      <c r="ES69" s="380"/>
      <c r="ET69" s="380"/>
      <c r="EU69" s="380"/>
      <c r="EV69" s="380"/>
      <c r="EW69" s="380"/>
      <c r="EX69" s="380"/>
      <c r="EY69" s="380"/>
      <c r="EZ69" s="380"/>
      <c r="FA69" s="380"/>
      <c r="FB69" s="380"/>
      <c r="FC69" s="380"/>
      <c r="FD69" s="380"/>
      <c r="FE69" s="380"/>
      <c r="FF69" s="380"/>
      <c r="FG69" s="380"/>
      <c r="FH69" s="380"/>
      <c r="FI69" s="380"/>
      <c r="FJ69" s="380"/>
      <c r="FK69" s="380"/>
      <c r="FL69" s="380"/>
      <c r="FM69" s="380"/>
      <c r="FN69" s="380"/>
      <c r="FO69" s="380"/>
      <c r="FP69" s="380"/>
      <c r="FQ69" s="380"/>
      <c r="FR69" s="380"/>
      <c r="FS69" s="380"/>
      <c r="FT69" s="380"/>
      <c r="FU69" s="380"/>
      <c r="FV69" s="380"/>
      <c r="FW69" s="380"/>
      <c r="FX69" s="380"/>
      <c r="FY69" s="380"/>
      <c r="FZ69" s="380"/>
      <c r="GA69" s="380"/>
      <c r="GB69" s="380"/>
      <c r="GC69" s="380"/>
      <c r="GD69" s="380"/>
      <c r="GE69" s="380"/>
      <c r="GF69" s="380"/>
      <c r="GG69" s="380"/>
      <c r="GH69" s="380"/>
      <c r="GI69" s="380"/>
      <c r="GJ69" s="380"/>
      <c r="GK69" s="380"/>
      <c r="GL69" s="380"/>
      <c r="GM69" s="380"/>
      <c r="GN69" s="380"/>
      <c r="GO69" s="380"/>
      <c r="GP69" s="380"/>
      <c r="GQ69" s="380"/>
      <c r="GR69" s="380"/>
      <c r="GS69" s="380"/>
      <c r="GT69" s="380"/>
      <c r="GU69" s="380"/>
      <c r="GV69" s="380"/>
      <c r="GW69" s="380"/>
      <c r="GX69" s="380"/>
      <c r="GY69" s="380"/>
      <c r="GZ69" s="380"/>
      <c r="HA69" s="380"/>
      <c r="HB69" s="380"/>
      <c r="HC69" s="380"/>
      <c r="HD69" s="380"/>
      <c r="HE69" s="380"/>
      <c r="HF69" s="380"/>
      <c r="HG69" s="380"/>
      <c r="HH69" s="380"/>
      <c r="HI69" s="380"/>
      <c r="HJ69" s="380"/>
      <c r="HK69" s="380"/>
      <c r="HL69" s="380"/>
      <c r="HM69" s="380"/>
      <c r="HN69" s="380"/>
      <c r="HO69" s="380"/>
      <c r="HP69" s="380"/>
      <c r="HQ69" s="380"/>
      <c r="HR69" s="380"/>
      <c r="HS69" s="380"/>
      <c r="HT69" s="380"/>
      <c r="HU69" s="380"/>
      <c r="HV69" s="380"/>
      <c r="HW69" s="380"/>
      <c r="HX69" s="380"/>
      <c r="HY69" s="380"/>
      <c r="HZ69" s="380"/>
      <c r="IA69" s="380"/>
      <c r="IB69" s="380"/>
      <c r="IC69" s="380"/>
      <c r="ID69" s="380"/>
      <c r="IE69" s="380"/>
      <c r="IF69" s="380"/>
      <c r="IG69" s="380"/>
      <c r="IH69" s="380"/>
      <c r="II69" s="380"/>
      <c r="IJ69" s="380"/>
      <c r="IK69" s="380"/>
      <c r="IL69" s="380"/>
      <c r="IM69" s="380"/>
      <c r="IN69" s="380"/>
      <c r="IO69" s="380"/>
      <c r="IP69" s="380"/>
      <c r="IQ69" s="380"/>
      <c r="IR69" s="380"/>
      <c r="IS69" s="380"/>
      <c r="IT69" s="380"/>
      <c r="IU69" s="380"/>
      <c r="IV69" s="380"/>
      <c r="IW69" s="380"/>
      <c r="IX69" s="380"/>
      <c r="IY69" s="380"/>
      <c r="IZ69" s="380"/>
      <c r="JA69" s="380"/>
      <c r="JB69" s="380"/>
      <c r="JC69" s="380"/>
      <c r="JD69" s="380"/>
      <c r="JE69" s="380"/>
      <c r="JF69" s="380"/>
      <c r="JG69" s="380"/>
      <c r="JH69" s="380"/>
      <c r="JI69" s="380"/>
      <c r="JJ69" s="380"/>
      <c r="JK69" s="380"/>
      <c r="JL69" s="380"/>
      <c r="JM69" s="380"/>
      <c r="JN69" s="380"/>
      <c r="JO69" s="380"/>
      <c r="JP69" s="380"/>
      <c r="JQ69" s="380"/>
      <c r="JR69" s="380"/>
      <c r="JS69" s="380"/>
      <c r="JT69" s="380"/>
      <c r="JU69" s="380"/>
      <c r="JV69" s="380"/>
      <c r="JW69" s="380"/>
      <c r="JX69" s="380"/>
      <c r="JY69" s="380"/>
      <c r="JZ69" s="380"/>
      <c r="KA69" s="380"/>
      <c r="KB69" s="380"/>
      <c r="KC69" s="380"/>
      <c r="KD69" s="380"/>
      <c r="KE69" s="380"/>
      <c r="KF69" s="380"/>
      <c r="KG69" s="380"/>
      <c r="KH69" s="380"/>
      <c r="KI69" s="380"/>
      <c r="KJ69" s="380"/>
      <c r="KK69" s="380"/>
      <c r="KL69" s="380"/>
      <c r="KM69" s="380"/>
      <c r="KN69" s="380"/>
      <c r="KO69" s="380"/>
      <c r="KP69" s="380"/>
      <c r="KQ69" s="380"/>
      <c r="KR69" s="380"/>
      <c r="KS69" s="380"/>
      <c r="KT69" s="380"/>
      <c r="KU69" s="380"/>
      <c r="KV69" s="380"/>
      <c r="KW69" s="380"/>
      <c r="KX69" s="380"/>
      <c r="KY69" s="380"/>
      <c r="KZ69" s="380"/>
      <c r="LA69" s="380"/>
      <c r="LB69" s="380"/>
      <c r="LC69" s="380"/>
      <c r="LD69" s="380"/>
      <c r="LE69" s="380"/>
      <c r="LF69" s="380"/>
      <c r="LG69" s="380"/>
      <c r="LH69" s="380"/>
      <c r="LI69" s="380"/>
      <c r="LJ69" s="380"/>
      <c r="LK69" s="380"/>
      <c r="LL69" s="380"/>
      <c r="LM69" s="380"/>
      <c r="LN69" s="380"/>
      <c r="LO69" s="380"/>
      <c r="LP69" s="380"/>
      <c r="LQ69" s="380"/>
      <c r="LR69" s="380"/>
      <c r="LS69" s="380"/>
      <c r="LT69" s="380"/>
      <c r="LU69" s="380"/>
      <c r="LV69" s="380"/>
      <c r="LW69" s="380"/>
      <c r="LX69" s="380"/>
      <c r="LY69" s="380"/>
      <c r="LZ69" s="380"/>
      <c r="MA69" s="380"/>
      <c r="MB69" s="380"/>
      <c r="MC69" s="380"/>
      <c r="MD69" s="380"/>
      <c r="ME69" s="380"/>
      <c r="MF69" s="380"/>
      <c r="MG69" s="380"/>
      <c r="MH69" s="380"/>
      <c r="MI69" s="380"/>
      <c r="MJ69" s="380"/>
      <c r="MK69" s="380"/>
      <c r="ML69" s="380"/>
      <c r="MM69" s="380"/>
      <c r="MN69" s="380"/>
      <c r="MO69" s="380"/>
      <c r="MP69" s="380"/>
      <c r="MQ69" s="380"/>
      <c r="MR69" s="380"/>
      <c r="MS69" s="380"/>
      <c r="MT69" s="380"/>
      <c r="MU69" s="380"/>
      <c r="MV69" s="380"/>
      <c r="MW69" s="380"/>
      <c r="MX69" s="380"/>
      <c r="MY69" s="380"/>
      <c r="MZ69" s="380"/>
      <c r="NA69" s="380"/>
      <c r="NB69" s="380"/>
      <c r="NC69" s="380"/>
      <c r="ND69" s="380"/>
      <c r="NE69" s="380"/>
      <c r="NF69" s="380"/>
      <c r="NG69" s="380"/>
      <c r="NH69" s="380"/>
      <c r="NI69" s="380"/>
      <c r="NJ69" s="380"/>
      <c r="NK69" s="380"/>
      <c r="NL69" s="380"/>
      <c r="NM69" s="380"/>
      <c r="NN69" s="380"/>
      <c r="NO69" s="380"/>
      <c r="NP69" s="380"/>
      <c r="NQ69" s="380"/>
      <c r="NR69" s="380"/>
      <c r="NS69" s="380"/>
      <c r="NT69" s="380"/>
      <c r="NU69" s="380"/>
      <c r="NV69" s="380"/>
      <c r="NW69" s="380"/>
      <c r="NX69" s="380"/>
      <c r="NY69" s="380"/>
      <c r="NZ69" s="380"/>
      <c r="OA69" s="380"/>
      <c r="OB69" s="380"/>
      <c r="OC69" s="380"/>
      <c r="OD69" s="380"/>
      <c r="OE69" s="380"/>
      <c r="OF69" s="380"/>
      <c r="OG69" s="380"/>
      <c r="OH69" s="380"/>
      <c r="OI69" s="380"/>
      <c r="OJ69" s="380"/>
      <c r="OK69" s="380"/>
      <c r="OL69" s="380"/>
      <c r="OM69" s="380"/>
      <c r="ON69" s="380"/>
    </row>
    <row r="70" spans="1:404" ht="29.25" customHeight="1">
      <c r="A70" s="137"/>
      <c r="B70" s="9" t="s">
        <v>101</v>
      </c>
      <c r="C70" s="390" t="s">
        <v>102</v>
      </c>
      <c r="D70" s="390"/>
      <c r="E70" s="390"/>
      <c r="F70" s="317"/>
      <c r="G70" s="280" t="str">
        <f>IF(F70="","Select an answer from dropdown","")</f>
        <v>Select an answer from dropdown</v>
      </c>
      <c r="H70" s="225"/>
      <c r="I70" s="222"/>
      <c r="J70" s="380"/>
      <c r="K70" s="380"/>
      <c r="L70" s="380"/>
      <c r="M70" s="380"/>
      <c r="N70" s="380"/>
      <c r="O70" s="380"/>
      <c r="P70" s="380"/>
      <c r="Q70" s="380"/>
      <c r="R70" s="380"/>
      <c r="S70" s="380"/>
      <c r="T70" s="380"/>
      <c r="U70" s="380"/>
      <c r="V70" s="380"/>
      <c r="W70" s="380"/>
      <c r="X70" s="380"/>
      <c r="Y70" s="380"/>
      <c r="Z70" s="380"/>
      <c r="AA70" s="380"/>
      <c r="AB70" s="380"/>
      <c r="AC70" s="380"/>
      <c r="AD70" s="380"/>
      <c r="AE70" s="380"/>
      <c r="AF70" s="380"/>
      <c r="AG70" s="380"/>
      <c r="AH70" s="380"/>
      <c r="AI70" s="380"/>
      <c r="AJ70" s="380"/>
      <c r="AK70" s="380"/>
      <c r="AL70" s="380"/>
      <c r="AM70" s="380"/>
      <c r="AN70" s="380"/>
      <c r="AO70" s="380"/>
      <c r="AP70" s="380"/>
      <c r="AQ70" s="380"/>
      <c r="AR70" s="380"/>
      <c r="AS70" s="380"/>
      <c r="AT70" s="380"/>
      <c r="AU70" s="380"/>
      <c r="AV70" s="380"/>
      <c r="AW70" s="380"/>
      <c r="AX70" s="380"/>
      <c r="AY70" s="380"/>
      <c r="AZ70" s="380"/>
      <c r="BA70" s="380"/>
      <c r="BB70" s="380"/>
      <c r="BC70" s="380"/>
      <c r="BD70" s="380"/>
      <c r="BE70" s="380"/>
      <c r="BF70" s="380"/>
      <c r="BG70" s="380"/>
      <c r="BH70" s="380"/>
      <c r="BI70" s="380"/>
      <c r="BJ70" s="380"/>
      <c r="BK70" s="380"/>
      <c r="BL70" s="380"/>
      <c r="BM70" s="380"/>
      <c r="BN70" s="380"/>
      <c r="BO70" s="380"/>
      <c r="BP70" s="380"/>
      <c r="BQ70" s="380"/>
      <c r="BR70" s="380"/>
      <c r="BS70" s="380"/>
      <c r="BT70" s="380"/>
      <c r="BU70" s="380"/>
      <c r="BV70" s="380"/>
      <c r="BW70" s="380"/>
      <c r="BX70" s="380"/>
      <c r="BY70" s="380"/>
      <c r="BZ70" s="380"/>
      <c r="CA70" s="380"/>
      <c r="CB70" s="380"/>
      <c r="CC70" s="380"/>
      <c r="CD70" s="380"/>
      <c r="CE70" s="380"/>
      <c r="CF70" s="380"/>
      <c r="CG70" s="380"/>
      <c r="CH70" s="380"/>
      <c r="CI70" s="380"/>
      <c r="CJ70" s="380"/>
      <c r="CK70" s="380"/>
      <c r="CL70" s="380"/>
      <c r="CM70" s="380"/>
      <c r="CN70" s="380"/>
      <c r="CO70" s="380"/>
      <c r="CP70" s="380"/>
      <c r="CQ70" s="380"/>
      <c r="CR70" s="380"/>
      <c r="CS70" s="380"/>
      <c r="CT70" s="380"/>
      <c r="CU70" s="380"/>
      <c r="CV70" s="380"/>
      <c r="CW70" s="380"/>
      <c r="CX70" s="380"/>
      <c r="CY70" s="380"/>
      <c r="CZ70" s="380"/>
      <c r="DA70" s="380"/>
      <c r="DB70" s="380"/>
      <c r="DC70" s="380"/>
      <c r="DD70" s="380"/>
      <c r="DE70" s="380"/>
      <c r="DF70" s="380"/>
      <c r="DG70" s="380"/>
      <c r="DH70" s="380"/>
      <c r="DI70" s="380"/>
      <c r="DJ70" s="380"/>
      <c r="DK70" s="380"/>
      <c r="DL70" s="380"/>
      <c r="DM70" s="380"/>
      <c r="DN70" s="380"/>
      <c r="DO70" s="380"/>
      <c r="DP70" s="380"/>
      <c r="DQ70" s="380"/>
      <c r="DR70" s="380"/>
      <c r="DS70" s="380"/>
      <c r="DT70" s="380"/>
      <c r="DU70" s="380"/>
      <c r="DV70" s="380"/>
      <c r="DW70" s="380"/>
      <c r="DX70" s="380"/>
      <c r="DY70" s="380"/>
      <c r="DZ70" s="380"/>
      <c r="EA70" s="380"/>
      <c r="EB70" s="380"/>
      <c r="EC70" s="380"/>
      <c r="ED70" s="380"/>
      <c r="EE70" s="380"/>
      <c r="EF70" s="380"/>
      <c r="EG70" s="380"/>
      <c r="EH70" s="380"/>
      <c r="EI70" s="380"/>
      <c r="EJ70" s="380"/>
      <c r="EK70" s="380"/>
      <c r="EL70" s="380"/>
      <c r="EM70" s="380"/>
      <c r="EN70" s="380"/>
      <c r="EO70" s="380"/>
      <c r="EP70" s="380"/>
      <c r="EQ70" s="380"/>
      <c r="ER70" s="380"/>
      <c r="ES70" s="380"/>
      <c r="ET70" s="380"/>
      <c r="EU70" s="380"/>
      <c r="EV70" s="380"/>
      <c r="EW70" s="380"/>
      <c r="EX70" s="380"/>
      <c r="EY70" s="380"/>
      <c r="EZ70" s="380"/>
      <c r="FA70" s="380"/>
      <c r="FB70" s="380"/>
      <c r="FC70" s="380"/>
      <c r="FD70" s="380"/>
      <c r="FE70" s="380"/>
      <c r="FF70" s="380"/>
      <c r="FG70" s="380"/>
      <c r="FH70" s="380"/>
      <c r="FI70" s="380"/>
      <c r="FJ70" s="380"/>
      <c r="FK70" s="380"/>
      <c r="FL70" s="380"/>
      <c r="FM70" s="380"/>
      <c r="FN70" s="380"/>
      <c r="FO70" s="380"/>
      <c r="FP70" s="380"/>
      <c r="FQ70" s="380"/>
      <c r="FR70" s="380"/>
      <c r="FS70" s="380"/>
      <c r="FT70" s="380"/>
      <c r="FU70" s="380"/>
      <c r="FV70" s="380"/>
      <c r="FW70" s="380"/>
      <c r="FX70" s="380"/>
      <c r="FY70" s="380"/>
      <c r="FZ70" s="380"/>
      <c r="GA70" s="380"/>
      <c r="GB70" s="380"/>
      <c r="GC70" s="380"/>
      <c r="GD70" s="380"/>
      <c r="GE70" s="380"/>
      <c r="GF70" s="380"/>
      <c r="GG70" s="380"/>
      <c r="GH70" s="380"/>
      <c r="GI70" s="380"/>
      <c r="GJ70" s="380"/>
      <c r="GK70" s="380"/>
      <c r="GL70" s="380"/>
      <c r="GM70" s="380"/>
      <c r="GN70" s="380"/>
      <c r="GO70" s="380"/>
      <c r="GP70" s="380"/>
      <c r="GQ70" s="380"/>
      <c r="GR70" s="380"/>
      <c r="GS70" s="380"/>
      <c r="GT70" s="380"/>
      <c r="GU70" s="380"/>
      <c r="GV70" s="380"/>
      <c r="GW70" s="380"/>
      <c r="GX70" s="380"/>
      <c r="GY70" s="380"/>
      <c r="GZ70" s="380"/>
      <c r="HA70" s="380"/>
      <c r="HB70" s="380"/>
      <c r="HC70" s="380"/>
      <c r="HD70" s="380"/>
      <c r="HE70" s="380"/>
      <c r="HF70" s="380"/>
      <c r="HG70" s="380"/>
      <c r="HH70" s="380"/>
      <c r="HI70" s="380"/>
      <c r="HJ70" s="380"/>
      <c r="HK70" s="380"/>
      <c r="HL70" s="380"/>
      <c r="HM70" s="380"/>
      <c r="HN70" s="380"/>
      <c r="HO70" s="380"/>
      <c r="HP70" s="380"/>
      <c r="HQ70" s="380"/>
      <c r="HR70" s="380"/>
      <c r="HS70" s="380"/>
      <c r="HT70" s="380"/>
      <c r="HU70" s="380"/>
      <c r="HV70" s="380"/>
      <c r="HW70" s="380"/>
      <c r="HX70" s="380"/>
      <c r="HY70" s="380"/>
      <c r="HZ70" s="380"/>
      <c r="IA70" s="380"/>
      <c r="IB70" s="380"/>
      <c r="IC70" s="380"/>
      <c r="ID70" s="380"/>
      <c r="IE70" s="380"/>
      <c r="IF70" s="380"/>
      <c r="IG70" s="380"/>
      <c r="IH70" s="380"/>
      <c r="II70" s="380"/>
      <c r="IJ70" s="380"/>
      <c r="IK70" s="380"/>
      <c r="IL70" s="380"/>
      <c r="IM70" s="380"/>
      <c r="IN70" s="380"/>
      <c r="IO70" s="380"/>
      <c r="IP70" s="380"/>
      <c r="IQ70" s="380"/>
      <c r="IR70" s="380"/>
      <c r="IS70" s="380"/>
      <c r="IT70" s="380"/>
      <c r="IU70" s="380"/>
      <c r="IV70" s="380"/>
      <c r="IW70" s="380"/>
      <c r="IX70" s="380"/>
      <c r="IY70" s="380"/>
      <c r="IZ70" s="380"/>
      <c r="JA70" s="380"/>
      <c r="JB70" s="380"/>
      <c r="JC70" s="380"/>
      <c r="JD70" s="380"/>
      <c r="JE70" s="380"/>
      <c r="JF70" s="380"/>
      <c r="JG70" s="380"/>
      <c r="JH70" s="380"/>
      <c r="JI70" s="380"/>
      <c r="JJ70" s="380"/>
      <c r="JK70" s="380"/>
      <c r="JL70" s="380"/>
      <c r="JM70" s="380"/>
      <c r="JN70" s="380"/>
      <c r="JO70" s="380"/>
      <c r="JP70" s="380"/>
      <c r="JQ70" s="380"/>
      <c r="JR70" s="380"/>
      <c r="JS70" s="380"/>
      <c r="JT70" s="380"/>
      <c r="JU70" s="380"/>
      <c r="JV70" s="380"/>
      <c r="JW70" s="380"/>
      <c r="JX70" s="380"/>
      <c r="JY70" s="380"/>
      <c r="JZ70" s="380"/>
      <c r="KA70" s="380"/>
      <c r="KB70" s="380"/>
      <c r="KC70" s="380"/>
      <c r="KD70" s="380"/>
      <c r="KE70" s="380"/>
      <c r="KF70" s="380"/>
      <c r="KG70" s="380"/>
      <c r="KH70" s="380"/>
      <c r="KI70" s="380"/>
      <c r="KJ70" s="380"/>
      <c r="KK70" s="380"/>
      <c r="KL70" s="380"/>
      <c r="KM70" s="380"/>
      <c r="KN70" s="380"/>
      <c r="KO70" s="380"/>
      <c r="KP70" s="380"/>
      <c r="KQ70" s="380"/>
      <c r="KR70" s="380"/>
      <c r="KS70" s="380"/>
      <c r="KT70" s="380"/>
      <c r="KU70" s="380"/>
      <c r="KV70" s="380"/>
      <c r="KW70" s="380"/>
      <c r="KX70" s="380"/>
      <c r="KY70" s="380"/>
      <c r="KZ70" s="380"/>
      <c r="LA70" s="380"/>
      <c r="LB70" s="380"/>
      <c r="LC70" s="380"/>
      <c r="LD70" s="380"/>
      <c r="LE70" s="380"/>
      <c r="LF70" s="380"/>
      <c r="LG70" s="380"/>
      <c r="LH70" s="380"/>
      <c r="LI70" s="380"/>
      <c r="LJ70" s="380"/>
      <c r="LK70" s="380"/>
      <c r="LL70" s="380"/>
      <c r="LM70" s="380"/>
      <c r="LN70" s="380"/>
      <c r="LO70" s="380"/>
      <c r="LP70" s="380"/>
      <c r="LQ70" s="380"/>
      <c r="LR70" s="380"/>
      <c r="LS70" s="380"/>
      <c r="LT70" s="380"/>
      <c r="LU70" s="380"/>
      <c r="LV70" s="380"/>
      <c r="LW70" s="380"/>
      <c r="LX70" s="380"/>
      <c r="LY70" s="380"/>
      <c r="LZ70" s="380"/>
      <c r="MA70" s="380"/>
      <c r="MB70" s="380"/>
      <c r="MC70" s="380"/>
      <c r="MD70" s="380"/>
      <c r="ME70" s="380"/>
      <c r="MF70" s="380"/>
      <c r="MG70" s="380"/>
      <c r="MH70" s="380"/>
      <c r="MI70" s="380"/>
      <c r="MJ70" s="380"/>
      <c r="MK70" s="380"/>
      <c r="ML70" s="380"/>
      <c r="MM70" s="380"/>
      <c r="MN70" s="380"/>
      <c r="MO70" s="380"/>
      <c r="MP70" s="380"/>
      <c r="MQ70" s="380"/>
      <c r="MR70" s="380"/>
      <c r="MS70" s="380"/>
      <c r="MT70" s="380"/>
      <c r="MU70" s="380"/>
      <c r="MV70" s="380"/>
      <c r="MW70" s="380"/>
      <c r="MX70" s="380"/>
      <c r="MY70" s="380"/>
      <c r="MZ70" s="380"/>
      <c r="NA70" s="380"/>
      <c r="NB70" s="380"/>
      <c r="NC70" s="380"/>
      <c r="ND70" s="380"/>
      <c r="NE70" s="380"/>
      <c r="NF70" s="380"/>
      <c r="NG70" s="380"/>
      <c r="NH70" s="380"/>
      <c r="NI70" s="380"/>
      <c r="NJ70" s="380"/>
      <c r="NK70" s="380"/>
      <c r="NL70" s="380"/>
      <c r="NM70" s="380"/>
      <c r="NN70" s="380"/>
      <c r="NO70" s="380"/>
      <c r="NP70" s="380"/>
      <c r="NQ70" s="380"/>
      <c r="NR70" s="380"/>
      <c r="NS70" s="380"/>
      <c r="NT70" s="380"/>
      <c r="NU70" s="380"/>
      <c r="NV70" s="380"/>
      <c r="NW70" s="380"/>
      <c r="NX70" s="380"/>
      <c r="NY70" s="380"/>
      <c r="NZ70" s="380"/>
      <c r="OA70" s="380"/>
      <c r="OB70" s="380"/>
      <c r="OC70" s="380"/>
      <c r="OD70" s="380"/>
      <c r="OE70" s="380"/>
      <c r="OF70" s="380"/>
      <c r="OG70" s="380"/>
      <c r="OH70" s="380"/>
      <c r="OI70" s="380"/>
      <c r="OJ70" s="380"/>
      <c r="OK70" s="380"/>
      <c r="OL70" s="380"/>
      <c r="OM70" s="380"/>
      <c r="ON70" s="380"/>
    </row>
    <row r="71" spans="1:404" ht="20.25" customHeight="1">
      <c r="A71" s="137"/>
      <c r="B71" s="229" t="s">
        <v>103</v>
      </c>
      <c r="C71" s="318"/>
      <c r="D71" s="319"/>
      <c r="E71" s="319"/>
      <c r="F71" s="320" t="str">
        <f>IF(F66="No","Risk Failed",IF(F64="No","Risk Failed",IF(F62="Yes",0,IF(AND(F63&gt;=40,F61="Yes"),SUM(F68:F69),(IF(AND(F63&gt;=30,F61="No"),SUM(F68:F69),"Risk Failed"))))))</f>
        <v>Risk Failed</v>
      </c>
      <c r="G71" s="363"/>
      <c r="H71" s="225"/>
      <c r="I71" s="222"/>
      <c r="J71" s="627"/>
      <c r="K71" s="627"/>
      <c r="L71" s="627"/>
      <c r="M71" s="627"/>
      <c r="N71" s="627"/>
      <c r="O71" s="627"/>
      <c r="P71" s="627"/>
      <c r="Q71" s="627"/>
      <c r="R71" s="627"/>
      <c r="S71" s="627"/>
      <c r="T71" s="627"/>
      <c r="U71" s="627"/>
      <c r="V71" s="627"/>
      <c r="W71" s="627"/>
      <c r="X71" s="627"/>
      <c r="Y71" s="627"/>
      <c r="Z71" s="627"/>
      <c r="AA71" s="627"/>
      <c r="AB71" s="627"/>
      <c r="AC71" s="627"/>
      <c r="AD71" s="627"/>
      <c r="AE71" s="627"/>
      <c r="AF71" s="627"/>
      <c r="AG71" s="627"/>
      <c r="AH71" s="627"/>
      <c r="AI71" s="627"/>
      <c r="AJ71" s="627"/>
      <c r="AK71" s="627"/>
      <c r="AL71" s="627"/>
      <c r="AM71" s="627"/>
      <c r="AN71" s="627"/>
      <c r="AO71" s="627"/>
      <c r="AP71" s="627"/>
      <c r="AQ71" s="627"/>
      <c r="AR71" s="627"/>
      <c r="AS71" s="627"/>
      <c r="AT71" s="627"/>
      <c r="AU71" s="627"/>
      <c r="AV71" s="627"/>
      <c r="AW71" s="627"/>
      <c r="AX71" s="627"/>
      <c r="AY71" s="627"/>
      <c r="AZ71" s="627"/>
      <c r="BA71" s="627"/>
      <c r="BB71" s="627"/>
      <c r="BC71" s="627"/>
      <c r="BD71" s="627"/>
      <c r="BE71" s="627"/>
      <c r="BF71" s="627"/>
      <c r="BG71" s="627"/>
      <c r="BH71" s="627"/>
      <c r="BI71" s="627"/>
      <c r="BJ71" s="627"/>
      <c r="BK71" s="627"/>
      <c r="BL71" s="627"/>
      <c r="BM71" s="627"/>
      <c r="BN71" s="627"/>
      <c r="BO71" s="627"/>
      <c r="BP71" s="627"/>
      <c r="BQ71" s="627"/>
      <c r="BR71" s="627"/>
      <c r="BS71" s="627"/>
      <c r="BT71" s="627"/>
      <c r="BU71" s="627"/>
      <c r="BV71" s="627"/>
      <c r="BW71" s="627"/>
      <c r="BX71" s="627"/>
      <c r="BY71" s="627"/>
      <c r="BZ71" s="627"/>
      <c r="CA71" s="627"/>
      <c r="CB71" s="627"/>
      <c r="CC71" s="627"/>
      <c r="CD71" s="627"/>
      <c r="CE71" s="627"/>
      <c r="CF71" s="627"/>
      <c r="CG71" s="627"/>
      <c r="CH71" s="627"/>
      <c r="CI71" s="627"/>
      <c r="CJ71" s="627"/>
      <c r="CK71" s="627"/>
      <c r="CL71" s="627"/>
      <c r="CM71" s="627"/>
      <c r="CN71" s="627"/>
      <c r="CO71" s="627"/>
      <c r="CP71" s="627"/>
      <c r="CQ71" s="627"/>
      <c r="CR71" s="627"/>
      <c r="CS71" s="627"/>
      <c r="CT71" s="627"/>
      <c r="CU71" s="627"/>
      <c r="CV71" s="627"/>
      <c r="CW71" s="627"/>
      <c r="CX71" s="627"/>
      <c r="CY71" s="627"/>
      <c r="CZ71" s="627"/>
      <c r="DA71" s="627"/>
      <c r="DB71" s="627"/>
      <c r="DC71" s="627"/>
      <c r="DD71" s="627"/>
      <c r="DE71" s="627"/>
      <c r="DF71" s="627"/>
      <c r="DG71" s="627"/>
      <c r="DH71" s="627"/>
      <c r="DI71" s="627"/>
      <c r="DJ71" s="627"/>
      <c r="DK71" s="627"/>
      <c r="DL71" s="627"/>
      <c r="DM71" s="627"/>
      <c r="DN71" s="627"/>
      <c r="DO71" s="627"/>
      <c r="DP71" s="627"/>
      <c r="DQ71" s="627"/>
      <c r="DR71" s="627"/>
      <c r="DS71" s="627"/>
      <c r="DT71" s="627"/>
      <c r="DU71" s="627"/>
      <c r="DV71" s="627"/>
      <c r="DW71" s="627"/>
      <c r="DX71" s="627"/>
      <c r="DY71" s="627"/>
      <c r="DZ71" s="627"/>
      <c r="EA71" s="627"/>
      <c r="EB71" s="627"/>
      <c r="EC71" s="627"/>
      <c r="ED71" s="627"/>
      <c r="EE71" s="627"/>
      <c r="EF71" s="627"/>
      <c r="EG71" s="627"/>
      <c r="EH71" s="627"/>
      <c r="EI71" s="627"/>
      <c r="EJ71" s="627"/>
      <c r="EK71" s="627"/>
      <c r="EL71" s="627"/>
      <c r="EM71" s="627"/>
      <c r="EN71" s="627"/>
      <c r="EO71" s="627"/>
      <c r="EP71" s="627"/>
      <c r="EQ71" s="627"/>
      <c r="ER71" s="627"/>
      <c r="ES71" s="627"/>
      <c r="ET71" s="627"/>
      <c r="EU71" s="627"/>
      <c r="EV71" s="627"/>
      <c r="EW71" s="627"/>
      <c r="EX71" s="627"/>
      <c r="EY71" s="627"/>
      <c r="EZ71" s="627"/>
      <c r="FA71" s="627"/>
      <c r="FB71" s="627"/>
      <c r="FC71" s="627"/>
      <c r="FD71" s="627"/>
      <c r="FE71" s="627"/>
      <c r="FF71" s="627"/>
      <c r="FG71" s="627"/>
      <c r="FH71" s="627"/>
      <c r="FI71" s="627"/>
      <c r="FJ71" s="627"/>
      <c r="FK71" s="627"/>
      <c r="FL71" s="627"/>
      <c r="FM71" s="627"/>
      <c r="FN71" s="627"/>
      <c r="FO71" s="627"/>
      <c r="FP71" s="627"/>
      <c r="FQ71" s="627"/>
      <c r="FR71" s="627"/>
      <c r="FS71" s="627"/>
      <c r="FT71" s="627"/>
      <c r="FU71" s="627"/>
      <c r="FV71" s="627"/>
      <c r="FW71" s="627"/>
      <c r="FX71" s="627"/>
      <c r="FY71" s="627"/>
      <c r="FZ71" s="627"/>
      <c r="GA71" s="627"/>
      <c r="GB71" s="627"/>
      <c r="GC71" s="627"/>
      <c r="GD71" s="627"/>
      <c r="GE71" s="627"/>
      <c r="GF71" s="627"/>
      <c r="GG71" s="627"/>
      <c r="GH71" s="627"/>
      <c r="GI71" s="627"/>
      <c r="GJ71" s="627"/>
      <c r="GK71" s="627"/>
      <c r="GL71" s="627"/>
      <c r="GM71" s="627"/>
      <c r="GN71" s="627"/>
      <c r="GO71" s="627"/>
      <c r="GP71" s="627"/>
      <c r="GQ71" s="627"/>
      <c r="GR71" s="627"/>
      <c r="GS71" s="627"/>
      <c r="GT71" s="627"/>
      <c r="GU71" s="627"/>
      <c r="GV71" s="627"/>
      <c r="GW71" s="627"/>
      <c r="GX71" s="627"/>
      <c r="GY71" s="627"/>
      <c r="GZ71" s="627"/>
      <c r="HA71" s="627"/>
      <c r="HB71" s="627"/>
      <c r="HC71" s="627"/>
      <c r="HD71" s="627"/>
      <c r="HE71" s="627"/>
      <c r="HF71" s="627"/>
      <c r="HG71" s="627"/>
      <c r="HH71" s="627"/>
      <c r="HI71" s="627"/>
      <c r="HJ71" s="627"/>
      <c r="HK71" s="627"/>
      <c r="HL71" s="627"/>
      <c r="HM71" s="627"/>
      <c r="HN71" s="627"/>
      <c r="HO71" s="627"/>
      <c r="HP71" s="627"/>
      <c r="HQ71" s="627"/>
      <c r="HR71" s="627"/>
      <c r="HS71" s="627"/>
      <c r="HT71" s="627"/>
      <c r="HU71" s="627"/>
      <c r="HV71" s="627"/>
      <c r="HW71" s="627"/>
      <c r="HX71" s="627"/>
      <c r="HY71" s="627"/>
      <c r="HZ71" s="627"/>
      <c r="IA71" s="627"/>
      <c r="IB71" s="627"/>
      <c r="IC71" s="627"/>
      <c r="ID71" s="627"/>
      <c r="IE71" s="627"/>
      <c r="IF71" s="627"/>
      <c r="IG71" s="627"/>
      <c r="IH71" s="627"/>
      <c r="II71" s="627"/>
      <c r="IJ71" s="627"/>
      <c r="IK71" s="627"/>
      <c r="IL71" s="627"/>
      <c r="IM71" s="627"/>
      <c r="IN71" s="627"/>
      <c r="IO71" s="627"/>
      <c r="IP71" s="627"/>
      <c r="IQ71" s="627"/>
      <c r="IR71" s="627"/>
      <c r="IS71" s="627"/>
      <c r="IT71" s="627"/>
      <c r="IU71" s="627"/>
      <c r="IV71" s="627"/>
      <c r="IW71" s="627"/>
      <c r="IX71" s="627"/>
      <c r="IY71" s="627"/>
      <c r="IZ71" s="627"/>
      <c r="JA71" s="627"/>
      <c r="JB71" s="627"/>
      <c r="JC71" s="627"/>
      <c r="JD71" s="627"/>
      <c r="JE71" s="627"/>
      <c r="JF71" s="627"/>
      <c r="JG71" s="627"/>
      <c r="JH71" s="627"/>
      <c r="JI71" s="627"/>
      <c r="JJ71" s="627"/>
      <c r="JK71" s="627"/>
      <c r="JL71" s="627"/>
      <c r="JM71" s="627"/>
      <c r="JN71" s="627"/>
      <c r="JO71" s="627"/>
      <c r="JP71" s="627"/>
      <c r="JQ71" s="627"/>
      <c r="JR71" s="627"/>
      <c r="JS71" s="627"/>
      <c r="JT71" s="627"/>
      <c r="JU71" s="627"/>
      <c r="JV71" s="627"/>
      <c r="JW71" s="627"/>
      <c r="JX71" s="627"/>
      <c r="JY71" s="627"/>
      <c r="JZ71" s="627"/>
      <c r="KA71" s="627"/>
      <c r="KB71" s="627"/>
      <c r="KC71" s="627"/>
      <c r="KD71" s="627"/>
      <c r="KE71" s="627"/>
      <c r="KF71" s="627"/>
      <c r="KG71" s="627"/>
      <c r="KH71" s="627"/>
      <c r="KI71" s="627"/>
      <c r="KJ71" s="627"/>
      <c r="KK71" s="627"/>
      <c r="KL71" s="627"/>
      <c r="KM71" s="627"/>
      <c r="KN71" s="627"/>
      <c r="KO71" s="627"/>
      <c r="KP71" s="627"/>
      <c r="KQ71" s="627"/>
      <c r="KR71" s="627"/>
      <c r="KS71" s="627"/>
      <c r="KT71" s="627"/>
      <c r="KU71" s="627"/>
      <c r="KV71" s="627"/>
      <c r="KW71" s="627"/>
      <c r="KX71" s="627"/>
      <c r="KY71" s="627"/>
      <c r="KZ71" s="627"/>
      <c r="LA71" s="627"/>
      <c r="LB71" s="627"/>
      <c r="LC71" s="627"/>
      <c r="LD71" s="627"/>
      <c r="LE71" s="627"/>
      <c r="LF71" s="627"/>
      <c r="LG71" s="627"/>
      <c r="LH71" s="627"/>
      <c r="LI71" s="627"/>
      <c r="LJ71" s="627"/>
      <c r="LK71" s="627"/>
      <c r="LL71" s="627"/>
      <c r="LM71" s="627"/>
      <c r="LN71" s="627"/>
      <c r="LO71" s="627"/>
      <c r="LP71" s="627"/>
      <c r="LQ71" s="627"/>
      <c r="LR71" s="627"/>
      <c r="LS71" s="627"/>
      <c r="LT71" s="627"/>
      <c r="LU71" s="627"/>
      <c r="LV71" s="627"/>
      <c r="LW71" s="627"/>
      <c r="LX71" s="627"/>
      <c r="LY71" s="627"/>
      <c r="LZ71" s="627"/>
      <c r="MA71" s="627"/>
      <c r="MB71" s="627"/>
      <c r="MC71" s="627"/>
      <c r="MD71" s="627"/>
      <c r="ME71" s="627"/>
      <c r="MF71" s="627"/>
      <c r="MG71" s="627"/>
      <c r="MH71" s="627"/>
      <c r="MI71" s="627"/>
      <c r="MJ71" s="627"/>
      <c r="MK71" s="627"/>
      <c r="ML71" s="627"/>
      <c r="MM71" s="627"/>
      <c r="MN71" s="627"/>
      <c r="MO71" s="627"/>
      <c r="MP71" s="627"/>
      <c r="MQ71" s="627"/>
      <c r="MR71" s="627"/>
      <c r="MS71" s="627"/>
      <c r="MT71" s="627"/>
      <c r="MU71" s="627"/>
      <c r="MV71" s="627"/>
      <c r="MW71" s="627"/>
      <c r="MX71" s="627"/>
      <c r="MY71" s="627"/>
      <c r="MZ71" s="627"/>
      <c r="NA71" s="627"/>
      <c r="NB71" s="627"/>
      <c r="NC71" s="627"/>
      <c r="ND71" s="627"/>
      <c r="NE71" s="627"/>
      <c r="NF71" s="627"/>
      <c r="NG71" s="627"/>
      <c r="NH71" s="627"/>
      <c r="NI71" s="627"/>
      <c r="NJ71" s="627"/>
      <c r="NK71" s="627"/>
      <c r="NL71" s="627"/>
      <c r="NM71" s="627"/>
      <c r="NN71" s="627"/>
      <c r="NO71" s="627"/>
      <c r="NP71" s="627"/>
      <c r="NQ71" s="627"/>
      <c r="NR71" s="627"/>
      <c r="NS71" s="627"/>
      <c r="NT71" s="627"/>
      <c r="NU71" s="627"/>
      <c r="NV71" s="627"/>
      <c r="NW71" s="627"/>
      <c r="NX71" s="627"/>
      <c r="NY71" s="627"/>
      <c r="NZ71" s="627"/>
      <c r="OA71" s="627"/>
      <c r="OB71" s="627"/>
      <c r="OC71" s="627"/>
      <c r="OD71" s="627"/>
      <c r="OE71" s="627"/>
      <c r="OF71" s="627"/>
      <c r="OG71" s="627"/>
      <c r="OH71" s="627"/>
      <c r="OI71" s="627"/>
      <c r="OJ71" s="627"/>
      <c r="OK71" s="627"/>
      <c r="OL71" s="627"/>
      <c r="OM71" s="627"/>
      <c r="ON71" s="627"/>
    </row>
    <row r="72" spans="1:404" ht="87" customHeight="1" thickBot="1">
      <c r="A72" s="137"/>
      <c r="B72" s="401" t="s">
        <v>104</v>
      </c>
      <c r="C72" s="638"/>
      <c r="D72" s="638"/>
      <c r="E72" s="638"/>
      <c r="F72" s="639"/>
      <c r="G72" s="30"/>
      <c r="H72" s="225"/>
      <c r="I72" s="222"/>
      <c r="J72" s="627"/>
      <c r="K72" s="627"/>
      <c r="L72" s="627"/>
      <c r="M72" s="627"/>
      <c r="N72" s="627"/>
      <c r="O72" s="627"/>
      <c r="P72" s="627"/>
      <c r="Q72" s="627"/>
      <c r="R72" s="627"/>
      <c r="S72" s="627"/>
      <c r="T72" s="627"/>
      <c r="U72" s="627"/>
      <c r="V72" s="627"/>
      <c r="W72" s="627"/>
      <c r="X72" s="627"/>
      <c r="Y72" s="627"/>
      <c r="Z72" s="627"/>
      <c r="AA72" s="627"/>
      <c r="AB72" s="627"/>
      <c r="AC72" s="627"/>
      <c r="AD72" s="627"/>
      <c r="AE72" s="627"/>
      <c r="AF72" s="627"/>
      <c r="AG72" s="627"/>
      <c r="AH72" s="627"/>
      <c r="AI72" s="627"/>
      <c r="AJ72" s="627"/>
      <c r="AK72" s="627"/>
      <c r="AL72" s="627"/>
      <c r="AM72" s="627"/>
      <c r="AN72" s="627"/>
      <c r="AO72" s="627"/>
      <c r="AP72" s="627"/>
      <c r="AQ72" s="627"/>
      <c r="AR72" s="627"/>
      <c r="AS72" s="627"/>
      <c r="AT72" s="627"/>
      <c r="AU72" s="627"/>
      <c r="AV72" s="627"/>
      <c r="AW72" s="627"/>
      <c r="AX72" s="627"/>
      <c r="AY72" s="627"/>
      <c r="AZ72" s="627"/>
      <c r="BA72" s="627"/>
      <c r="BB72" s="627"/>
      <c r="BC72" s="627"/>
      <c r="BD72" s="627"/>
      <c r="BE72" s="627"/>
      <c r="BF72" s="627"/>
      <c r="BG72" s="627"/>
      <c r="BH72" s="627"/>
      <c r="BI72" s="627"/>
      <c r="BJ72" s="627"/>
      <c r="BK72" s="627"/>
      <c r="BL72" s="627"/>
      <c r="BM72" s="627"/>
      <c r="BN72" s="627"/>
      <c r="BO72" s="627"/>
      <c r="BP72" s="627"/>
      <c r="BQ72" s="627"/>
      <c r="BR72" s="627"/>
      <c r="BS72" s="627"/>
      <c r="BT72" s="627"/>
      <c r="BU72" s="627"/>
      <c r="BV72" s="627"/>
      <c r="BW72" s="627"/>
      <c r="BX72" s="627"/>
      <c r="BY72" s="627"/>
      <c r="BZ72" s="627"/>
      <c r="CA72" s="627"/>
      <c r="CB72" s="627"/>
      <c r="CC72" s="627"/>
      <c r="CD72" s="627"/>
      <c r="CE72" s="627"/>
      <c r="CF72" s="627"/>
      <c r="CG72" s="627"/>
      <c r="CH72" s="627"/>
      <c r="CI72" s="627"/>
      <c r="CJ72" s="627"/>
      <c r="CK72" s="627"/>
      <c r="CL72" s="627"/>
      <c r="CM72" s="627"/>
      <c r="CN72" s="627"/>
      <c r="CO72" s="627"/>
      <c r="CP72" s="627"/>
      <c r="CQ72" s="627"/>
      <c r="CR72" s="627"/>
      <c r="CS72" s="627"/>
      <c r="CT72" s="627"/>
      <c r="CU72" s="627"/>
      <c r="CV72" s="627"/>
      <c r="CW72" s="627"/>
      <c r="CX72" s="627"/>
      <c r="CY72" s="627"/>
      <c r="CZ72" s="627"/>
      <c r="DA72" s="627"/>
      <c r="DB72" s="627"/>
      <c r="DC72" s="627"/>
      <c r="DD72" s="627"/>
      <c r="DE72" s="627"/>
      <c r="DF72" s="627"/>
      <c r="DG72" s="627"/>
      <c r="DH72" s="627"/>
      <c r="DI72" s="627"/>
      <c r="DJ72" s="627"/>
      <c r="DK72" s="627"/>
      <c r="DL72" s="627"/>
      <c r="DM72" s="627"/>
      <c r="DN72" s="627"/>
      <c r="DO72" s="627"/>
      <c r="DP72" s="627"/>
      <c r="DQ72" s="627"/>
      <c r="DR72" s="627"/>
      <c r="DS72" s="627"/>
      <c r="DT72" s="627"/>
      <c r="DU72" s="627"/>
      <c r="DV72" s="627"/>
      <c r="DW72" s="627"/>
      <c r="DX72" s="627"/>
      <c r="DY72" s="627"/>
      <c r="DZ72" s="627"/>
      <c r="EA72" s="627"/>
      <c r="EB72" s="627"/>
      <c r="EC72" s="627"/>
      <c r="ED72" s="627"/>
      <c r="EE72" s="627"/>
      <c r="EF72" s="627"/>
      <c r="EG72" s="627"/>
      <c r="EH72" s="627"/>
      <c r="EI72" s="627"/>
      <c r="EJ72" s="627"/>
      <c r="EK72" s="627"/>
      <c r="EL72" s="627"/>
      <c r="EM72" s="627"/>
      <c r="EN72" s="627"/>
      <c r="EO72" s="627"/>
      <c r="EP72" s="627"/>
      <c r="EQ72" s="627"/>
      <c r="ER72" s="627"/>
      <c r="ES72" s="627"/>
      <c r="ET72" s="627"/>
      <c r="EU72" s="627"/>
      <c r="EV72" s="627"/>
      <c r="EW72" s="627"/>
      <c r="EX72" s="627"/>
      <c r="EY72" s="627"/>
      <c r="EZ72" s="627"/>
      <c r="FA72" s="627"/>
      <c r="FB72" s="627"/>
      <c r="FC72" s="627"/>
      <c r="FD72" s="627"/>
      <c r="FE72" s="627"/>
      <c r="FF72" s="627"/>
      <c r="FG72" s="627"/>
      <c r="FH72" s="627"/>
      <c r="FI72" s="627"/>
      <c r="FJ72" s="627"/>
      <c r="FK72" s="627"/>
      <c r="FL72" s="627"/>
      <c r="FM72" s="627"/>
      <c r="FN72" s="627"/>
      <c r="FO72" s="627"/>
      <c r="FP72" s="627"/>
      <c r="FQ72" s="627"/>
      <c r="FR72" s="627"/>
      <c r="FS72" s="627"/>
      <c r="FT72" s="627"/>
      <c r="FU72" s="627"/>
      <c r="FV72" s="627"/>
      <c r="FW72" s="627"/>
      <c r="FX72" s="627"/>
      <c r="FY72" s="627"/>
      <c r="FZ72" s="627"/>
      <c r="GA72" s="627"/>
      <c r="GB72" s="627"/>
      <c r="GC72" s="627"/>
      <c r="GD72" s="627"/>
      <c r="GE72" s="627"/>
      <c r="GF72" s="627"/>
      <c r="GG72" s="627"/>
      <c r="GH72" s="627"/>
      <c r="GI72" s="627"/>
      <c r="GJ72" s="627"/>
      <c r="GK72" s="627"/>
      <c r="GL72" s="627"/>
      <c r="GM72" s="627"/>
      <c r="GN72" s="627"/>
      <c r="GO72" s="627"/>
      <c r="GP72" s="627"/>
      <c r="GQ72" s="627"/>
      <c r="GR72" s="627"/>
      <c r="GS72" s="627"/>
      <c r="GT72" s="627"/>
      <c r="GU72" s="627"/>
      <c r="GV72" s="627"/>
      <c r="GW72" s="627"/>
      <c r="GX72" s="627"/>
      <c r="GY72" s="627"/>
      <c r="GZ72" s="627"/>
      <c r="HA72" s="627"/>
      <c r="HB72" s="627"/>
      <c r="HC72" s="627"/>
      <c r="HD72" s="627"/>
      <c r="HE72" s="627"/>
      <c r="HF72" s="627"/>
      <c r="HG72" s="627"/>
      <c r="HH72" s="627"/>
      <c r="HI72" s="627"/>
      <c r="HJ72" s="627"/>
      <c r="HK72" s="627"/>
      <c r="HL72" s="627"/>
      <c r="HM72" s="627"/>
      <c r="HN72" s="627"/>
      <c r="HO72" s="627"/>
      <c r="HP72" s="627"/>
      <c r="HQ72" s="627"/>
      <c r="HR72" s="627"/>
      <c r="HS72" s="627"/>
      <c r="HT72" s="627"/>
      <c r="HU72" s="627"/>
      <c r="HV72" s="627"/>
      <c r="HW72" s="627"/>
      <c r="HX72" s="627"/>
      <c r="HY72" s="627"/>
      <c r="HZ72" s="627"/>
      <c r="IA72" s="627"/>
      <c r="IB72" s="627"/>
      <c r="IC72" s="627"/>
      <c r="ID72" s="627"/>
      <c r="IE72" s="627"/>
      <c r="IF72" s="627"/>
      <c r="IG72" s="627"/>
      <c r="IH72" s="627"/>
      <c r="II72" s="627"/>
      <c r="IJ72" s="627"/>
      <c r="IK72" s="627"/>
      <c r="IL72" s="627"/>
      <c r="IM72" s="627"/>
      <c r="IN72" s="627"/>
      <c r="IO72" s="627"/>
      <c r="IP72" s="627"/>
      <c r="IQ72" s="627"/>
      <c r="IR72" s="627"/>
      <c r="IS72" s="627"/>
      <c r="IT72" s="627"/>
      <c r="IU72" s="627"/>
      <c r="IV72" s="627"/>
      <c r="IW72" s="627"/>
      <c r="IX72" s="627"/>
      <c r="IY72" s="627"/>
      <c r="IZ72" s="627"/>
      <c r="JA72" s="627"/>
      <c r="JB72" s="627"/>
      <c r="JC72" s="627"/>
      <c r="JD72" s="627"/>
      <c r="JE72" s="627"/>
      <c r="JF72" s="627"/>
      <c r="JG72" s="627"/>
      <c r="JH72" s="627"/>
      <c r="JI72" s="627"/>
      <c r="JJ72" s="627"/>
      <c r="JK72" s="627"/>
      <c r="JL72" s="627"/>
      <c r="JM72" s="627"/>
      <c r="JN72" s="627"/>
      <c r="JO72" s="627"/>
      <c r="JP72" s="627"/>
      <c r="JQ72" s="627"/>
      <c r="JR72" s="627"/>
      <c r="JS72" s="627"/>
      <c r="JT72" s="627"/>
      <c r="JU72" s="627"/>
      <c r="JV72" s="627"/>
      <c r="JW72" s="627"/>
      <c r="JX72" s="627"/>
      <c r="JY72" s="627"/>
      <c r="JZ72" s="627"/>
      <c r="KA72" s="627"/>
      <c r="KB72" s="627"/>
      <c r="KC72" s="627"/>
      <c r="KD72" s="627"/>
      <c r="KE72" s="627"/>
      <c r="KF72" s="627"/>
      <c r="KG72" s="627"/>
      <c r="KH72" s="627"/>
      <c r="KI72" s="627"/>
      <c r="KJ72" s="627"/>
      <c r="KK72" s="627"/>
      <c r="KL72" s="627"/>
      <c r="KM72" s="627"/>
      <c r="KN72" s="627"/>
      <c r="KO72" s="627"/>
      <c r="KP72" s="627"/>
      <c r="KQ72" s="627"/>
      <c r="KR72" s="627"/>
      <c r="KS72" s="627"/>
      <c r="KT72" s="627"/>
      <c r="KU72" s="627"/>
      <c r="KV72" s="627"/>
      <c r="KW72" s="627"/>
      <c r="KX72" s="627"/>
      <c r="KY72" s="627"/>
      <c r="KZ72" s="627"/>
      <c r="LA72" s="627"/>
      <c r="LB72" s="627"/>
      <c r="LC72" s="627"/>
      <c r="LD72" s="627"/>
      <c r="LE72" s="627"/>
      <c r="LF72" s="627"/>
      <c r="LG72" s="627"/>
      <c r="LH72" s="627"/>
      <c r="LI72" s="627"/>
      <c r="LJ72" s="627"/>
      <c r="LK72" s="627"/>
      <c r="LL72" s="627"/>
      <c r="LM72" s="627"/>
      <c r="LN72" s="627"/>
      <c r="LO72" s="627"/>
      <c r="LP72" s="627"/>
      <c r="LQ72" s="627"/>
      <c r="LR72" s="627"/>
      <c r="LS72" s="627"/>
      <c r="LT72" s="627"/>
      <c r="LU72" s="627"/>
      <c r="LV72" s="627"/>
      <c r="LW72" s="627"/>
      <c r="LX72" s="627"/>
      <c r="LY72" s="627"/>
      <c r="LZ72" s="627"/>
      <c r="MA72" s="627"/>
      <c r="MB72" s="627"/>
      <c r="MC72" s="627"/>
      <c r="MD72" s="627"/>
      <c r="ME72" s="627"/>
      <c r="MF72" s="627"/>
      <c r="MG72" s="627"/>
      <c r="MH72" s="627"/>
      <c r="MI72" s="627"/>
      <c r="MJ72" s="627"/>
      <c r="MK72" s="627"/>
      <c r="ML72" s="627"/>
      <c r="MM72" s="627"/>
      <c r="MN72" s="627"/>
      <c r="MO72" s="627"/>
      <c r="MP72" s="627"/>
      <c r="MQ72" s="627"/>
      <c r="MR72" s="627"/>
      <c r="MS72" s="627"/>
      <c r="MT72" s="627"/>
      <c r="MU72" s="627"/>
      <c r="MV72" s="627"/>
      <c r="MW72" s="627"/>
      <c r="MX72" s="627"/>
      <c r="MY72" s="627"/>
      <c r="MZ72" s="627"/>
      <c r="NA72" s="627"/>
      <c r="NB72" s="627"/>
      <c r="NC72" s="627"/>
      <c r="ND72" s="627"/>
      <c r="NE72" s="627"/>
      <c r="NF72" s="627"/>
      <c r="NG72" s="627"/>
      <c r="NH72" s="627"/>
      <c r="NI72" s="627"/>
      <c r="NJ72" s="627"/>
      <c r="NK72" s="627"/>
      <c r="NL72" s="627"/>
      <c r="NM72" s="627"/>
      <c r="NN72" s="627"/>
      <c r="NO72" s="627"/>
      <c r="NP72" s="627"/>
      <c r="NQ72" s="627"/>
      <c r="NR72" s="627"/>
      <c r="NS72" s="627"/>
      <c r="NT72" s="627"/>
      <c r="NU72" s="627"/>
      <c r="NV72" s="627"/>
      <c r="NW72" s="627"/>
      <c r="NX72" s="627"/>
      <c r="NY72" s="627"/>
      <c r="NZ72" s="627"/>
      <c r="OA72" s="627"/>
      <c r="OB72" s="627"/>
      <c r="OC72" s="627"/>
      <c r="OD72" s="627"/>
      <c r="OE72" s="627"/>
      <c r="OF72" s="627"/>
      <c r="OG72" s="627"/>
      <c r="OH72" s="627"/>
      <c r="OI72" s="627"/>
      <c r="OJ72" s="627"/>
      <c r="OK72" s="627"/>
      <c r="OL72" s="627"/>
      <c r="OM72" s="627"/>
      <c r="ON72" s="627"/>
    </row>
    <row r="73" spans="1:404" s="118" customFormat="1" ht="57.75" customHeight="1" thickBot="1">
      <c r="A73" s="137"/>
      <c r="B73" s="270"/>
      <c r="C73" s="260"/>
      <c r="D73" s="260"/>
      <c r="E73" s="260"/>
      <c r="F73" s="260"/>
      <c r="G73" s="30"/>
      <c r="H73" s="225"/>
      <c r="I73" s="222"/>
      <c r="J73" s="260"/>
      <c r="K73" s="260"/>
      <c r="L73" s="260"/>
      <c r="M73" s="260"/>
      <c r="N73" s="260"/>
      <c r="O73" s="260"/>
      <c r="P73" s="260"/>
      <c r="Q73" s="260"/>
      <c r="R73" s="260"/>
      <c r="S73" s="260"/>
      <c r="T73" s="260"/>
      <c r="U73" s="260"/>
      <c r="V73" s="260"/>
      <c r="W73" s="260"/>
      <c r="X73" s="260"/>
      <c r="Y73" s="260"/>
      <c r="Z73" s="260"/>
      <c r="AA73" s="260"/>
      <c r="AB73" s="260"/>
      <c r="AC73" s="260"/>
      <c r="AD73" s="260"/>
      <c r="AE73" s="260"/>
      <c r="AF73" s="260"/>
      <c r="AG73" s="260"/>
      <c r="AH73" s="260"/>
      <c r="AI73" s="260"/>
      <c r="AJ73" s="260"/>
      <c r="AK73" s="260"/>
      <c r="AL73" s="260"/>
      <c r="AM73" s="260"/>
      <c r="AN73" s="260"/>
      <c r="AO73" s="260"/>
      <c r="AP73" s="260"/>
      <c r="AQ73" s="260"/>
      <c r="AR73" s="260"/>
      <c r="AS73" s="260"/>
      <c r="AT73" s="260"/>
      <c r="AU73" s="260"/>
      <c r="AV73" s="260"/>
      <c r="AW73" s="260"/>
      <c r="AX73" s="260"/>
      <c r="AY73" s="260"/>
      <c r="AZ73" s="260"/>
      <c r="BA73" s="260"/>
      <c r="BB73" s="260"/>
      <c r="BC73" s="260"/>
      <c r="BD73" s="260"/>
      <c r="BE73" s="260"/>
      <c r="BF73" s="260"/>
      <c r="BG73" s="260"/>
      <c r="BH73" s="260"/>
      <c r="BI73" s="260"/>
      <c r="BJ73" s="260"/>
      <c r="BK73" s="260"/>
      <c r="BL73" s="260"/>
      <c r="BM73" s="260"/>
      <c r="BN73" s="260"/>
      <c r="BO73" s="260"/>
      <c r="BP73" s="260"/>
      <c r="BQ73" s="260"/>
      <c r="BR73" s="260"/>
      <c r="BS73" s="260"/>
      <c r="BT73" s="260"/>
      <c r="BU73" s="260"/>
      <c r="BV73" s="260"/>
      <c r="BW73" s="260"/>
      <c r="BX73" s="260"/>
      <c r="BY73" s="260"/>
      <c r="BZ73" s="260"/>
      <c r="CA73" s="260"/>
      <c r="CB73" s="260"/>
      <c r="CC73" s="260"/>
      <c r="CD73" s="260"/>
      <c r="CE73" s="260"/>
      <c r="CF73" s="260"/>
      <c r="CG73" s="260"/>
      <c r="CH73" s="260"/>
      <c r="CI73" s="260"/>
      <c r="CJ73" s="260"/>
      <c r="CK73" s="260"/>
      <c r="CL73" s="260"/>
      <c r="CM73" s="260"/>
      <c r="CN73" s="260"/>
      <c r="CO73" s="260"/>
      <c r="CP73" s="260"/>
      <c r="CQ73" s="260"/>
      <c r="CR73" s="260"/>
      <c r="CS73" s="260"/>
      <c r="CT73" s="260"/>
      <c r="CU73" s="260"/>
      <c r="CV73" s="260"/>
      <c r="CW73" s="260"/>
      <c r="CX73" s="260"/>
      <c r="CY73" s="260"/>
      <c r="CZ73" s="260"/>
      <c r="DA73" s="260"/>
      <c r="DB73" s="260"/>
      <c r="DC73" s="260"/>
      <c r="DD73" s="260"/>
      <c r="DE73" s="260"/>
      <c r="DF73" s="260"/>
      <c r="DG73" s="260"/>
      <c r="DH73" s="260"/>
      <c r="DI73" s="260"/>
      <c r="DJ73" s="260"/>
      <c r="DK73" s="260"/>
      <c r="DL73" s="260"/>
      <c r="DM73" s="260"/>
      <c r="DN73" s="260"/>
      <c r="DO73" s="260"/>
      <c r="DP73" s="260"/>
      <c r="DQ73" s="260"/>
      <c r="DR73" s="260"/>
      <c r="DS73" s="260"/>
      <c r="DT73" s="260"/>
      <c r="DU73" s="260"/>
      <c r="DV73" s="260"/>
      <c r="DW73" s="260"/>
      <c r="DX73" s="260"/>
      <c r="DY73" s="260"/>
      <c r="DZ73" s="260"/>
      <c r="EA73" s="260"/>
      <c r="EB73" s="260"/>
      <c r="EC73" s="260"/>
      <c r="ED73" s="260"/>
      <c r="EE73" s="260"/>
      <c r="EF73" s="260"/>
      <c r="EG73" s="260"/>
      <c r="EH73" s="260"/>
      <c r="EI73" s="260"/>
      <c r="EJ73" s="260"/>
      <c r="EK73" s="260"/>
      <c r="EL73" s="260"/>
      <c r="EM73" s="260"/>
      <c r="EN73" s="260"/>
      <c r="EO73" s="260"/>
      <c r="EP73" s="260"/>
      <c r="EQ73" s="260"/>
      <c r="ER73" s="260"/>
      <c r="ES73" s="260"/>
      <c r="ET73" s="260"/>
      <c r="EU73" s="260"/>
      <c r="EV73" s="260"/>
      <c r="EW73" s="260"/>
      <c r="EX73" s="260"/>
      <c r="EY73" s="260"/>
      <c r="EZ73" s="260"/>
      <c r="FA73" s="260"/>
      <c r="FB73" s="260"/>
      <c r="FC73" s="260"/>
      <c r="FD73" s="260"/>
      <c r="FE73" s="260"/>
      <c r="FF73" s="260"/>
      <c r="FG73" s="260"/>
      <c r="FH73" s="260"/>
      <c r="FI73" s="260"/>
      <c r="FJ73" s="260"/>
      <c r="FK73" s="260"/>
      <c r="FL73" s="260"/>
      <c r="FM73" s="260"/>
      <c r="FN73" s="260"/>
      <c r="FO73" s="260"/>
      <c r="FP73" s="260"/>
      <c r="FQ73" s="260"/>
      <c r="FR73" s="260"/>
      <c r="FS73" s="260"/>
      <c r="FT73" s="260"/>
      <c r="FU73" s="260"/>
      <c r="FV73" s="260"/>
      <c r="FW73" s="260"/>
      <c r="FX73" s="260"/>
      <c r="FY73" s="260"/>
      <c r="FZ73" s="260"/>
      <c r="GA73" s="260"/>
      <c r="GB73" s="260"/>
      <c r="GC73" s="260"/>
      <c r="GD73" s="260"/>
      <c r="GE73" s="260"/>
      <c r="GF73" s="260"/>
      <c r="GG73" s="260"/>
      <c r="GH73" s="260"/>
      <c r="GI73" s="260"/>
      <c r="GJ73" s="260"/>
      <c r="GK73" s="260"/>
      <c r="GL73" s="260"/>
      <c r="GM73" s="260"/>
      <c r="GN73" s="260"/>
      <c r="GO73" s="260"/>
      <c r="GP73" s="260"/>
      <c r="GQ73" s="260"/>
      <c r="GR73" s="260"/>
      <c r="GS73" s="260"/>
      <c r="GT73" s="260"/>
      <c r="GU73" s="260"/>
      <c r="GV73" s="260"/>
      <c r="GW73" s="260"/>
      <c r="GX73" s="260"/>
      <c r="GY73" s="260"/>
      <c r="GZ73" s="260"/>
      <c r="HA73" s="260"/>
      <c r="HB73" s="260"/>
      <c r="HC73" s="260"/>
      <c r="HD73" s="260"/>
      <c r="HE73" s="260"/>
      <c r="HF73" s="260"/>
      <c r="HG73" s="260"/>
      <c r="HH73" s="260"/>
      <c r="HI73" s="260"/>
      <c r="HJ73" s="260"/>
      <c r="HK73" s="260"/>
      <c r="HL73" s="260"/>
      <c r="HM73" s="260"/>
      <c r="HN73" s="260"/>
      <c r="HO73" s="260"/>
      <c r="HP73" s="260"/>
      <c r="HQ73" s="260"/>
      <c r="HR73" s="260"/>
      <c r="HS73" s="260"/>
      <c r="HT73" s="260"/>
      <c r="HU73" s="260"/>
      <c r="HV73" s="260"/>
      <c r="HW73" s="260"/>
      <c r="HX73" s="260"/>
      <c r="HY73" s="260"/>
      <c r="HZ73" s="260"/>
      <c r="IA73" s="260"/>
      <c r="IB73" s="260"/>
      <c r="IC73" s="260"/>
      <c r="ID73" s="260"/>
      <c r="IE73" s="260"/>
      <c r="IF73" s="260"/>
      <c r="IG73" s="260"/>
      <c r="IH73" s="260"/>
      <c r="II73" s="260"/>
      <c r="IJ73" s="260"/>
      <c r="IK73" s="260"/>
      <c r="IL73" s="260"/>
      <c r="IM73" s="260"/>
      <c r="IN73" s="260"/>
      <c r="IO73" s="260"/>
      <c r="IP73" s="260"/>
      <c r="IQ73" s="260"/>
      <c r="IR73" s="260"/>
      <c r="IS73" s="260"/>
      <c r="IT73" s="260"/>
      <c r="IU73" s="260"/>
      <c r="IV73" s="260"/>
      <c r="IW73" s="260"/>
      <c r="IX73" s="260"/>
      <c r="IY73" s="260"/>
      <c r="IZ73" s="260"/>
      <c r="JA73" s="260"/>
      <c r="JB73" s="260"/>
      <c r="JC73" s="260"/>
      <c r="JD73" s="260"/>
      <c r="JE73" s="260"/>
      <c r="JF73" s="260"/>
      <c r="JG73" s="260"/>
      <c r="JH73" s="260"/>
      <c r="JI73" s="260"/>
      <c r="JJ73" s="260"/>
      <c r="JK73" s="260"/>
      <c r="JL73" s="260"/>
      <c r="JM73" s="260"/>
      <c r="JN73" s="260"/>
      <c r="JO73" s="260"/>
      <c r="JP73" s="260"/>
      <c r="JQ73" s="260"/>
      <c r="JR73" s="260"/>
      <c r="JS73" s="260"/>
      <c r="JT73" s="260"/>
      <c r="JU73" s="260"/>
      <c r="JV73" s="260"/>
      <c r="JW73" s="260"/>
      <c r="JX73" s="260"/>
      <c r="JY73" s="260"/>
      <c r="JZ73" s="260"/>
      <c r="KA73" s="260"/>
      <c r="KB73" s="260"/>
      <c r="KC73" s="260"/>
      <c r="KD73" s="260"/>
      <c r="KE73" s="260"/>
      <c r="KF73" s="260"/>
      <c r="KG73" s="260"/>
      <c r="KH73" s="260"/>
      <c r="KI73" s="260"/>
      <c r="KJ73" s="260"/>
      <c r="KK73" s="260"/>
      <c r="KL73" s="260"/>
      <c r="KM73" s="260"/>
      <c r="KN73" s="260"/>
      <c r="KO73" s="260"/>
      <c r="KP73" s="260"/>
      <c r="KQ73" s="260"/>
      <c r="KR73" s="260"/>
      <c r="KS73" s="260"/>
      <c r="KT73" s="260"/>
      <c r="KU73" s="260"/>
      <c r="KV73" s="260"/>
      <c r="KW73" s="260"/>
      <c r="KX73" s="260"/>
      <c r="KY73" s="260"/>
      <c r="KZ73" s="260"/>
      <c r="LA73" s="260"/>
      <c r="LB73" s="260"/>
      <c r="LC73" s="260"/>
      <c r="LD73" s="260"/>
      <c r="LE73" s="260"/>
      <c r="LF73" s="260"/>
      <c r="LG73" s="260"/>
      <c r="LH73" s="260"/>
      <c r="LI73" s="260"/>
      <c r="LJ73" s="260"/>
      <c r="LK73" s="260"/>
      <c r="LL73" s="260"/>
      <c r="LM73" s="260"/>
      <c r="LN73" s="260"/>
      <c r="LO73" s="260"/>
      <c r="LP73" s="260"/>
      <c r="LQ73" s="260"/>
      <c r="LR73" s="260"/>
      <c r="LS73" s="260"/>
      <c r="LT73" s="260"/>
      <c r="LU73" s="260"/>
      <c r="LV73" s="260"/>
      <c r="LW73" s="260"/>
      <c r="LX73" s="260"/>
      <c r="LY73" s="260"/>
      <c r="LZ73" s="260"/>
      <c r="MA73" s="260"/>
      <c r="MB73" s="260"/>
      <c r="MC73" s="260"/>
      <c r="MD73" s="260"/>
      <c r="ME73" s="260"/>
      <c r="MF73" s="260"/>
      <c r="MG73" s="260"/>
      <c r="MH73" s="260"/>
      <c r="MI73" s="260"/>
      <c r="MJ73" s="260"/>
      <c r="MK73" s="260"/>
      <c r="ML73" s="260"/>
      <c r="MM73" s="260"/>
      <c r="MN73" s="260"/>
      <c r="MO73" s="260"/>
      <c r="MP73" s="260"/>
      <c r="MQ73" s="260"/>
      <c r="MR73" s="260"/>
      <c r="MS73" s="260"/>
      <c r="MT73" s="260"/>
      <c r="MU73" s="260"/>
      <c r="MV73" s="260"/>
      <c r="MW73" s="260"/>
      <c r="MX73" s="260"/>
      <c r="MY73" s="260"/>
      <c r="MZ73" s="260"/>
      <c r="NA73" s="260"/>
      <c r="NB73" s="260"/>
      <c r="NC73" s="260"/>
      <c r="ND73" s="260"/>
      <c r="NE73" s="260"/>
      <c r="NF73" s="260"/>
      <c r="NG73" s="260"/>
      <c r="NH73" s="260"/>
      <c r="NI73" s="260"/>
      <c r="NJ73" s="260"/>
      <c r="NK73" s="260"/>
      <c r="NL73" s="260"/>
      <c r="NM73" s="260"/>
      <c r="NN73" s="260"/>
      <c r="NO73" s="260"/>
      <c r="NP73" s="260"/>
      <c r="NQ73" s="260"/>
      <c r="NR73" s="260"/>
      <c r="NS73" s="260"/>
      <c r="NT73" s="260"/>
      <c r="NU73" s="260"/>
      <c r="NV73" s="260"/>
      <c r="NW73" s="260"/>
      <c r="NX73" s="260"/>
      <c r="NY73" s="260"/>
      <c r="NZ73" s="260"/>
      <c r="OA73" s="260"/>
      <c r="OB73" s="260"/>
      <c r="OC73" s="260"/>
      <c r="OD73" s="260"/>
      <c r="OE73" s="260"/>
      <c r="OF73" s="260"/>
      <c r="OG73" s="260"/>
      <c r="OH73" s="260"/>
      <c r="OI73" s="260"/>
      <c r="OJ73" s="260"/>
      <c r="OK73" s="260"/>
      <c r="OL73" s="260"/>
      <c r="OM73" s="260"/>
      <c r="ON73" s="260"/>
    </row>
    <row r="74" spans="1:404" ht="20.25" customHeight="1" thickBot="1">
      <c r="A74" s="137"/>
      <c r="B74" s="384" t="s">
        <v>105</v>
      </c>
      <c r="C74" s="385"/>
      <c r="D74" s="385"/>
      <c r="E74" s="385"/>
      <c r="F74" s="386"/>
      <c r="G74" s="30"/>
      <c r="H74" s="225"/>
      <c r="I74" s="222"/>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80"/>
      <c r="BD74" s="380"/>
      <c r="BE74" s="380"/>
      <c r="BF74" s="380"/>
      <c r="BG74" s="380"/>
      <c r="BH74" s="380"/>
      <c r="BI74" s="380"/>
      <c r="BJ74" s="380"/>
      <c r="BK74" s="380"/>
      <c r="BL74" s="380"/>
      <c r="BM74" s="380"/>
      <c r="BN74" s="380"/>
      <c r="BO74" s="380"/>
      <c r="BP74" s="380"/>
      <c r="BQ74" s="380"/>
      <c r="BR74" s="380"/>
      <c r="BS74" s="380"/>
      <c r="BT74" s="380"/>
      <c r="BU74" s="380"/>
      <c r="BV74" s="380"/>
      <c r="BW74" s="380"/>
      <c r="BX74" s="380"/>
      <c r="BY74" s="380"/>
      <c r="BZ74" s="380"/>
      <c r="CA74" s="380"/>
      <c r="CB74" s="380"/>
      <c r="CC74" s="380"/>
      <c r="CD74" s="380"/>
      <c r="CE74" s="380"/>
      <c r="CF74" s="380"/>
      <c r="CG74" s="380"/>
      <c r="CH74" s="380"/>
      <c r="CI74" s="380"/>
      <c r="CJ74" s="380"/>
      <c r="CK74" s="380"/>
      <c r="CL74" s="380"/>
      <c r="CM74" s="380"/>
      <c r="CN74" s="380"/>
      <c r="CO74" s="380"/>
      <c r="CP74" s="380"/>
      <c r="CQ74" s="380"/>
      <c r="CR74" s="380"/>
      <c r="CS74" s="380"/>
      <c r="CT74" s="380"/>
      <c r="CU74" s="380"/>
      <c r="CV74" s="380"/>
      <c r="CW74" s="380"/>
      <c r="CX74" s="380"/>
      <c r="CY74" s="380"/>
      <c r="CZ74" s="380"/>
      <c r="DA74" s="380"/>
      <c r="DB74" s="380"/>
      <c r="DC74" s="380"/>
      <c r="DD74" s="380"/>
      <c r="DE74" s="380"/>
      <c r="DF74" s="380"/>
      <c r="DG74" s="380"/>
      <c r="DH74" s="380"/>
      <c r="DI74" s="380"/>
      <c r="DJ74" s="380"/>
      <c r="DK74" s="380"/>
      <c r="DL74" s="380"/>
      <c r="DM74" s="380"/>
      <c r="DN74" s="380"/>
      <c r="DO74" s="380"/>
      <c r="DP74" s="380"/>
      <c r="DQ74" s="380"/>
      <c r="DR74" s="380"/>
      <c r="DS74" s="380"/>
      <c r="DT74" s="380"/>
      <c r="DU74" s="380"/>
      <c r="DV74" s="380"/>
      <c r="DW74" s="380"/>
      <c r="DX74" s="380"/>
      <c r="DY74" s="380"/>
      <c r="DZ74" s="380"/>
      <c r="EA74" s="380"/>
      <c r="EB74" s="380"/>
      <c r="EC74" s="380"/>
      <c r="ED74" s="380"/>
      <c r="EE74" s="380"/>
      <c r="EF74" s="380"/>
      <c r="EG74" s="380"/>
      <c r="EH74" s="380"/>
      <c r="EI74" s="380"/>
      <c r="EJ74" s="380"/>
      <c r="EK74" s="380"/>
      <c r="EL74" s="380"/>
      <c r="EM74" s="380"/>
      <c r="EN74" s="380"/>
      <c r="EO74" s="380"/>
      <c r="EP74" s="380"/>
      <c r="EQ74" s="380"/>
      <c r="ER74" s="380"/>
      <c r="ES74" s="380"/>
      <c r="ET74" s="380"/>
      <c r="EU74" s="380"/>
      <c r="EV74" s="380"/>
      <c r="EW74" s="380"/>
      <c r="EX74" s="380"/>
      <c r="EY74" s="380"/>
      <c r="EZ74" s="380"/>
      <c r="FA74" s="380"/>
      <c r="FB74" s="380"/>
      <c r="FC74" s="380"/>
      <c r="FD74" s="380"/>
      <c r="FE74" s="380"/>
      <c r="FF74" s="380"/>
      <c r="FG74" s="380"/>
      <c r="FH74" s="380"/>
      <c r="FI74" s="380"/>
      <c r="FJ74" s="380"/>
      <c r="FK74" s="380"/>
      <c r="FL74" s="380"/>
      <c r="FM74" s="380"/>
      <c r="FN74" s="380"/>
      <c r="FO74" s="380"/>
      <c r="FP74" s="380"/>
      <c r="FQ74" s="380"/>
      <c r="FR74" s="380"/>
      <c r="FS74" s="380"/>
      <c r="FT74" s="380"/>
      <c r="FU74" s="380"/>
      <c r="FV74" s="380"/>
      <c r="FW74" s="380"/>
      <c r="FX74" s="380"/>
      <c r="FY74" s="380"/>
      <c r="FZ74" s="380"/>
      <c r="GA74" s="380"/>
      <c r="GB74" s="380"/>
      <c r="GC74" s="380"/>
      <c r="GD74" s="380"/>
      <c r="GE74" s="380"/>
      <c r="GF74" s="380"/>
      <c r="GG74" s="380"/>
      <c r="GH74" s="380"/>
      <c r="GI74" s="380"/>
      <c r="GJ74" s="380"/>
      <c r="GK74" s="380"/>
      <c r="GL74" s="380"/>
      <c r="GM74" s="380"/>
      <c r="GN74" s="380"/>
      <c r="GO74" s="380"/>
      <c r="GP74" s="380"/>
      <c r="GQ74" s="380"/>
      <c r="GR74" s="380"/>
      <c r="GS74" s="380"/>
      <c r="GT74" s="380"/>
      <c r="GU74" s="380"/>
      <c r="GV74" s="380"/>
      <c r="GW74" s="380"/>
      <c r="GX74" s="380"/>
      <c r="GY74" s="380"/>
      <c r="GZ74" s="380"/>
      <c r="HA74" s="380"/>
      <c r="HB74" s="380"/>
      <c r="HC74" s="380"/>
      <c r="HD74" s="380"/>
      <c r="HE74" s="380"/>
      <c r="HF74" s="380"/>
      <c r="HG74" s="380"/>
      <c r="HH74" s="380"/>
      <c r="HI74" s="380"/>
      <c r="HJ74" s="380"/>
      <c r="HK74" s="380"/>
      <c r="HL74" s="380"/>
      <c r="HM74" s="380"/>
      <c r="HN74" s="380"/>
      <c r="HO74" s="380"/>
      <c r="HP74" s="380"/>
      <c r="HQ74" s="380"/>
      <c r="HR74" s="380"/>
      <c r="HS74" s="380"/>
      <c r="HT74" s="380"/>
      <c r="HU74" s="380"/>
      <c r="HV74" s="380"/>
      <c r="HW74" s="380"/>
      <c r="HX74" s="380"/>
      <c r="HY74" s="380"/>
      <c r="HZ74" s="380"/>
      <c r="IA74" s="380"/>
      <c r="IB74" s="380"/>
      <c r="IC74" s="380"/>
      <c r="ID74" s="380"/>
      <c r="IE74" s="380"/>
      <c r="IF74" s="380"/>
      <c r="IG74" s="380"/>
      <c r="IH74" s="380"/>
      <c r="II74" s="380"/>
      <c r="IJ74" s="380"/>
      <c r="IK74" s="380"/>
      <c r="IL74" s="380"/>
      <c r="IM74" s="380"/>
      <c r="IN74" s="380"/>
      <c r="IO74" s="380"/>
      <c r="IP74" s="380"/>
      <c r="IQ74" s="380"/>
      <c r="IR74" s="380"/>
      <c r="IS74" s="380"/>
      <c r="IT74" s="380"/>
      <c r="IU74" s="380"/>
      <c r="IV74" s="380"/>
      <c r="IW74" s="380"/>
      <c r="IX74" s="380"/>
      <c r="IY74" s="380"/>
      <c r="IZ74" s="380"/>
      <c r="JA74" s="380"/>
      <c r="JB74" s="380"/>
      <c r="JC74" s="380"/>
      <c r="JD74" s="380"/>
      <c r="JE74" s="380"/>
      <c r="JF74" s="380"/>
      <c r="JG74" s="380"/>
      <c r="JH74" s="380"/>
      <c r="JI74" s="380"/>
      <c r="JJ74" s="380"/>
      <c r="JK74" s="380"/>
      <c r="JL74" s="380"/>
      <c r="JM74" s="380"/>
      <c r="JN74" s="380"/>
      <c r="JO74" s="380"/>
      <c r="JP74" s="380"/>
      <c r="JQ74" s="380"/>
      <c r="JR74" s="380"/>
      <c r="JS74" s="380"/>
      <c r="JT74" s="380"/>
      <c r="JU74" s="380"/>
      <c r="JV74" s="380"/>
      <c r="JW74" s="380"/>
      <c r="JX74" s="380"/>
      <c r="JY74" s="380"/>
      <c r="JZ74" s="380"/>
      <c r="KA74" s="380"/>
      <c r="KB74" s="380"/>
      <c r="KC74" s="380"/>
      <c r="KD74" s="380"/>
      <c r="KE74" s="380"/>
      <c r="KF74" s="380"/>
      <c r="KG74" s="380"/>
      <c r="KH74" s="380"/>
      <c r="KI74" s="380"/>
      <c r="KJ74" s="380"/>
      <c r="KK74" s="380"/>
      <c r="KL74" s="380"/>
      <c r="KM74" s="380"/>
      <c r="KN74" s="380"/>
      <c r="KO74" s="380"/>
      <c r="KP74" s="380"/>
      <c r="KQ74" s="380"/>
      <c r="KR74" s="380"/>
      <c r="KS74" s="380"/>
      <c r="KT74" s="380"/>
      <c r="KU74" s="380"/>
      <c r="KV74" s="380"/>
      <c r="KW74" s="380"/>
      <c r="KX74" s="380"/>
      <c r="KY74" s="380"/>
      <c r="KZ74" s="380"/>
      <c r="LA74" s="380"/>
      <c r="LB74" s="380"/>
      <c r="LC74" s="380"/>
      <c r="LD74" s="380"/>
      <c r="LE74" s="380"/>
      <c r="LF74" s="380"/>
      <c r="LG74" s="380"/>
      <c r="LH74" s="380"/>
      <c r="LI74" s="380"/>
      <c r="LJ74" s="380"/>
      <c r="LK74" s="380"/>
      <c r="LL74" s="380"/>
      <c r="LM74" s="380"/>
      <c r="LN74" s="380"/>
      <c r="LO74" s="380"/>
      <c r="LP74" s="380"/>
      <c r="LQ74" s="380"/>
      <c r="LR74" s="380"/>
      <c r="LS74" s="380"/>
      <c r="LT74" s="380"/>
      <c r="LU74" s="380"/>
      <c r="LV74" s="380"/>
      <c r="LW74" s="380"/>
      <c r="LX74" s="380"/>
      <c r="LY74" s="380"/>
      <c r="LZ74" s="380"/>
      <c r="MA74" s="380"/>
      <c r="MB74" s="380"/>
      <c r="MC74" s="380"/>
      <c r="MD74" s="380"/>
      <c r="ME74" s="380"/>
      <c r="MF74" s="380"/>
      <c r="MG74" s="380"/>
      <c r="MH74" s="380"/>
      <c r="MI74" s="380"/>
      <c r="MJ74" s="380"/>
      <c r="MK74" s="380"/>
      <c r="ML74" s="380"/>
      <c r="MM74" s="380"/>
      <c r="MN74" s="380"/>
      <c r="MO74" s="380"/>
      <c r="MP74" s="380"/>
      <c r="MQ74" s="380"/>
      <c r="MR74" s="380"/>
      <c r="MS74" s="380"/>
      <c r="MT74" s="380"/>
      <c r="MU74" s="380"/>
      <c r="MV74" s="380"/>
      <c r="MW74" s="380"/>
      <c r="MX74" s="380"/>
      <c r="MY74" s="380"/>
      <c r="MZ74" s="380"/>
      <c r="NA74" s="380"/>
      <c r="NB74" s="380"/>
      <c r="NC74" s="380"/>
      <c r="ND74" s="380"/>
      <c r="NE74" s="380"/>
      <c r="NF74" s="380"/>
      <c r="NG74" s="380"/>
      <c r="NH74" s="380"/>
      <c r="NI74" s="380"/>
      <c r="NJ74" s="380"/>
      <c r="NK74" s="380"/>
      <c r="NL74" s="380"/>
      <c r="NM74" s="380"/>
      <c r="NN74" s="380"/>
      <c r="NO74" s="380"/>
      <c r="NP74" s="380"/>
      <c r="NQ74" s="380"/>
      <c r="NR74" s="380"/>
      <c r="NS74" s="380"/>
      <c r="NT74" s="380"/>
      <c r="NU74" s="380"/>
      <c r="NV74" s="380"/>
      <c r="NW74" s="380"/>
      <c r="NX74" s="380"/>
      <c r="NY74" s="380"/>
      <c r="NZ74" s="380"/>
      <c r="OA74" s="380"/>
      <c r="OB74" s="380"/>
      <c r="OC74" s="380"/>
      <c r="OD74" s="380"/>
      <c r="OE74" s="380"/>
      <c r="OF74" s="380"/>
      <c r="OG74" s="380"/>
      <c r="OH74" s="380"/>
      <c r="OI74" s="380"/>
      <c r="OJ74" s="380"/>
      <c r="OK74" s="380"/>
      <c r="OL74" s="380"/>
      <c r="OM74" s="380"/>
      <c r="ON74" s="380"/>
    </row>
    <row r="75" spans="1:404" ht="32.25" customHeight="1">
      <c r="A75" s="137"/>
      <c r="B75" s="402" t="s">
        <v>106</v>
      </c>
      <c r="C75" s="640"/>
      <c r="D75" s="321"/>
      <c r="E75" s="321"/>
      <c r="F75" s="322" t="str">
        <f>IF(OR(F18 ="Risk Failed", F36="Risk Failed", F56="Risk Failed", F71="Risk Failed"),"Risk Failed",IF((F18+F36+F56+F71)&gt;35,"Risk Failed",IF((F18+F36+F56+F71)&lt;0,0,(F18+F36+F56+F71))))</f>
        <v>Risk Failed</v>
      </c>
      <c r="G75" s="323"/>
      <c r="H75" s="225"/>
      <c r="I75" s="222"/>
      <c r="J75" s="627"/>
      <c r="K75" s="627"/>
      <c r="L75" s="627"/>
      <c r="M75" s="627"/>
      <c r="N75" s="627"/>
      <c r="O75" s="627"/>
      <c r="P75" s="627"/>
      <c r="Q75" s="627"/>
      <c r="R75" s="627"/>
      <c r="S75" s="627"/>
      <c r="T75" s="627"/>
      <c r="U75" s="627"/>
      <c r="V75" s="627"/>
      <c r="W75" s="627"/>
      <c r="X75" s="627"/>
      <c r="Y75" s="627"/>
      <c r="Z75" s="627"/>
      <c r="AA75" s="627"/>
      <c r="AB75" s="627"/>
      <c r="AC75" s="627"/>
      <c r="AD75" s="627"/>
      <c r="AE75" s="627"/>
      <c r="AF75" s="627"/>
      <c r="AG75" s="627"/>
      <c r="AH75" s="627"/>
      <c r="AI75" s="627"/>
      <c r="AJ75" s="627"/>
      <c r="AK75" s="627"/>
      <c r="AL75" s="627"/>
      <c r="AM75" s="627"/>
      <c r="AN75" s="627"/>
      <c r="AO75" s="627"/>
      <c r="AP75" s="627"/>
      <c r="AQ75" s="627"/>
      <c r="AR75" s="627"/>
      <c r="AS75" s="627"/>
      <c r="AT75" s="627"/>
      <c r="AU75" s="627"/>
      <c r="AV75" s="627"/>
      <c r="AW75" s="627"/>
      <c r="AX75" s="627"/>
      <c r="AY75" s="627"/>
      <c r="AZ75" s="627"/>
      <c r="BA75" s="627"/>
      <c r="BB75" s="627"/>
      <c r="BC75" s="627"/>
      <c r="BD75" s="627"/>
      <c r="BE75" s="627"/>
      <c r="BF75" s="627"/>
      <c r="BG75" s="627"/>
      <c r="BH75" s="627"/>
      <c r="BI75" s="627"/>
      <c r="BJ75" s="627"/>
      <c r="BK75" s="627"/>
      <c r="BL75" s="627"/>
      <c r="BM75" s="627"/>
      <c r="BN75" s="627"/>
      <c r="BO75" s="627"/>
      <c r="BP75" s="627"/>
      <c r="BQ75" s="627"/>
      <c r="BR75" s="627"/>
      <c r="BS75" s="627"/>
      <c r="BT75" s="627"/>
      <c r="BU75" s="627"/>
      <c r="BV75" s="627"/>
      <c r="BW75" s="627"/>
      <c r="BX75" s="627"/>
      <c r="BY75" s="627"/>
      <c r="BZ75" s="627"/>
      <c r="CA75" s="627"/>
      <c r="CB75" s="627"/>
      <c r="CC75" s="627"/>
      <c r="CD75" s="627"/>
      <c r="CE75" s="627"/>
      <c r="CF75" s="627"/>
      <c r="CG75" s="627"/>
      <c r="CH75" s="627"/>
      <c r="CI75" s="627"/>
      <c r="CJ75" s="627"/>
      <c r="CK75" s="627"/>
      <c r="CL75" s="627"/>
      <c r="CM75" s="627"/>
      <c r="CN75" s="627"/>
      <c r="CO75" s="627"/>
      <c r="CP75" s="627"/>
      <c r="CQ75" s="627"/>
      <c r="CR75" s="627"/>
      <c r="CS75" s="627"/>
      <c r="CT75" s="627"/>
      <c r="CU75" s="627"/>
      <c r="CV75" s="627"/>
      <c r="CW75" s="627"/>
      <c r="CX75" s="627"/>
      <c r="CY75" s="627"/>
      <c r="CZ75" s="627"/>
      <c r="DA75" s="627"/>
      <c r="DB75" s="627"/>
      <c r="DC75" s="627"/>
      <c r="DD75" s="627"/>
      <c r="DE75" s="627"/>
      <c r="DF75" s="627"/>
      <c r="DG75" s="627"/>
      <c r="DH75" s="627"/>
      <c r="DI75" s="627"/>
      <c r="DJ75" s="627"/>
      <c r="DK75" s="627"/>
      <c r="DL75" s="627"/>
      <c r="DM75" s="627"/>
      <c r="DN75" s="627"/>
      <c r="DO75" s="627"/>
      <c r="DP75" s="627"/>
      <c r="DQ75" s="627"/>
      <c r="DR75" s="627"/>
      <c r="DS75" s="627"/>
      <c r="DT75" s="627"/>
      <c r="DU75" s="627"/>
      <c r="DV75" s="627"/>
      <c r="DW75" s="627"/>
      <c r="DX75" s="627"/>
      <c r="DY75" s="627"/>
      <c r="DZ75" s="627"/>
      <c r="EA75" s="627"/>
      <c r="EB75" s="627"/>
      <c r="EC75" s="627"/>
      <c r="ED75" s="627"/>
      <c r="EE75" s="627"/>
      <c r="EF75" s="627"/>
      <c r="EG75" s="627"/>
      <c r="EH75" s="627"/>
      <c r="EI75" s="627"/>
      <c r="EJ75" s="627"/>
      <c r="EK75" s="627"/>
      <c r="EL75" s="627"/>
      <c r="EM75" s="627"/>
      <c r="EN75" s="627"/>
      <c r="EO75" s="627"/>
      <c r="EP75" s="627"/>
      <c r="EQ75" s="627"/>
      <c r="ER75" s="627"/>
      <c r="ES75" s="627"/>
      <c r="ET75" s="627"/>
      <c r="EU75" s="627"/>
      <c r="EV75" s="627"/>
      <c r="EW75" s="627"/>
      <c r="EX75" s="627"/>
      <c r="EY75" s="627"/>
      <c r="EZ75" s="627"/>
      <c r="FA75" s="627"/>
      <c r="FB75" s="627"/>
      <c r="FC75" s="627"/>
      <c r="FD75" s="627"/>
      <c r="FE75" s="627"/>
      <c r="FF75" s="627"/>
      <c r="FG75" s="627"/>
      <c r="FH75" s="627"/>
      <c r="FI75" s="627"/>
      <c r="FJ75" s="627"/>
      <c r="FK75" s="627"/>
      <c r="FL75" s="627"/>
      <c r="FM75" s="627"/>
      <c r="FN75" s="627"/>
      <c r="FO75" s="627"/>
      <c r="FP75" s="627"/>
      <c r="FQ75" s="627"/>
      <c r="FR75" s="627"/>
      <c r="FS75" s="627"/>
      <c r="FT75" s="627"/>
      <c r="FU75" s="627"/>
      <c r="FV75" s="627"/>
      <c r="FW75" s="627"/>
      <c r="FX75" s="627"/>
      <c r="FY75" s="627"/>
      <c r="FZ75" s="627"/>
      <c r="GA75" s="627"/>
      <c r="GB75" s="627"/>
      <c r="GC75" s="627"/>
      <c r="GD75" s="627"/>
      <c r="GE75" s="627"/>
      <c r="GF75" s="627"/>
      <c r="GG75" s="627"/>
      <c r="GH75" s="627"/>
      <c r="GI75" s="627"/>
      <c r="GJ75" s="627"/>
      <c r="GK75" s="627"/>
      <c r="GL75" s="627"/>
      <c r="GM75" s="627"/>
      <c r="GN75" s="627"/>
      <c r="GO75" s="627"/>
      <c r="GP75" s="627"/>
      <c r="GQ75" s="627"/>
      <c r="GR75" s="627"/>
      <c r="GS75" s="627"/>
      <c r="GT75" s="627"/>
      <c r="GU75" s="627"/>
      <c r="GV75" s="627"/>
      <c r="GW75" s="627"/>
      <c r="GX75" s="627"/>
      <c r="GY75" s="627"/>
      <c r="GZ75" s="627"/>
      <c r="HA75" s="627"/>
      <c r="HB75" s="627"/>
      <c r="HC75" s="627"/>
      <c r="HD75" s="627"/>
      <c r="HE75" s="627"/>
      <c r="HF75" s="627"/>
      <c r="HG75" s="627"/>
      <c r="HH75" s="627"/>
      <c r="HI75" s="627"/>
      <c r="HJ75" s="627"/>
      <c r="HK75" s="627"/>
      <c r="HL75" s="627"/>
      <c r="HM75" s="627"/>
      <c r="HN75" s="627"/>
      <c r="HO75" s="627"/>
      <c r="HP75" s="627"/>
      <c r="HQ75" s="627"/>
      <c r="HR75" s="627"/>
      <c r="HS75" s="627"/>
      <c r="HT75" s="627"/>
      <c r="HU75" s="627"/>
      <c r="HV75" s="627"/>
      <c r="HW75" s="627"/>
      <c r="HX75" s="627"/>
      <c r="HY75" s="627"/>
      <c r="HZ75" s="627"/>
      <c r="IA75" s="627"/>
      <c r="IB75" s="627"/>
      <c r="IC75" s="627"/>
      <c r="ID75" s="627"/>
      <c r="IE75" s="627"/>
      <c r="IF75" s="627"/>
      <c r="IG75" s="627"/>
      <c r="IH75" s="627"/>
      <c r="II75" s="627"/>
      <c r="IJ75" s="627"/>
      <c r="IK75" s="627"/>
      <c r="IL75" s="627"/>
      <c r="IM75" s="627"/>
      <c r="IN75" s="627"/>
      <c r="IO75" s="627"/>
      <c r="IP75" s="627"/>
      <c r="IQ75" s="627"/>
      <c r="IR75" s="627"/>
      <c r="IS75" s="627"/>
      <c r="IT75" s="627"/>
      <c r="IU75" s="627"/>
      <c r="IV75" s="627"/>
      <c r="IW75" s="627"/>
      <c r="IX75" s="627"/>
      <c r="IY75" s="627"/>
      <c r="IZ75" s="627"/>
      <c r="JA75" s="627"/>
      <c r="JB75" s="627"/>
      <c r="JC75" s="627"/>
      <c r="JD75" s="627"/>
      <c r="JE75" s="627"/>
      <c r="JF75" s="627"/>
      <c r="JG75" s="627"/>
      <c r="JH75" s="627"/>
      <c r="JI75" s="627"/>
      <c r="JJ75" s="627"/>
      <c r="JK75" s="627"/>
      <c r="JL75" s="627"/>
      <c r="JM75" s="627"/>
      <c r="JN75" s="627"/>
      <c r="JO75" s="627"/>
      <c r="JP75" s="627"/>
      <c r="JQ75" s="627"/>
      <c r="JR75" s="627"/>
      <c r="JS75" s="627"/>
      <c r="JT75" s="627"/>
      <c r="JU75" s="627"/>
      <c r="JV75" s="627"/>
      <c r="JW75" s="627"/>
      <c r="JX75" s="627"/>
      <c r="JY75" s="627"/>
      <c r="JZ75" s="627"/>
      <c r="KA75" s="627"/>
      <c r="KB75" s="627"/>
      <c r="KC75" s="627"/>
      <c r="KD75" s="627"/>
      <c r="KE75" s="627"/>
      <c r="KF75" s="627"/>
      <c r="KG75" s="627"/>
      <c r="KH75" s="627"/>
      <c r="KI75" s="627"/>
      <c r="KJ75" s="627"/>
      <c r="KK75" s="627"/>
      <c r="KL75" s="627"/>
      <c r="KM75" s="627"/>
      <c r="KN75" s="627"/>
      <c r="KO75" s="627"/>
      <c r="KP75" s="627"/>
      <c r="KQ75" s="627"/>
      <c r="KR75" s="627"/>
      <c r="KS75" s="627"/>
      <c r="KT75" s="627"/>
      <c r="KU75" s="627"/>
      <c r="KV75" s="627"/>
      <c r="KW75" s="627"/>
      <c r="KX75" s="627"/>
      <c r="KY75" s="627"/>
      <c r="KZ75" s="627"/>
      <c r="LA75" s="627"/>
      <c r="LB75" s="627"/>
      <c r="LC75" s="627"/>
      <c r="LD75" s="627"/>
      <c r="LE75" s="627"/>
      <c r="LF75" s="627"/>
      <c r="LG75" s="627"/>
      <c r="LH75" s="627"/>
      <c r="LI75" s="627"/>
      <c r="LJ75" s="627"/>
      <c r="LK75" s="627"/>
      <c r="LL75" s="627"/>
      <c r="LM75" s="627"/>
      <c r="LN75" s="627"/>
      <c r="LO75" s="627"/>
      <c r="LP75" s="627"/>
      <c r="LQ75" s="627"/>
      <c r="LR75" s="627"/>
      <c r="LS75" s="627"/>
      <c r="LT75" s="627"/>
      <c r="LU75" s="627"/>
      <c r="LV75" s="627"/>
      <c r="LW75" s="627"/>
      <c r="LX75" s="627"/>
      <c r="LY75" s="627"/>
      <c r="LZ75" s="627"/>
      <c r="MA75" s="627"/>
      <c r="MB75" s="627"/>
      <c r="MC75" s="627"/>
      <c r="MD75" s="627"/>
      <c r="ME75" s="627"/>
      <c r="MF75" s="627"/>
      <c r="MG75" s="627"/>
      <c r="MH75" s="627"/>
      <c r="MI75" s="627"/>
      <c r="MJ75" s="627"/>
      <c r="MK75" s="627"/>
      <c r="ML75" s="627"/>
      <c r="MM75" s="627"/>
      <c r="MN75" s="627"/>
      <c r="MO75" s="627"/>
      <c r="MP75" s="627"/>
      <c r="MQ75" s="627"/>
      <c r="MR75" s="627"/>
      <c r="MS75" s="627"/>
      <c r="MT75" s="627"/>
      <c r="MU75" s="627"/>
      <c r="MV75" s="627"/>
      <c r="MW75" s="627"/>
      <c r="MX75" s="627"/>
      <c r="MY75" s="627"/>
      <c r="MZ75" s="627"/>
      <c r="NA75" s="627"/>
      <c r="NB75" s="627"/>
      <c r="NC75" s="627"/>
      <c r="ND75" s="627"/>
      <c r="NE75" s="627"/>
      <c r="NF75" s="627"/>
      <c r="NG75" s="627"/>
      <c r="NH75" s="627"/>
      <c r="NI75" s="627"/>
      <c r="NJ75" s="627"/>
      <c r="NK75" s="627"/>
      <c r="NL75" s="627"/>
      <c r="NM75" s="627"/>
      <c r="NN75" s="627"/>
      <c r="NO75" s="627"/>
      <c r="NP75" s="627"/>
      <c r="NQ75" s="627"/>
      <c r="NR75" s="627"/>
      <c r="NS75" s="627"/>
      <c r="NT75" s="627"/>
      <c r="NU75" s="627"/>
      <c r="NV75" s="627"/>
      <c r="NW75" s="627"/>
      <c r="NX75" s="627"/>
      <c r="NY75" s="627"/>
      <c r="NZ75" s="627"/>
      <c r="OA75" s="627"/>
      <c r="OB75" s="627"/>
      <c r="OC75" s="627"/>
      <c r="OD75" s="627"/>
      <c r="OE75" s="627"/>
      <c r="OF75" s="627"/>
      <c r="OG75" s="627"/>
      <c r="OH75" s="627"/>
      <c r="OI75" s="627"/>
      <c r="OJ75" s="627"/>
      <c r="OK75" s="627"/>
      <c r="OL75" s="627"/>
      <c r="OM75" s="627"/>
      <c r="ON75" s="627"/>
    </row>
    <row r="76" spans="1:404" ht="18.75" customHeight="1">
      <c r="A76" s="137"/>
      <c r="B76" s="403" t="s">
        <v>107</v>
      </c>
      <c r="C76" s="641"/>
      <c r="D76" s="641"/>
      <c r="E76" s="641"/>
      <c r="F76" s="642"/>
      <c r="G76" s="404"/>
      <c r="H76" s="627"/>
      <c r="I76" s="222"/>
      <c r="J76" s="627"/>
      <c r="K76" s="627"/>
      <c r="L76" s="627"/>
      <c r="M76" s="627"/>
      <c r="N76" s="627"/>
      <c r="O76" s="627"/>
      <c r="P76" s="627"/>
      <c r="Q76" s="627"/>
      <c r="R76" s="627"/>
      <c r="S76" s="627"/>
      <c r="T76" s="627"/>
      <c r="U76" s="627"/>
      <c r="V76" s="627"/>
      <c r="W76" s="627"/>
      <c r="X76" s="627"/>
      <c r="Y76" s="627"/>
      <c r="Z76" s="627"/>
      <c r="AA76" s="627"/>
      <c r="AB76" s="627"/>
      <c r="AC76" s="627"/>
      <c r="AD76" s="627"/>
      <c r="AE76" s="627"/>
      <c r="AF76" s="627"/>
      <c r="AG76" s="627"/>
      <c r="AH76" s="627"/>
      <c r="AI76" s="627"/>
      <c r="AJ76" s="627"/>
      <c r="AK76" s="627"/>
      <c r="AL76" s="627"/>
      <c r="AM76" s="627"/>
      <c r="AN76" s="627"/>
      <c r="AO76" s="627"/>
      <c r="AP76" s="627"/>
      <c r="AQ76" s="627"/>
      <c r="AR76" s="627"/>
      <c r="AS76" s="627"/>
      <c r="AT76" s="627"/>
      <c r="AU76" s="627"/>
      <c r="AV76" s="627"/>
      <c r="AW76" s="627"/>
      <c r="AX76" s="627"/>
      <c r="AY76" s="627"/>
      <c r="AZ76" s="627"/>
      <c r="BA76" s="627"/>
      <c r="BB76" s="627"/>
      <c r="BC76" s="627"/>
      <c r="BD76" s="627"/>
      <c r="BE76" s="627"/>
      <c r="BF76" s="627"/>
      <c r="BG76" s="627"/>
      <c r="BH76" s="627"/>
      <c r="BI76" s="627"/>
      <c r="BJ76" s="627"/>
      <c r="BK76" s="627"/>
      <c r="BL76" s="627"/>
      <c r="BM76" s="627"/>
      <c r="BN76" s="627"/>
      <c r="BO76" s="627"/>
      <c r="BP76" s="627"/>
      <c r="BQ76" s="627"/>
      <c r="BR76" s="627"/>
      <c r="BS76" s="627"/>
      <c r="BT76" s="627"/>
      <c r="BU76" s="627"/>
      <c r="BV76" s="627"/>
      <c r="BW76" s="627"/>
      <c r="BX76" s="627"/>
      <c r="BY76" s="627"/>
      <c r="BZ76" s="627"/>
      <c r="CA76" s="627"/>
      <c r="CB76" s="627"/>
      <c r="CC76" s="627"/>
      <c r="CD76" s="627"/>
      <c r="CE76" s="627"/>
      <c r="CF76" s="627"/>
      <c r="CG76" s="627"/>
      <c r="CH76" s="627"/>
      <c r="CI76" s="627"/>
      <c r="CJ76" s="627"/>
      <c r="CK76" s="627"/>
      <c r="CL76" s="627"/>
      <c r="CM76" s="627"/>
      <c r="CN76" s="627"/>
      <c r="CO76" s="627"/>
      <c r="CP76" s="627"/>
      <c r="CQ76" s="627"/>
      <c r="CR76" s="627"/>
      <c r="CS76" s="627"/>
      <c r="CT76" s="627"/>
      <c r="CU76" s="627"/>
      <c r="CV76" s="627"/>
      <c r="CW76" s="627"/>
      <c r="CX76" s="627"/>
      <c r="CY76" s="627"/>
      <c r="CZ76" s="627"/>
      <c r="DA76" s="627"/>
      <c r="DB76" s="627"/>
      <c r="DC76" s="627"/>
      <c r="DD76" s="627"/>
      <c r="DE76" s="627"/>
      <c r="DF76" s="627"/>
      <c r="DG76" s="627"/>
      <c r="DH76" s="627"/>
      <c r="DI76" s="627"/>
      <c r="DJ76" s="627"/>
      <c r="DK76" s="627"/>
      <c r="DL76" s="627"/>
      <c r="DM76" s="627"/>
      <c r="DN76" s="627"/>
      <c r="DO76" s="627"/>
      <c r="DP76" s="627"/>
      <c r="DQ76" s="627"/>
      <c r="DR76" s="627"/>
      <c r="DS76" s="627"/>
      <c r="DT76" s="627"/>
      <c r="DU76" s="627"/>
      <c r="DV76" s="627"/>
      <c r="DW76" s="627"/>
      <c r="DX76" s="627"/>
      <c r="DY76" s="627"/>
      <c r="DZ76" s="627"/>
      <c r="EA76" s="627"/>
      <c r="EB76" s="627"/>
      <c r="EC76" s="627"/>
      <c r="ED76" s="627"/>
      <c r="EE76" s="627"/>
      <c r="EF76" s="627"/>
      <c r="EG76" s="627"/>
      <c r="EH76" s="627"/>
      <c r="EI76" s="627"/>
      <c r="EJ76" s="627"/>
      <c r="EK76" s="627"/>
      <c r="EL76" s="627"/>
      <c r="EM76" s="627"/>
      <c r="EN76" s="627"/>
      <c r="EO76" s="627"/>
      <c r="EP76" s="627"/>
      <c r="EQ76" s="627"/>
      <c r="ER76" s="627"/>
      <c r="ES76" s="627"/>
      <c r="ET76" s="627"/>
      <c r="EU76" s="627"/>
      <c r="EV76" s="627"/>
      <c r="EW76" s="627"/>
      <c r="EX76" s="627"/>
      <c r="EY76" s="627"/>
      <c r="EZ76" s="627"/>
      <c r="FA76" s="627"/>
      <c r="FB76" s="627"/>
      <c r="FC76" s="627"/>
      <c r="FD76" s="627"/>
      <c r="FE76" s="627"/>
      <c r="FF76" s="627"/>
      <c r="FG76" s="627"/>
      <c r="FH76" s="627"/>
      <c r="FI76" s="627"/>
      <c r="FJ76" s="627"/>
      <c r="FK76" s="627"/>
      <c r="FL76" s="627"/>
      <c r="FM76" s="627"/>
      <c r="FN76" s="627"/>
      <c r="FO76" s="627"/>
      <c r="FP76" s="627"/>
      <c r="FQ76" s="627"/>
      <c r="FR76" s="627"/>
      <c r="FS76" s="627"/>
      <c r="FT76" s="627"/>
      <c r="FU76" s="627"/>
      <c r="FV76" s="627"/>
      <c r="FW76" s="627"/>
      <c r="FX76" s="627"/>
      <c r="FY76" s="627"/>
      <c r="FZ76" s="627"/>
      <c r="GA76" s="627"/>
      <c r="GB76" s="627"/>
      <c r="GC76" s="627"/>
      <c r="GD76" s="627"/>
      <c r="GE76" s="627"/>
      <c r="GF76" s="627"/>
      <c r="GG76" s="627"/>
      <c r="GH76" s="627"/>
      <c r="GI76" s="627"/>
      <c r="GJ76" s="627"/>
      <c r="GK76" s="627"/>
      <c r="GL76" s="627"/>
      <c r="GM76" s="627"/>
      <c r="GN76" s="627"/>
      <c r="GO76" s="627"/>
      <c r="GP76" s="627"/>
      <c r="GQ76" s="627"/>
      <c r="GR76" s="627"/>
      <c r="GS76" s="627"/>
      <c r="GT76" s="627"/>
      <c r="GU76" s="627"/>
      <c r="GV76" s="627"/>
      <c r="GW76" s="627"/>
      <c r="GX76" s="627"/>
      <c r="GY76" s="627"/>
      <c r="GZ76" s="627"/>
      <c r="HA76" s="627"/>
      <c r="HB76" s="627"/>
      <c r="HC76" s="627"/>
      <c r="HD76" s="627"/>
      <c r="HE76" s="627"/>
      <c r="HF76" s="627"/>
      <c r="HG76" s="627"/>
      <c r="HH76" s="627"/>
      <c r="HI76" s="627"/>
      <c r="HJ76" s="627"/>
      <c r="HK76" s="627"/>
      <c r="HL76" s="627"/>
      <c r="HM76" s="627"/>
      <c r="HN76" s="627"/>
      <c r="HO76" s="627"/>
      <c r="HP76" s="627"/>
      <c r="HQ76" s="627"/>
      <c r="HR76" s="627"/>
      <c r="HS76" s="627"/>
      <c r="HT76" s="627"/>
      <c r="HU76" s="627"/>
      <c r="HV76" s="627"/>
      <c r="HW76" s="627"/>
      <c r="HX76" s="627"/>
      <c r="HY76" s="627"/>
      <c r="HZ76" s="627"/>
      <c r="IA76" s="627"/>
      <c r="IB76" s="627"/>
      <c r="IC76" s="627"/>
      <c r="ID76" s="627"/>
      <c r="IE76" s="627"/>
      <c r="IF76" s="627"/>
      <c r="IG76" s="627"/>
      <c r="IH76" s="627"/>
      <c r="II76" s="627"/>
      <c r="IJ76" s="627"/>
      <c r="IK76" s="627"/>
      <c r="IL76" s="627"/>
      <c r="IM76" s="627"/>
      <c r="IN76" s="627"/>
      <c r="IO76" s="627"/>
      <c r="IP76" s="627"/>
      <c r="IQ76" s="627"/>
      <c r="IR76" s="627"/>
      <c r="IS76" s="627"/>
      <c r="IT76" s="627"/>
      <c r="IU76" s="627"/>
      <c r="IV76" s="627"/>
      <c r="IW76" s="627"/>
      <c r="IX76" s="627"/>
      <c r="IY76" s="627"/>
      <c r="IZ76" s="627"/>
      <c r="JA76" s="627"/>
      <c r="JB76" s="627"/>
      <c r="JC76" s="627"/>
      <c r="JD76" s="627"/>
      <c r="JE76" s="627"/>
      <c r="JF76" s="627"/>
      <c r="JG76" s="627"/>
      <c r="JH76" s="627"/>
      <c r="JI76" s="627"/>
      <c r="JJ76" s="627"/>
      <c r="JK76" s="627"/>
      <c r="JL76" s="627"/>
      <c r="JM76" s="627"/>
      <c r="JN76" s="627"/>
      <c r="JO76" s="627"/>
      <c r="JP76" s="627"/>
      <c r="JQ76" s="627"/>
      <c r="JR76" s="627"/>
      <c r="JS76" s="627"/>
      <c r="JT76" s="627"/>
      <c r="JU76" s="627"/>
      <c r="JV76" s="627"/>
      <c r="JW76" s="627"/>
      <c r="JX76" s="627"/>
      <c r="JY76" s="627"/>
      <c r="JZ76" s="627"/>
      <c r="KA76" s="627"/>
      <c r="KB76" s="627"/>
      <c r="KC76" s="627"/>
      <c r="KD76" s="627"/>
      <c r="KE76" s="627"/>
      <c r="KF76" s="627"/>
      <c r="KG76" s="627"/>
      <c r="KH76" s="627"/>
      <c r="KI76" s="627"/>
      <c r="KJ76" s="627"/>
      <c r="KK76" s="627"/>
      <c r="KL76" s="627"/>
      <c r="KM76" s="627"/>
      <c r="KN76" s="627"/>
      <c r="KO76" s="627"/>
      <c r="KP76" s="627"/>
      <c r="KQ76" s="627"/>
      <c r="KR76" s="627"/>
      <c r="KS76" s="627"/>
      <c r="KT76" s="627"/>
      <c r="KU76" s="627"/>
      <c r="KV76" s="627"/>
      <c r="KW76" s="627"/>
      <c r="KX76" s="627"/>
      <c r="KY76" s="627"/>
      <c r="KZ76" s="627"/>
      <c r="LA76" s="627"/>
      <c r="LB76" s="627"/>
      <c r="LC76" s="627"/>
      <c r="LD76" s="627"/>
      <c r="LE76" s="627"/>
      <c r="LF76" s="627"/>
      <c r="LG76" s="627"/>
      <c r="LH76" s="627"/>
      <c r="LI76" s="627"/>
      <c r="LJ76" s="627"/>
      <c r="LK76" s="627"/>
      <c r="LL76" s="627"/>
      <c r="LM76" s="627"/>
      <c r="LN76" s="627"/>
      <c r="LO76" s="627"/>
      <c r="LP76" s="627"/>
      <c r="LQ76" s="627"/>
      <c r="LR76" s="627"/>
      <c r="LS76" s="627"/>
      <c r="LT76" s="627"/>
      <c r="LU76" s="627"/>
      <c r="LV76" s="627"/>
      <c r="LW76" s="627"/>
      <c r="LX76" s="627"/>
      <c r="LY76" s="627"/>
      <c r="LZ76" s="627"/>
      <c r="MA76" s="627"/>
      <c r="MB76" s="627"/>
      <c r="MC76" s="627"/>
      <c r="MD76" s="627"/>
      <c r="ME76" s="627"/>
      <c r="MF76" s="627"/>
      <c r="MG76" s="627"/>
      <c r="MH76" s="627"/>
      <c r="MI76" s="627"/>
      <c r="MJ76" s="627"/>
      <c r="MK76" s="627"/>
      <c r="ML76" s="627"/>
      <c r="MM76" s="627"/>
      <c r="MN76" s="627"/>
      <c r="MO76" s="627"/>
      <c r="MP76" s="627"/>
      <c r="MQ76" s="627"/>
      <c r="MR76" s="627"/>
      <c r="MS76" s="627"/>
      <c r="MT76" s="627"/>
      <c r="MU76" s="627"/>
      <c r="MV76" s="627"/>
      <c r="MW76" s="627"/>
      <c r="MX76" s="627"/>
      <c r="MY76" s="627"/>
      <c r="MZ76" s="627"/>
      <c r="NA76" s="627"/>
      <c r="NB76" s="627"/>
      <c r="NC76" s="627"/>
      <c r="ND76" s="627"/>
      <c r="NE76" s="627"/>
      <c r="NF76" s="627"/>
      <c r="NG76" s="627"/>
      <c r="NH76" s="627"/>
      <c r="NI76" s="627"/>
      <c r="NJ76" s="627"/>
      <c r="NK76" s="627"/>
      <c r="NL76" s="627"/>
      <c r="NM76" s="627"/>
      <c r="NN76" s="627"/>
      <c r="NO76" s="627"/>
      <c r="NP76" s="627"/>
      <c r="NQ76" s="627"/>
      <c r="NR76" s="627"/>
      <c r="NS76" s="627"/>
      <c r="NT76" s="627"/>
      <c r="NU76" s="627"/>
      <c r="NV76" s="627"/>
      <c r="NW76" s="627"/>
      <c r="NX76" s="627"/>
      <c r="NY76" s="627"/>
      <c r="NZ76" s="627"/>
      <c r="OA76" s="627"/>
      <c r="OB76" s="627"/>
      <c r="OC76" s="627"/>
      <c r="OD76" s="627"/>
      <c r="OE76" s="627"/>
      <c r="OF76" s="627"/>
      <c r="OG76" s="627"/>
      <c r="OH76" s="627"/>
      <c r="OI76" s="627"/>
      <c r="OJ76" s="627"/>
      <c r="OK76" s="627"/>
      <c r="OL76" s="627"/>
      <c r="OM76" s="627"/>
      <c r="ON76" s="627"/>
    </row>
    <row r="77" spans="1:404">
      <c r="A77" s="12"/>
      <c r="B77" s="13"/>
      <c r="C77" s="13"/>
      <c r="D77" s="13"/>
      <c r="E77" s="13"/>
      <c r="F77" s="13"/>
      <c r="G77" s="12"/>
      <c r="H77" s="12"/>
      <c r="I77" s="12"/>
      <c r="J77" s="380"/>
      <c r="K77" s="380"/>
      <c r="L77" s="380"/>
      <c r="M77" s="380"/>
      <c r="N77" s="380"/>
      <c r="O77" s="380"/>
      <c r="P77" s="380"/>
      <c r="Q77" s="380"/>
      <c r="R77" s="380"/>
      <c r="S77" s="380"/>
      <c r="T77" s="380"/>
      <c r="U77" s="380"/>
      <c r="V77" s="380"/>
      <c r="W77" s="380"/>
      <c r="X77" s="380"/>
      <c r="Y77" s="380"/>
      <c r="Z77" s="380"/>
      <c r="AA77" s="380"/>
      <c r="AB77" s="380"/>
      <c r="AC77" s="380"/>
      <c r="AD77" s="380"/>
      <c r="AE77" s="380"/>
      <c r="AF77" s="380"/>
      <c r="AG77" s="380"/>
      <c r="AH77" s="380"/>
      <c r="AI77" s="380"/>
      <c r="AJ77" s="380"/>
      <c r="AK77" s="380"/>
      <c r="AL77" s="380"/>
      <c r="AM77" s="380"/>
      <c r="AN77" s="380"/>
      <c r="AO77" s="380"/>
      <c r="AP77" s="380"/>
      <c r="AQ77" s="380"/>
      <c r="AR77" s="380"/>
      <c r="AS77" s="380"/>
      <c r="AT77" s="380"/>
      <c r="AU77" s="380"/>
      <c r="AV77" s="380"/>
      <c r="AW77" s="380"/>
      <c r="AX77" s="380"/>
      <c r="AY77" s="380"/>
      <c r="AZ77" s="380"/>
      <c r="BA77" s="380"/>
      <c r="BB77" s="380"/>
      <c r="BC77" s="380"/>
      <c r="BD77" s="380"/>
      <c r="BE77" s="380"/>
      <c r="BF77" s="380"/>
      <c r="BG77" s="380"/>
      <c r="BH77" s="380"/>
      <c r="BI77" s="380"/>
      <c r="BJ77" s="380"/>
      <c r="BK77" s="380"/>
      <c r="BL77" s="380"/>
      <c r="BM77" s="380"/>
      <c r="BN77" s="380"/>
      <c r="BO77" s="380"/>
      <c r="BP77" s="380"/>
      <c r="BQ77" s="380"/>
      <c r="BR77" s="380"/>
      <c r="BS77" s="380"/>
      <c r="BT77" s="380"/>
      <c r="BU77" s="380"/>
      <c r="BV77" s="380"/>
      <c r="BW77" s="380"/>
      <c r="BX77" s="380"/>
      <c r="BY77" s="380"/>
      <c r="BZ77" s="380"/>
      <c r="CA77" s="380"/>
      <c r="CB77" s="380"/>
      <c r="CC77" s="380"/>
      <c r="CD77" s="380"/>
      <c r="CE77" s="380"/>
      <c r="CF77" s="380"/>
      <c r="CG77" s="380"/>
      <c r="CH77" s="380"/>
      <c r="CI77" s="380"/>
      <c r="CJ77" s="380"/>
      <c r="CK77" s="380"/>
      <c r="CL77" s="380"/>
      <c r="CM77" s="380"/>
      <c r="CN77" s="380"/>
      <c r="CO77" s="380"/>
      <c r="CP77" s="380"/>
      <c r="CQ77" s="380"/>
      <c r="CR77" s="380"/>
      <c r="CS77" s="380"/>
      <c r="CT77" s="380"/>
      <c r="CU77" s="380"/>
      <c r="CV77" s="380"/>
      <c r="CW77" s="380"/>
      <c r="CX77" s="380"/>
      <c r="CY77" s="380"/>
      <c r="CZ77" s="380"/>
      <c r="DA77" s="380"/>
      <c r="DB77" s="380"/>
      <c r="DC77" s="380"/>
      <c r="DD77" s="380"/>
      <c r="DE77" s="380"/>
      <c r="DF77" s="380"/>
      <c r="DG77" s="380"/>
      <c r="DH77" s="380"/>
      <c r="DI77" s="380"/>
      <c r="DJ77" s="380"/>
      <c r="DK77" s="380"/>
      <c r="DL77" s="380"/>
      <c r="DM77" s="380"/>
      <c r="DN77" s="380"/>
      <c r="DO77" s="380"/>
      <c r="DP77" s="380"/>
      <c r="DQ77" s="380"/>
      <c r="DR77" s="380"/>
      <c r="DS77" s="380"/>
      <c r="DT77" s="380"/>
      <c r="DU77" s="380"/>
      <c r="DV77" s="380"/>
      <c r="DW77" s="380"/>
      <c r="DX77" s="380"/>
      <c r="DY77" s="380"/>
      <c r="DZ77" s="380"/>
      <c r="EA77" s="380"/>
      <c r="EB77" s="380"/>
      <c r="EC77" s="380"/>
      <c r="ED77" s="380"/>
      <c r="EE77" s="380"/>
      <c r="EF77" s="380"/>
      <c r="EG77" s="380"/>
      <c r="EH77" s="380"/>
      <c r="EI77" s="380"/>
      <c r="EJ77" s="380"/>
      <c r="EK77" s="380"/>
      <c r="EL77" s="380"/>
      <c r="EM77" s="380"/>
      <c r="EN77" s="380"/>
      <c r="EO77" s="380"/>
      <c r="EP77" s="380"/>
      <c r="EQ77" s="380"/>
      <c r="ER77" s="380"/>
      <c r="ES77" s="380"/>
      <c r="ET77" s="380"/>
      <c r="EU77" s="380"/>
      <c r="EV77" s="380"/>
      <c r="EW77" s="380"/>
      <c r="EX77" s="380"/>
      <c r="EY77" s="380"/>
      <c r="EZ77" s="380"/>
      <c r="FA77" s="380"/>
      <c r="FB77" s="380"/>
      <c r="FC77" s="380"/>
      <c r="FD77" s="380"/>
      <c r="FE77" s="380"/>
      <c r="FF77" s="380"/>
      <c r="FG77" s="380"/>
      <c r="FH77" s="380"/>
      <c r="FI77" s="380"/>
      <c r="FJ77" s="380"/>
      <c r="FK77" s="380"/>
      <c r="FL77" s="380"/>
      <c r="FM77" s="380"/>
      <c r="FN77" s="380"/>
      <c r="FO77" s="380"/>
      <c r="FP77" s="380"/>
      <c r="FQ77" s="380"/>
      <c r="FR77" s="380"/>
      <c r="FS77" s="380"/>
      <c r="FT77" s="380"/>
      <c r="FU77" s="380"/>
      <c r="FV77" s="380"/>
      <c r="FW77" s="380"/>
      <c r="FX77" s="380"/>
      <c r="FY77" s="380"/>
      <c r="FZ77" s="380"/>
      <c r="GA77" s="380"/>
      <c r="GB77" s="380"/>
      <c r="GC77" s="380"/>
      <c r="GD77" s="380"/>
      <c r="GE77" s="380"/>
      <c r="GF77" s="380"/>
      <c r="GG77" s="380"/>
      <c r="GH77" s="380"/>
      <c r="GI77" s="380"/>
      <c r="GJ77" s="380"/>
      <c r="GK77" s="380"/>
      <c r="GL77" s="380"/>
      <c r="GM77" s="380"/>
      <c r="GN77" s="380"/>
      <c r="GO77" s="380"/>
      <c r="GP77" s="380"/>
      <c r="GQ77" s="380"/>
      <c r="GR77" s="380"/>
      <c r="GS77" s="380"/>
      <c r="GT77" s="380"/>
      <c r="GU77" s="380"/>
      <c r="GV77" s="380"/>
      <c r="GW77" s="380"/>
      <c r="GX77" s="380"/>
      <c r="GY77" s="380"/>
      <c r="GZ77" s="380"/>
      <c r="HA77" s="380"/>
      <c r="HB77" s="380"/>
      <c r="HC77" s="380"/>
      <c r="HD77" s="380"/>
      <c r="HE77" s="380"/>
      <c r="HF77" s="380"/>
      <c r="HG77" s="380"/>
      <c r="HH77" s="380"/>
      <c r="HI77" s="380"/>
      <c r="HJ77" s="380"/>
      <c r="HK77" s="380"/>
      <c r="HL77" s="380"/>
      <c r="HM77" s="380"/>
      <c r="HN77" s="380"/>
      <c r="HO77" s="380"/>
      <c r="HP77" s="380"/>
      <c r="HQ77" s="380"/>
      <c r="HR77" s="380"/>
      <c r="HS77" s="380"/>
      <c r="HT77" s="380"/>
      <c r="HU77" s="380"/>
      <c r="HV77" s="380"/>
      <c r="HW77" s="380"/>
      <c r="HX77" s="380"/>
      <c r="HY77" s="380"/>
      <c r="HZ77" s="380"/>
      <c r="IA77" s="380"/>
      <c r="IB77" s="380"/>
      <c r="IC77" s="380"/>
      <c r="ID77" s="380"/>
      <c r="IE77" s="380"/>
      <c r="IF77" s="380"/>
      <c r="IG77" s="380"/>
      <c r="IH77" s="380"/>
      <c r="II77" s="380"/>
      <c r="IJ77" s="380"/>
      <c r="IK77" s="380"/>
      <c r="IL77" s="380"/>
      <c r="IM77" s="380"/>
      <c r="IN77" s="380"/>
      <c r="IO77" s="380"/>
      <c r="IP77" s="380"/>
      <c r="IQ77" s="380"/>
      <c r="IR77" s="380"/>
      <c r="IS77" s="380"/>
      <c r="IT77" s="380"/>
      <c r="IU77" s="380"/>
      <c r="IV77" s="380"/>
      <c r="IW77" s="380"/>
      <c r="IX77" s="380"/>
      <c r="IY77" s="380"/>
      <c r="IZ77" s="380"/>
      <c r="JA77" s="380"/>
      <c r="JB77" s="380"/>
      <c r="JC77" s="380"/>
      <c r="JD77" s="380"/>
      <c r="JE77" s="380"/>
      <c r="JF77" s="380"/>
      <c r="JG77" s="380"/>
      <c r="JH77" s="380"/>
      <c r="JI77" s="380"/>
      <c r="JJ77" s="380"/>
      <c r="JK77" s="380"/>
      <c r="JL77" s="380"/>
      <c r="JM77" s="380"/>
      <c r="JN77" s="380"/>
      <c r="JO77" s="380"/>
      <c r="JP77" s="380"/>
      <c r="JQ77" s="380"/>
      <c r="JR77" s="380"/>
      <c r="JS77" s="380"/>
      <c r="JT77" s="380"/>
      <c r="JU77" s="380"/>
      <c r="JV77" s="380"/>
      <c r="JW77" s="380"/>
      <c r="JX77" s="380"/>
      <c r="JY77" s="380"/>
      <c r="JZ77" s="380"/>
      <c r="KA77" s="380"/>
      <c r="KB77" s="380"/>
      <c r="KC77" s="380"/>
      <c r="KD77" s="380"/>
      <c r="KE77" s="380"/>
      <c r="KF77" s="380"/>
      <c r="KG77" s="380"/>
      <c r="KH77" s="380"/>
      <c r="KI77" s="380"/>
      <c r="KJ77" s="380"/>
      <c r="KK77" s="380"/>
      <c r="KL77" s="380"/>
      <c r="KM77" s="380"/>
      <c r="KN77" s="380"/>
      <c r="KO77" s="380"/>
      <c r="KP77" s="380"/>
      <c r="KQ77" s="380"/>
      <c r="KR77" s="380"/>
      <c r="KS77" s="380"/>
      <c r="KT77" s="380"/>
      <c r="KU77" s="380"/>
      <c r="KV77" s="380"/>
      <c r="KW77" s="380"/>
      <c r="KX77" s="380"/>
      <c r="KY77" s="380"/>
      <c r="KZ77" s="380"/>
      <c r="LA77" s="380"/>
      <c r="LB77" s="380"/>
      <c r="LC77" s="380"/>
      <c r="LD77" s="380"/>
      <c r="LE77" s="380"/>
      <c r="LF77" s="380"/>
      <c r="LG77" s="380"/>
      <c r="LH77" s="380"/>
      <c r="LI77" s="380"/>
      <c r="LJ77" s="380"/>
      <c r="LK77" s="380"/>
      <c r="LL77" s="380"/>
      <c r="LM77" s="380"/>
      <c r="LN77" s="380"/>
      <c r="LO77" s="380"/>
      <c r="LP77" s="380"/>
      <c r="LQ77" s="380"/>
      <c r="LR77" s="380"/>
      <c r="LS77" s="380"/>
      <c r="LT77" s="380"/>
      <c r="LU77" s="380"/>
      <c r="LV77" s="380"/>
      <c r="LW77" s="380"/>
      <c r="LX77" s="380"/>
      <c r="LY77" s="380"/>
      <c r="LZ77" s="380"/>
      <c r="MA77" s="380"/>
      <c r="MB77" s="380"/>
      <c r="MC77" s="380"/>
      <c r="MD77" s="380"/>
      <c r="ME77" s="380"/>
      <c r="MF77" s="380"/>
      <c r="MG77" s="380"/>
      <c r="MH77" s="380"/>
      <c r="MI77" s="380"/>
      <c r="MJ77" s="380"/>
      <c r="MK77" s="380"/>
      <c r="ML77" s="380"/>
      <c r="MM77" s="380"/>
      <c r="MN77" s="380"/>
      <c r="MO77" s="380"/>
      <c r="MP77" s="380"/>
      <c r="MQ77" s="380"/>
      <c r="MR77" s="380"/>
      <c r="MS77" s="380"/>
      <c r="MT77" s="380"/>
      <c r="MU77" s="380"/>
      <c r="MV77" s="380"/>
      <c r="MW77" s="380"/>
      <c r="MX77" s="380"/>
      <c r="MY77" s="380"/>
      <c r="MZ77" s="380"/>
      <c r="NA77" s="380"/>
      <c r="NB77" s="380"/>
      <c r="NC77" s="380"/>
      <c r="ND77" s="380"/>
      <c r="NE77" s="380"/>
      <c r="NF77" s="380"/>
      <c r="NG77" s="380"/>
      <c r="NH77" s="380"/>
      <c r="NI77" s="380"/>
      <c r="NJ77" s="380"/>
      <c r="NK77" s="380"/>
      <c r="NL77" s="380"/>
      <c r="NM77" s="380"/>
      <c r="NN77" s="380"/>
      <c r="NO77" s="380"/>
      <c r="NP77" s="380"/>
      <c r="NQ77" s="380"/>
      <c r="NR77" s="380"/>
      <c r="NS77" s="380"/>
      <c r="NT77" s="380"/>
      <c r="NU77" s="380"/>
      <c r="NV77" s="380"/>
      <c r="NW77" s="380"/>
      <c r="NX77" s="380"/>
      <c r="NY77" s="380"/>
      <c r="NZ77" s="380"/>
      <c r="OA77" s="380"/>
      <c r="OB77" s="380"/>
      <c r="OC77" s="380"/>
      <c r="OD77" s="380"/>
      <c r="OE77" s="380"/>
      <c r="OF77" s="380"/>
      <c r="OG77" s="380"/>
      <c r="OH77" s="380"/>
      <c r="OI77" s="380"/>
      <c r="OJ77" s="380"/>
      <c r="OK77" s="380"/>
      <c r="OL77" s="380"/>
      <c r="OM77" s="380"/>
      <c r="ON77" s="380"/>
    </row>
    <row r="78" spans="1:404">
      <c r="A78" s="12"/>
      <c r="B78" s="12"/>
      <c r="C78" s="12"/>
      <c r="D78" s="12"/>
      <c r="E78" s="12"/>
      <c r="F78" s="12"/>
      <c r="G78" s="12"/>
      <c r="H78" s="12"/>
      <c r="I78" s="12"/>
      <c r="J78" s="627"/>
      <c r="K78" s="627"/>
      <c r="L78" s="627"/>
      <c r="M78" s="627"/>
      <c r="N78" s="627"/>
      <c r="O78" s="627"/>
      <c r="P78" s="627"/>
      <c r="Q78" s="627"/>
      <c r="R78" s="627"/>
      <c r="S78" s="627"/>
      <c r="T78" s="627"/>
      <c r="U78" s="627"/>
      <c r="V78" s="627"/>
      <c r="W78" s="627"/>
      <c r="X78" s="627"/>
      <c r="Y78" s="627"/>
      <c r="Z78" s="627"/>
      <c r="AA78" s="627"/>
      <c r="AB78" s="627"/>
      <c r="AC78" s="627"/>
      <c r="AD78" s="627"/>
      <c r="AE78" s="627"/>
      <c r="AF78" s="627"/>
      <c r="AG78" s="627"/>
      <c r="AH78" s="627"/>
      <c r="AI78" s="627"/>
      <c r="AJ78" s="627"/>
      <c r="AK78" s="627"/>
      <c r="AL78" s="627"/>
      <c r="AM78" s="627"/>
      <c r="AN78" s="627"/>
      <c r="AO78" s="627"/>
      <c r="AP78" s="627"/>
      <c r="AQ78" s="627"/>
      <c r="AR78" s="627"/>
      <c r="AS78" s="627"/>
      <c r="AT78" s="627"/>
      <c r="AU78" s="627"/>
      <c r="AV78" s="627"/>
      <c r="AW78" s="627"/>
      <c r="AX78" s="627"/>
      <c r="AY78" s="627"/>
      <c r="AZ78" s="627"/>
      <c r="BA78" s="627"/>
      <c r="BB78" s="627"/>
      <c r="BC78" s="627"/>
      <c r="BD78" s="627"/>
      <c r="BE78" s="627"/>
      <c r="BF78" s="627"/>
      <c r="BG78" s="627"/>
      <c r="BH78" s="627"/>
      <c r="BI78" s="627"/>
      <c r="BJ78" s="627"/>
      <c r="BK78" s="627"/>
      <c r="BL78" s="627"/>
      <c r="BM78" s="627"/>
      <c r="BN78" s="627"/>
      <c r="BO78" s="627"/>
      <c r="BP78" s="627"/>
      <c r="BQ78" s="627"/>
      <c r="BR78" s="627"/>
      <c r="BS78" s="627"/>
      <c r="BT78" s="627"/>
      <c r="BU78" s="627"/>
      <c r="BV78" s="627"/>
      <c r="BW78" s="627"/>
      <c r="BX78" s="627"/>
      <c r="BY78" s="627"/>
      <c r="BZ78" s="627"/>
      <c r="CA78" s="627"/>
      <c r="CB78" s="627"/>
      <c r="CC78" s="627"/>
      <c r="CD78" s="627"/>
      <c r="CE78" s="627"/>
      <c r="CF78" s="627"/>
      <c r="CG78" s="627"/>
      <c r="CH78" s="627"/>
      <c r="CI78" s="627"/>
      <c r="CJ78" s="627"/>
      <c r="CK78" s="627"/>
      <c r="CL78" s="627"/>
      <c r="CM78" s="627"/>
      <c r="CN78" s="627"/>
      <c r="CO78" s="627"/>
      <c r="CP78" s="627"/>
      <c r="CQ78" s="627"/>
      <c r="CR78" s="627"/>
      <c r="CS78" s="627"/>
      <c r="CT78" s="627"/>
      <c r="CU78" s="627"/>
      <c r="CV78" s="627"/>
      <c r="CW78" s="627"/>
      <c r="CX78" s="627"/>
      <c r="CY78" s="627"/>
      <c r="CZ78" s="627"/>
      <c r="DA78" s="627"/>
      <c r="DB78" s="627"/>
      <c r="DC78" s="627"/>
      <c r="DD78" s="627"/>
      <c r="DE78" s="627"/>
      <c r="DF78" s="627"/>
      <c r="DG78" s="627"/>
      <c r="DH78" s="627"/>
      <c r="DI78" s="627"/>
      <c r="DJ78" s="627"/>
      <c r="DK78" s="627"/>
      <c r="DL78" s="627"/>
      <c r="DM78" s="627"/>
      <c r="DN78" s="627"/>
      <c r="DO78" s="627"/>
      <c r="DP78" s="627"/>
      <c r="DQ78" s="627"/>
      <c r="DR78" s="627"/>
      <c r="DS78" s="627"/>
      <c r="DT78" s="627"/>
      <c r="DU78" s="627"/>
      <c r="DV78" s="627"/>
      <c r="DW78" s="627"/>
      <c r="DX78" s="627"/>
      <c r="DY78" s="627"/>
      <c r="DZ78" s="627"/>
      <c r="EA78" s="627"/>
      <c r="EB78" s="627"/>
      <c r="EC78" s="627"/>
      <c r="ED78" s="627"/>
      <c r="EE78" s="627"/>
      <c r="EF78" s="627"/>
      <c r="EG78" s="627"/>
      <c r="EH78" s="627"/>
      <c r="EI78" s="627"/>
      <c r="EJ78" s="627"/>
      <c r="EK78" s="627"/>
      <c r="EL78" s="627"/>
      <c r="EM78" s="627"/>
      <c r="EN78" s="627"/>
      <c r="EO78" s="627"/>
      <c r="EP78" s="627"/>
      <c r="EQ78" s="627"/>
      <c r="ER78" s="627"/>
      <c r="ES78" s="627"/>
      <c r="ET78" s="627"/>
      <c r="EU78" s="627"/>
      <c r="EV78" s="627"/>
      <c r="EW78" s="627"/>
      <c r="EX78" s="627"/>
      <c r="EY78" s="627"/>
      <c r="EZ78" s="627"/>
      <c r="FA78" s="627"/>
      <c r="FB78" s="627"/>
      <c r="FC78" s="627"/>
      <c r="FD78" s="627"/>
      <c r="FE78" s="627"/>
      <c r="FF78" s="627"/>
      <c r="FG78" s="627"/>
      <c r="FH78" s="627"/>
      <c r="FI78" s="627"/>
      <c r="FJ78" s="627"/>
      <c r="FK78" s="627"/>
      <c r="FL78" s="627"/>
      <c r="FM78" s="627"/>
      <c r="FN78" s="627"/>
      <c r="FO78" s="627"/>
      <c r="FP78" s="627"/>
      <c r="FQ78" s="627"/>
      <c r="FR78" s="627"/>
      <c r="FS78" s="627"/>
      <c r="FT78" s="627"/>
      <c r="FU78" s="627"/>
      <c r="FV78" s="627"/>
      <c r="FW78" s="627"/>
      <c r="FX78" s="627"/>
      <c r="FY78" s="627"/>
      <c r="FZ78" s="627"/>
      <c r="GA78" s="627"/>
      <c r="GB78" s="627"/>
      <c r="GC78" s="627"/>
      <c r="GD78" s="627"/>
      <c r="GE78" s="627"/>
      <c r="GF78" s="627"/>
      <c r="GG78" s="627"/>
      <c r="GH78" s="627"/>
      <c r="GI78" s="627"/>
      <c r="GJ78" s="627"/>
      <c r="GK78" s="627"/>
      <c r="GL78" s="627"/>
      <c r="GM78" s="627"/>
      <c r="GN78" s="627"/>
      <c r="GO78" s="627"/>
      <c r="GP78" s="627"/>
      <c r="GQ78" s="627"/>
      <c r="GR78" s="627"/>
      <c r="GS78" s="627"/>
      <c r="GT78" s="627"/>
      <c r="GU78" s="627"/>
      <c r="GV78" s="627"/>
      <c r="GW78" s="627"/>
      <c r="GX78" s="627"/>
      <c r="GY78" s="627"/>
      <c r="GZ78" s="627"/>
      <c r="HA78" s="627"/>
      <c r="HB78" s="627"/>
      <c r="HC78" s="627"/>
      <c r="HD78" s="627"/>
      <c r="HE78" s="627"/>
      <c r="HF78" s="627"/>
      <c r="HG78" s="627"/>
      <c r="HH78" s="627"/>
      <c r="HI78" s="627"/>
      <c r="HJ78" s="627"/>
      <c r="HK78" s="627"/>
      <c r="HL78" s="627"/>
      <c r="HM78" s="627"/>
      <c r="HN78" s="627"/>
      <c r="HO78" s="627"/>
      <c r="HP78" s="627"/>
      <c r="HQ78" s="627"/>
      <c r="HR78" s="627"/>
      <c r="HS78" s="627"/>
      <c r="HT78" s="627"/>
      <c r="HU78" s="627"/>
      <c r="HV78" s="627"/>
      <c r="HW78" s="627"/>
      <c r="HX78" s="627"/>
      <c r="HY78" s="627"/>
      <c r="HZ78" s="627"/>
      <c r="IA78" s="627"/>
      <c r="IB78" s="627"/>
      <c r="IC78" s="627"/>
      <c r="ID78" s="627"/>
      <c r="IE78" s="627"/>
      <c r="IF78" s="627"/>
      <c r="IG78" s="627"/>
      <c r="IH78" s="627"/>
      <c r="II78" s="627"/>
      <c r="IJ78" s="627"/>
      <c r="IK78" s="627"/>
      <c r="IL78" s="627"/>
      <c r="IM78" s="627"/>
      <c r="IN78" s="627"/>
      <c r="IO78" s="627"/>
      <c r="IP78" s="627"/>
      <c r="IQ78" s="627"/>
      <c r="IR78" s="627"/>
      <c r="IS78" s="627"/>
      <c r="IT78" s="627"/>
      <c r="IU78" s="627"/>
      <c r="IV78" s="627"/>
      <c r="IW78" s="627"/>
      <c r="IX78" s="627"/>
      <c r="IY78" s="627"/>
      <c r="IZ78" s="627"/>
      <c r="JA78" s="627"/>
      <c r="JB78" s="627"/>
      <c r="JC78" s="627"/>
      <c r="JD78" s="627"/>
      <c r="JE78" s="627"/>
      <c r="JF78" s="627"/>
      <c r="JG78" s="627"/>
      <c r="JH78" s="627"/>
      <c r="JI78" s="627"/>
      <c r="JJ78" s="627"/>
      <c r="JK78" s="627"/>
      <c r="JL78" s="627"/>
      <c r="JM78" s="627"/>
      <c r="JN78" s="627"/>
      <c r="JO78" s="627"/>
      <c r="JP78" s="627"/>
      <c r="JQ78" s="627"/>
      <c r="JR78" s="627"/>
      <c r="JS78" s="627"/>
      <c r="JT78" s="627"/>
      <c r="JU78" s="627"/>
      <c r="JV78" s="627"/>
      <c r="JW78" s="627"/>
      <c r="JX78" s="627"/>
      <c r="JY78" s="627"/>
      <c r="JZ78" s="627"/>
      <c r="KA78" s="627"/>
      <c r="KB78" s="627"/>
      <c r="KC78" s="627"/>
      <c r="KD78" s="627"/>
      <c r="KE78" s="627"/>
      <c r="KF78" s="627"/>
      <c r="KG78" s="627"/>
      <c r="KH78" s="627"/>
      <c r="KI78" s="627"/>
      <c r="KJ78" s="627"/>
      <c r="KK78" s="627"/>
      <c r="KL78" s="627"/>
      <c r="KM78" s="627"/>
      <c r="KN78" s="627"/>
      <c r="KO78" s="627"/>
      <c r="KP78" s="627"/>
      <c r="KQ78" s="627"/>
      <c r="KR78" s="627"/>
      <c r="KS78" s="627"/>
      <c r="KT78" s="627"/>
      <c r="KU78" s="627"/>
      <c r="KV78" s="627"/>
      <c r="KW78" s="627"/>
      <c r="KX78" s="627"/>
      <c r="KY78" s="627"/>
      <c r="KZ78" s="627"/>
      <c r="LA78" s="627"/>
      <c r="LB78" s="627"/>
      <c r="LC78" s="627"/>
      <c r="LD78" s="627"/>
      <c r="LE78" s="627"/>
      <c r="LF78" s="627"/>
      <c r="LG78" s="627"/>
      <c r="LH78" s="627"/>
      <c r="LI78" s="627"/>
      <c r="LJ78" s="627"/>
      <c r="LK78" s="627"/>
      <c r="LL78" s="627"/>
      <c r="LM78" s="627"/>
      <c r="LN78" s="627"/>
      <c r="LO78" s="627"/>
      <c r="LP78" s="627"/>
      <c r="LQ78" s="627"/>
      <c r="LR78" s="627"/>
      <c r="LS78" s="627"/>
      <c r="LT78" s="627"/>
      <c r="LU78" s="627"/>
      <c r="LV78" s="627"/>
      <c r="LW78" s="627"/>
      <c r="LX78" s="627"/>
      <c r="LY78" s="627"/>
      <c r="LZ78" s="627"/>
      <c r="MA78" s="627"/>
      <c r="MB78" s="627"/>
      <c r="MC78" s="627"/>
      <c r="MD78" s="627"/>
      <c r="ME78" s="627"/>
      <c r="MF78" s="627"/>
      <c r="MG78" s="627"/>
      <c r="MH78" s="627"/>
      <c r="MI78" s="627"/>
      <c r="MJ78" s="627"/>
      <c r="MK78" s="627"/>
      <c r="ML78" s="627"/>
      <c r="MM78" s="627"/>
      <c r="MN78" s="627"/>
      <c r="MO78" s="627"/>
      <c r="MP78" s="627"/>
      <c r="MQ78" s="627"/>
      <c r="MR78" s="627"/>
      <c r="MS78" s="627"/>
      <c r="MT78" s="627"/>
      <c r="MU78" s="627"/>
      <c r="MV78" s="627"/>
      <c r="MW78" s="627"/>
      <c r="MX78" s="627"/>
      <c r="MY78" s="627"/>
      <c r="MZ78" s="627"/>
      <c r="NA78" s="627"/>
      <c r="NB78" s="627"/>
      <c r="NC78" s="627"/>
      <c r="ND78" s="627"/>
      <c r="NE78" s="627"/>
      <c r="NF78" s="627"/>
      <c r="NG78" s="627"/>
      <c r="NH78" s="627"/>
      <c r="NI78" s="627"/>
      <c r="NJ78" s="627"/>
      <c r="NK78" s="627"/>
      <c r="NL78" s="627"/>
      <c r="NM78" s="627"/>
      <c r="NN78" s="627"/>
      <c r="NO78" s="627"/>
      <c r="NP78" s="627"/>
      <c r="NQ78" s="627"/>
      <c r="NR78" s="627"/>
      <c r="NS78" s="627"/>
      <c r="NT78" s="627"/>
      <c r="NU78" s="627"/>
      <c r="NV78" s="627"/>
      <c r="NW78" s="627"/>
      <c r="NX78" s="627"/>
      <c r="NY78" s="627"/>
      <c r="NZ78" s="627"/>
      <c r="OA78" s="627"/>
      <c r="OB78" s="627"/>
      <c r="OC78" s="627"/>
      <c r="OD78" s="627"/>
      <c r="OE78" s="627"/>
      <c r="OF78" s="627"/>
      <c r="OG78" s="627"/>
      <c r="OH78" s="627"/>
      <c r="OI78" s="627"/>
      <c r="OJ78" s="627"/>
      <c r="OK78" s="627"/>
      <c r="OL78" s="627"/>
      <c r="OM78" s="627"/>
      <c r="ON78" s="627"/>
    </row>
    <row r="79" spans="1:404" ht="15" customHeight="1">
      <c r="A79" s="12"/>
      <c r="B79" s="12"/>
      <c r="C79" s="12"/>
      <c r="D79" s="12"/>
      <c r="E79" s="12"/>
      <c r="F79" s="12"/>
      <c r="G79" s="12"/>
      <c r="H79" s="12"/>
      <c r="I79" s="12"/>
      <c r="J79" s="627"/>
      <c r="K79" s="627"/>
      <c r="L79" s="627"/>
      <c r="M79" s="627"/>
      <c r="N79" s="627"/>
      <c r="O79" s="627"/>
      <c r="P79" s="627"/>
      <c r="Q79" s="627"/>
      <c r="R79" s="627"/>
      <c r="S79" s="627"/>
      <c r="T79" s="627"/>
      <c r="U79" s="627"/>
      <c r="V79" s="627"/>
      <c r="W79" s="627"/>
      <c r="X79" s="627"/>
      <c r="Y79" s="627"/>
      <c r="Z79" s="627"/>
      <c r="AA79" s="627"/>
      <c r="AB79" s="627"/>
      <c r="AC79" s="627"/>
      <c r="AD79" s="627"/>
      <c r="AE79" s="627"/>
      <c r="AF79" s="627"/>
      <c r="AG79" s="627"/>
      <c r="AH79" s="627"/>
      <c r="AI79" s="627"/>
      <c r="AJ79" s="627"/>
      <c r="AK79" s="627"/>
      <c r="AL79" s="627"/>
      <c r="AM79" s="627"/>
      <c r="AN79" s="627"/>
      <c r="AO79" s="627"/>
      <c r="AP79" s="627"/>
      <c r="AQ79" s="627"/>
      <c r="AR79" s="627"/>
      <c r="AS79" s="627"/>
      <c r="AT79" s="627"/>
      <c r="AU79" s="627"/>
      <c r="AV79" s="627"/>
      <c r="AW79" s="627"/>
      <c r="AX79" s="627"/>
      <c r="AY79" s="627"/>
      <c r="AZ79" s="627"/>
      <c r="BA79" s="627"/>
      <c r="BB79" s="627"/>
      <c r="BC79" s="627"/>
      <c r="BD79" s="627"/>
      <c r="BE79" s="627"/>
      <c r="BF79" s="627"/>
      <c r="BG79" s="627"/>
      <c r="BH79" s="627"/>
      <c r="BI79" s="627"/>
      <c r="BJ79" s="627"/>
      <c r="BK79" s="627"/>
      <c r="BL79" s="627"/>
      <c r="BM79" s="627"/>
      <c r="BN79" s="627"/>
      <c r="BO79" s="627"/>
      <c r="BP79" s="627"/>
      <c r="BQ79" s="627"/>
      <c r="BR79" s="627"/>
      <c r="BS79" s="627"/>
      <c r="BT79" s="627"/>
      <c r="BU79" s="627"/>
      <c r="BV79" s="627"/>
      <c r="BW79" s="627"/>
      <c r="BX79" s="627"/>
      <c r="BY79" s="627"/>
      <c r="BZ79" s="627"/>
      <c r="CA79" s="627"/>
      <c r="CB79" s="627"/>
      <c r="CC79" s="627"/>
      <c r="CD79" s="627"/>
      <c r="CE79" s="627"/>
      <c r="CF79" s="627"/>
      <c r="CG79" s="627"/>
      <c r="CH79" s="627"/>
      <c r="CI79" s="627"/>
      <c r="CJ79" s="627"/>
      <c r="CK79" s="627"/>
      <c r="CL79" s="627"/>
      <c r="CM79" s="627"/>
      <c r="CN79" s="627"/>
      <c r="CO79" s="627"/>
      <c r="CP79" s="627"/>
      <c r="CQ79" s="627"/>
      <c r="CR79" s="627"/>
      <c r="CS79" s="627"/>
      <c r="CT79" s="627"/>
      <c r="CU79" s="627"/>
      <c r="CV79" s="627"/>
      <c r="CW79" s="627"/>
      <c r="CX79" s="627"/>
      <c r="CY79" s="627"/>
      <c r="CZ79" s="627"/>
      <c r="DA79" s="627"/>
      <c r="DB79" s="627"/>
      <c r="DC79" s="627"/>
      <c r="DD79" s="627"/>
      <c r="DE79" s="627"/>
      <c r="DF79" s="627"/>
      <c r="DG79" s="627"/>
      <c r="DH79" s="627"/>
      <c r="DI79" s="627"/>
      <c r="DJ79" s="627"/>
      <c r="DK79" s="627"/>
      <c r="DL79" s="627"/>
      <c r="DM79" s="627"/>
      <c r="DN79" s="627"/>
      <c r="DO79" s="627"/>
      <c r="DP79" s="627"/>
      <c r="DQ79" s="627"/>
      <c r="DR79" s="627"/>
      <c r="DS79" s="627"/>
      <c r="DT79" s="627"/>
      <c r="DU79" s="627"/>
      <c r="DV79" s="627"/>
      <c r="DW79" s="627"/>
      <c r="DX79" s="627"/>
      <c r="DY79" s="627"/>
      <c r="DZ79" s="627"/>
      <c r="EA79" s="627"/>
      <c r="EB79" s="627"/>
      <c r="EC79" s="627"/>
      <c r="ED79" s="627"/>
      <c r="EE79" s="627"/>
      <c r="EF79" s="627"/>
      <c r="EG79" s="627"/>
      <c r="EH79" s="627"/>
      <c r="EI79" s="627"/>
      <c r="EJ79" s="627"/>
      <c r="EK79" s="627"/>
      <c r="EL79" s="627"/>
      <c r="EM79" s="627"/>
      <c r="EN79" s="627"/>
      <c r="EO79" s="627"/>
      <c r="EP79" s="627"/>
      <c r="EQ79" s="627"/>
      <c r="ER79" s="627"/>
      <c r="ES79" s="627"/>
      <c r="ET79" s="627"/>
      <c r="EU79" s="627"/>
      <c r="EV79" s="627"/>
      <c r="EW79" s="627"/>
      <c r="EX79" s="627"/>
      <c r="EY79" s="627"/>
      <c r="EZ79" s="627"/>
      <c r="FA79" s="627"/>
      <c r="FB79" s="627"/>
      <c r="FC79" s="627"/>
      <c r="FD79" s="627"/>
      <c r="FE79" s="627"/>
      <c r="FF79" s="627"/>
      <c r="FG79" s="627"/>
      <c r="FH79" s="627"/>
      <c r="FI79" s="627"/>
      <c r="FJ79" s="627"/>
      <c r="FK79" s="627"/>
      <c r="FL79" s="627"/>
      <c r="FM79" s="627"/>
      <c r="FN79" s="627"/>
      <c r="FO79" s="627"/>
      <c r="FP79" s="627"/>
      <c r="FQ79" s="627"/>
      <c r="FR79" s="627"/>
      <c r="FS79" s="627"/>
      <c r="FT79" s="627"/>
      <c r="FU79" s="627"/>
      <c r="FV79" s="627"/>
      <c r="FW79" s="627"/>
      <c r="FX79" s="627"/>
      <c r="FY79" s="627"/>
      <c r="FZ79" s="627"/>
      <c r="GA79" s="627"/>
      <c r="GB79" s="627"/>
      <c r="GC79" s="627"/>
      <c r="GD79" s="627"/>
      <c r="GE79" s="627"/>
      <c r="GF79" s="627"/>
      <c r="GG79" s="627"/>
      <c r="GH79" s="627"/>
      <c r="GI79" s="627"/>
      <c r="GJ79" s="627"/>
      <c r="GK79" s="627"/>
      <c r="GL79" s="627"/>
      <c r="GM79" s="627"/>
      <c r="GN79" s="627"/>
      <c r="GO79" s="627"/>
      <c r="GP79" s="627"/>
      <c r="GQ79" s="627"/>
      <c r="GR79" s="627"/>
      <c r="GS79" s="627"/>
      <c r="GT79" s="627"/>
      <c r="GU79" s="627"/>
      <c r="GV79" s="627"/>
      <c r="GW79" s="627"/>
      <c r="GX79" s="627"/>
      <c r="GY79" s="627"/>
      <c r="GZ79" s="627"/>
      <c r="HA79" s="627"/>
      <c r="HB79" s="627"/>
      <c r="HC79" s="627"/>
      <c r="HD79" s="627"/>
      <c r="HE79" s="627"/>
      <c r="HF79" s="627"/>
      <c r="HG79" s="627"/>
      <c r="HH79" s="627"/>
      <c r="HI79" s="627"/>
      <c r="HJ79" s="627"/>
      <c r="HK79" s="627"/>
      <c r="HL79" s="627"/>
      <c r="HM79" s="627"/>
      <c r="HN79" s="627"/>
      <c r="HO79" s="627"/>
      <c r="HP79" s="627"/>
      <c r="HQ79" s="627"/>
      <c r="HR79" s="627"/>
      <c r="HS79" s="627"/>
      <c r="HT79" s="627"/>
      <c r="HU79" s="627"/>
      <c r="HV79" s="627"/>
      <c r="HW79" s="627"/>
      <c r="HX79" s="627"/>
      <c r="HY79" s="627"/>
      <c r="HZ79" s="627"/>
      <c r="IA79" s="627"/>
      <c r="IB79" s="627"/>
      <c r="IC79" s="627"/>
      <c r="ID79" s="627"/>
      <c r="IE79" s="627"/>
      <c r="IF79" s="627"/>
      <c r="IG79" s="627"/>
      <c r="IH79" s="627"/>
      <c r="II79" s="627"/>
      <c r="IJ79" s="627"/>
      <c r="IK79" s="627"/>
      <c r="IL79" s="627"/>
      <c r="IM79" s="627"/>
      <c r="IN79" s="627"/>
      <c r="IO79" s="627"/>
      <c r="IP79" s="627"/>
      <c r="IQ79" s="627"/>
      <c r="IR79" s="627"/>
      <c r="IS79" s="627"/>
      <c r="IT79" s="627"/>
      <c r="IU79" s="627"/>
      <c r="IV79" s="627"/>
      <c r="IW79" s="627"/>
      <c r="IX79" s="627"/>
      <c r="IY79" s="627"/>
      <c r="IZ79" s="627"/>
      <c r="JA79" s="627"/>
      <c r="JB79" s="627"/>
      <c r="JC79" s="627"/>
      <c r="JD79" s="627"/>
      <c r="JE79" s="627"/>
      <c r="JF79" s="627"/>
      <c r="JG79" s="627"/>
      <c r="JH79" s="627"/>
      <c r="JI79" s="627"/>
      <c r="JJ79" s="627"/>
      <c r="JK79" s="627"/>
      <c r="JL79" s="627"/>
      <c r="JM79" s="627"/>
      <c r="JN79" s="627"/>
      <c r="JO79" s="627"/>
      <c r="JP79" s="627"/>
      <c r="JQ79" s="627"/>
      <c r="JR79" s="627"/>
      <c r="JS79" s="627"/>
      <c r="JT79" s="627"/>
      <c r="JU79" s="627"/>
      <c r="JV79" s="627"/>
      <c r="JW79" s="627"/>
      <c r="JX79" s="627"/>
      <c r="JY79" s="627"/>
      <c r="JZ79" s="627"/>
      <c r="KA79" s="627"/>
      <c r="KB79" s="627"/>
      <c r="KC79" s="627"/>
      <c r="KD79" s="627"/>
      <c r="KE79" s="627"/>
      <c r="KF79" s="627"/>
      <c r="KG79" s="627"/>
      <c r="KH79" s="627"/>
      <c r="KI79" s="627"/>
      <c r="KJ79" s="627"/>
      <c r="KK79" s="627"/>
      <c r="KL79" s="627"/>
      <c r="KM79" s="627"/>
      <c r="KN79" s="627"/>
      <c r="KO79" s="627"/>
      <c r="KP79" s="627"/>
      <c r="KQ79" s="627"/>
      <c r="KR79" s="627"/>
      <c r="KS79" s="627"/>
      <c r="KT79" s="627"/>
      <c r="KU79" s="627"/>
      <c r="KV79" s="627"/>
      <c r="KW79" s="627"/>
      <c r="KX79" s="627"/>
      <c r="KY79" s="627"/>
      <c r="KZ79" s="627"/>
      <c r="LA79" s="627"/>
      <c r="LB79" s="627"/>
      <c r="LC79" s="627"/>
      <c r="LD79" s="627"/>
      <c r="LE79" s="627"/>
      <c r="LF79" s="627"/>
      <c r="LG79" s="627"/>
      <c r="LH79" s="627"/>
      <c r="LI79" s="627"/>
      <c r="LJ79" s="627"/>
      <c r="LK79" s="627"/>
      <c r="LL79" s="627"/>
      <c r="LM79" s="627"/>
      <c r="LN79" s="627"/>
      <c r="LO79" s="627"/>
      <c r="LP79" s="627"/>
      <c r="LQ79" s="627"/>
      <c r="LR79" s="627"/>
      <c r="LS79" s="627"/>
      <c r="LT79" s="627"/>
      <c r="LU79" s="627"/>
      <c r="LV79" s="627"/>
      <c r="LW79" s="627"/>
      <c r="LX79" s="627"/>
      <c r="LY79" s="627"/>
      <c r="LZ79" s="627"/>
      <c r="MA79" s="627"/>
      <c r="MB79" s="627"/>
      <c r="MC79" s="627"/>
      <c r="MD79" s="627"/>
      <c r="ME79" s="627"/>
      <c r="MF79" s="627"/>
      <c r="MG79" s="627"/>
      <c r="MH79" s="627"/>
      <c r="MI79" s="627"/>
      <c r="MJ79" s="627"/>
      <c r="MK79" s="627"/>
      <c r="ML79" s="627"/>
      <c r="MM79" s="627"/>
      <c r="MN79" s="627"/>
      <c r="MO79" s="627"/>
      <c r="MP79" s="627"/>
      <c r="MQ79" s="627"/>
      <c r="MR79" s="627"/>
      <c r="MS79" s="627"/>
      <c r="MT79" s="627"/>
      <c r="MU79" s="627"/>
      <c r="MV79" s="627"/>
      <c r="MW79" s="627"/>
      <c r="MX79" s="627"/>
      <c r="MY79" s="627"/>
      <c r="MZ79" s="627"/>
      <c r="NA79" s="627"/>
      <c r="NB79" s="627"/>
      <c r="NC79" s="627"/>
      <c r="ND79" s="627"/>
      <c r="NE79" s="627"/>
      <c r="NF79" s="627"/>
      <c r="NG79" s="627"/>
      <c r="NH79" s="627"/>
      <c r="NI79" s="627"/>
      <c r="NJ79" s="627"/>
      <c r="NK79" s="627"/>
      <c r="NL79" s="627"/>
      <c r="NM79" s="627"/>
      <c r="NN79" s="627"/>
      <c r="NO79" s="627"/>
      <c r="NP79" s="627"/>
      <c r="NQ79" s="627"/>
      <c r="NR79" s="627"/>
      <c r="NS79" s="627"/>
      <c r="NT79" s="627"/>
      <c r="NU79" s="627"/>
      <c r="NV79" s="627"/>
      <c r="NW79" s="627"/>
      <c r="NX79" s="627"/>
      <c r="NY79" s="627"/>
      <c r="NZ79" s="627"/>
      <c r="OA79" s="627"/>
      <c r="OB79" s="627"/>
      <c r="OC79" s="627"/>
      <c r="OD79" s="627"/>
      <c r="OE79" s="627"/>
      <c r="OF79" s="627"/>
      <c r="OG79" s="627"/>
      <c r="OH79" s="627"/>
      <c r="OI79" s="627"/>
      <c r="OJ79" s="627"/>
      <c r="OK79" s="627"/>
      <c r="OL79" s="627"/>
      <c r="OM79" s="627"/>
      <c r="ON79" s="627"/>
    </row>
    <row r="80" spans="1:404" ht="15" customHeight="1">
      <c r="A80" s="12"/>
      <c r="B80" s="12"/>
      <c r="C80" s="12"/>
      <c r="D80" s="12"/>
      <c r="E80" s="12"/>
      <c r="F80" s="12"/>
      <c r="G80" s="12"/>
      <c r="H80" s="12"/>
      <c r="I80" s="12"/>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0"/>
      <c r="AI80" s="380"/>
      <c r="AJ80" s="380"/>
      <c r="AK80" s="380"/>
      <c r="AL80" s="380"/>
      <c r="AM80" s="380"/>
      <c r="AN80" s="380"/>
      <c r="AO80" s="380"/>
      <c r="AP80" s="380"/>
      <c r="AQ80" s="380"/>
      <c r="AR80" s="380"/>
      <c r="AS80" s="380"/>
      <c r="AT80" s="380"/>
      <c r="AU80" s="380"/>
      <c r="AV80" s="380"/>
      <c r="AW80" s="380"/>
      <c r="AX80" s="380"/>
      <c r="AY80" s="380"/>
      <c r="AZ80" s="380"/>
      <c r="BA80" s="380"/>
      <c r="BB80" s="380"/>
      <c r="BC80" s="380"/>
      <c r="BD80" s="380"/>
      <c r="BE80" s="380"/>
      <c r="BF80" s="380"/>
      <c r="BG80" s="380"/>
      <c r="BH80" s="380"/>
      <c r="BI80" s="380"/>
      <c r="BJ80" s="380"/>
      <c r="BK80" s="380"/>
      <c r="BL80" s="380"/>
      <c r="BM80" s="380"/>
      <c r="BN80" s="380"/>
      <c r="BO80" s="380"/>
      <c r="BP80" s="380"/>
      <c r="BQ80" s="380"/>
      <c r="BR80" s="380"/>
      <c r="BS80" s="380"/>
      <c r="BT80" s="380"/>
      <c r="BU80" s="380"/>
      <c r="BV80" s="380"/>
      <c r="BW80" s="380"/>
      <c r="BX80" s="380"/>
      <c r="BY80" s="380"/>
      <c r="BZ80" s="380"/>
      <c r="CA80" s="380"/>
      <c r="CB80" s="380"/>
      <c r="CC80" s="380"/>
      <c r="CD80" s="380"/>
      <c r="CE80" s="380"/>
      <c r="CF80" s="380"/>
      <c r="CG80" s="380"/>
      <c r="CH80" s="380"/>
      <c r="CI80" s="380"/>
      <c r="CJ80" s="380"/>
      <c r="CK80" s="380"/>
      <c r="CL80" s="380"/>
      <c r="CM80" s="380"/>
      <c r="CN80" s="380"/>
      <c r="CO80" s="380"/>
      <c r="CP80" s="380"/>
      <c r="CQ80" s="380"/>
      <c r="CR80" s="380"/>
      <c r="CS80" s="380"/>
      <c r="CT80" s="380"/>
      <c r="CU80" s="380"/>
      <c r="CV80" s="380"/>
      <c r="CW80" s="380"/>
      <c r="CX80" s="380"/>
      <c r="CY80" s="380"/>
      <c r="CZ80" s="380"/>
      <c r="DA80" s="380"/>
      <c r="DB80" s="380"/>
      <c r="DC80" s="380"/>
      <c r="DD80" s="380"/>
      <c r="DE80" s="380"/>
      <c r="DF80" s="380"/>
      <c r="DG80" s="380"/>
      <c r="DH80" s="380"/>
      <c r="DI80" s="380"/>
      <c r="DJ80" s="380"/>
      <c r="DK80" s="380"/>
      <c r="DL80" s="380"/>
      <c r="DM80" s="380"/>
      <c r="DN80" s="380"/>
      <c r="DO80" s="380"/>
      <c r="DP80" s="380"/>
      <c r="DQ80" s="380"/>
      <c r="DR80" s="380"/>
      <c r="DS80" s="380"/>
      <c r="DT80" s="380"/>
      <c r="DU80" s="380"/>
      <c r="DV80" s="380"/>
      <c r="DW80" s="380"/>
      <c r="DX80" s="380"/>
      <c r="DY80" s="380"/>
      <c r="DZ80" s="380"/>
      <c r="EA80" s="380"/>
      <c r="EB80" s="380"/>
      <c r="EC80" s="380"/>
      <c r="ED80" s="380"/>
      <c r="EE80" s="380"/>
      <c r="EF80" s="380"/>
      <c r="EG80" s="380"/>
      <c r="EH80" s="380"/>
      <c r="EI80" s="380"/>
      <c r="EJ80" s="380"/>
      <c r="EK80" s="380"/>
      <c r="EL80" s="380"/>
      <c r="EM80" s="380"/>
      <c r="EN80" s="380"/>
      <c r="EO80" s="380"/>
      <c r="EP80" s="380"/>
      <c r="EQ80" s="380"/>
      <c r="ER80" s="380"/>
      <c r="ES80" s="380"/>
      <c r="ET80" s="380"/>
      <c r="EU80" s="380"/>
      <c r="EV80" s="380"/>
      <c r="EW80" s="380"/>
      <c r="EX80" s="380"/>
      <c r="EY80" s="380"/>
      <c r="EZ80" s="380"/>
      <c r="FA80" s="380"/>
      <c r="FB80" s="380"/>
      <c r="FC80" s="380"/>
      <c r="FD80" s="380"/>
      <c r="FE80" s="380"/>
      <c r="FF80" s="380"/>
      <c r="FG80" s="380"/>
      <c r="FH80" s="380"/>
      <c r="FI80" s="380"/>
      <c r="FJ80" s="380"/>
      <c r="FK80" s="380"/>
      <c r="FL80" s="380"/>
      <c r="FM80" s="380"/>
      <c r="FN80" s="380"/>
      <c r="FO80" s="380"/>
      <c r="FP80" s="380"/>
      <c r="FQ80" s="380"/>
      <c r="FR80" s="380"/>
      <c r="FS80" s="380"/>
      <c r="FT80" s="380"/>
      <c r="FU80" s="380"/>
      <c r="FV80" s="380"/>
      <c r="FW80" s="380"/>
      <c r="FX80" s="380"/>
      <c r="FY80" s="380"/>
      <c r="FZ80" s="380"/>
      <c r="GA80" s="380"/>
      <c r="GB80" s="380"/>
      <c r="GC80" s="380"/>
      <c r="GD80" s="380"/>
      <c r="GE80" s="380"/>
      <c r="GF80" s="380"/>
      <c r="GG80" s="380"/>
      <c r="GH80" s="380"/>
      <c r="GI80" s="380"/>
      <c r="GJ80" s="380"/>
      <c r="GK80" s="380"/>
      <c r="GL80" s="380"/>
      <c r="GM80" s="380"/>
      <c r="GN80" s="380"/>
      <c r="GO80" s="380"/>
      <c r="GP80" s="380"/>
      <c r="GQ80" s="380"/>
      <c r="GR80" s="380"/>
      <c r="GS80" s="380"/>
      <c r="GT80" s="380"/>
      <c r="GU80" s="380"/>
      <c r="GV80" s="380"/>
      <c r="GW80" s="380"/>
      <c r="GX80" s="380"/>
      <c r="GY80" s="380"/>
      <c r="GZ80" s="380"/>
      <c r="HA80" s="380"/>
      <c r="HB80" s="380"/>
      <c r="HC80" s="380"/>
      <c r="HD80" s="380"/>
      <c r="HE80" s="380"/>
      <c r="HF80" s="380"/>
      <c r="HG80" s="380"/>
      <c r="HH80" s="380"/>
      <c r="HI80" s="380"/>
      <c r="HJ80" s="380"/>
      <c r="HK80" s="380"/>
      <c r="HL80" s="380"/>
      <c r="HM80" s="380"/>
      <c r="HN80" s="380"/>
      <c r="HO80" s="380"/>
      <c r="HP80" s="380"/>
      <c r="HQ80" s="380"/>
      <c r="HR80" s="380"/>
      <c r="HS80" s="380"/>
      <c r="HT80" s="380"/>
      <c r="HU80" s="380"/>
      <c r="HV80" s="380"/>
      <c r="HW80" s="380"/>
      <c r="HX80" s="380"/>
      <c r="HY80" s="380"/>
      <c r="HZ80" s="380"/>
      <c r="IA80" s="380"/>
      <c r="IB80" s="380"/>
      <c r="IC80" s="380"/>
      <c r="ID80" s="380"/>
      <c r="IE80" s="380"/>
      <c r="IF80" s="380"/>
      <c r="IG80" s="380"/>
      <c r="IH80" s="380"/>
      <c r="II80" s="380"/>
      <c r="IJ80" s="380"/>
      <c r="IK80" s="380"/>
      <c r="IL80" s="380"/>
      <c r="IM80" s="380"/>
      <c r="IN80" s="380"/>
      <c r="IO80" s="380"/>
      <c r="IP80" s="380"/>
      <c r="IQ80" s="380"/>
      <c r="IR80" s="380"/>
      <c r="IS80" s="380"/>
      <c r="IT80" s="380"/>
      <c r="IU80" s="380"/>
      <c r="IV80" s="380"/>
      <c r="IW80" s="380"/>
      <c r="IX80" s="380"/>
      <c r="IY80" s="380"/>
      <c r="IZ80" s="380"/>
      <c r="JA80" s="380"/>
      <c r="JB80" s="380"/>
      <c r="JC80" s="380"/>
      <c r="JD80" s="380"/>
      <c r="JE80" s="380"/>
      <c r="JF80" s="380"/>
      <c r="JG80" s="380"/>
      <c r="JH80" s="380"/>
      <c r="JI80" s="380"/>
      <c r="JJ80" s="380"/>
      <c r="JK80" s="380"/>
      <c r="JL80" s="380"/>
      <c r="JM80" s="380"/>
      <c r="JN80" s="380"/>
      <c r="JO80" s="380"/>
      <c r="JP80" s="380"/>
      <c r="JQ80" s="380"/>
      <c r="JR80" s="380"/>
      <c r="JS80" s="380"/>
      <c r="JT80" s="380"/>
      <c r="JU80" s="380"/>
      <c r="JV80" s="380"/>
      <c r="JW80" s="380"/>
      <c r="JX80" s="380"/>
      <c r="JY80" s="380"/>
      <c r="JZ80" s="380"/>
      <c r="KA80" s="380"/>
      <c r="KB80" s="380"/>
      <c r="KC80" s="380"/>
      <c r="KD80" s="380"/>
      <c r="KE80" s="380"/>
      <c r="KF80" s="380"/>
      <c r="KG80" s="380"/>
      <c r="KH80" s="380"/>
      <c r="KI80" s="380"/>
      <c r="KJ80" s="380"/>
      <c r="KK80" s="380"/>
      <c r="KL80" s="380"/>
      <c r="KM80" s="380"/>
      <c r="KN80" s="380"/>
      <c r="KO80" s="380"/>
      <c r="KP80" s="380"/>
      <c r="KQ80" s="380"/>
      <c r="KR80" s="380"/>
      <c r="KS80" s="380"/>
      <c r="KT80" s="380"/>
      <c r="KU80" s="380"/>
      <c r="KV80" s="380"/>
      <c r="KW80" s="380"/>
      <c r="KX80" s="380"/>
      <c r="KY80" s="380"/>
      <c r="KZ80" s="380"/>
      <c r="LA80" s="380"/>
      <c r="LB80" s="380"/>
      <c r="LC80" s="380"/>
      <c r="LD80" s="380"/>
      <c r="LE80" s="380"/>
      <c r="LF80" s="380"/>
      <c r="LG80" s="380"/>
      <c r="LH80" s="380"/>
      <c r="LI80" s="380"/>
      <c r="LJ80" s="380"/>
      <c r="LK80" s="380"/>
      <c r="LL80" s="380"/>
      <c r="LM80" s="380"/>
      <c r="LN80" s="380"/>
      <c r="LO80" s="380"/>
      <c r="LP80" s="380"/>
      <c r="LQ80" s="380"/>
      <c r="LR80" s="380"/>
      <c r="LS80" s="380"/>
      <c r="LT80" s="380"/>
      <c r="LU80" s="380"/>
      <c r="LV80" s="380"/>
      <c r="LW80" s="380"/>
      <c r="LX80" s="380"/>
      <c r="LY80" s="380"/>
      <c r="LZ80" s="380"/>
      <c r="MA80" s="380"/>
      <c r="MB80" s="380"/>
      <c r="MC80" s="380"/>
      <c r="MD80" s="380"/>
      <c r="ME80" s="380"/>
      <c r="MF80" s="380"/>
      <c r="MG80" s="380"/>
      <c r="MH80" s="380"/>
      <c r="MI80" s="380"/>
      <c r="MJ80" s="380"/>
      <c r="MK80" s="380"/>
      <c r="ML80" s="380"/>
      <c r="MM80" s="380"/>
      <c r="MN80" s="380"/>
      <c r="MO80" s="380"/>
      <c r="MP80" s="380"/>
      <c r="MQ80" s="380"/>
      <c r="MR80" s="380"/>
      <c r="MS80" s="380"/>
      <c r="MT80" s="380"/>
      <c r="MU80" s="380"/>
      <c r="MV80" s="380"/>
      <c r="MW80" s="380"/>
      <c r="MX80" s="380"/>
      <c r="MY80" s="380"/>
      <c r="MZ80" s="380"/>
      <c r="NA80" s="380"/>
      <c r="NB80" s="380"/>
      <c r="NC80" s="380"/>
      <c r="ND80" s="380"/>
      <c r="NE80" s="380"/>
      <c r="NF80" s="380"/>
      <c r="NG80" s="380"/>
      <c r="NH80" s="380"/>
      <c r="NI80" s="380"/>
      <c r="NJ80" s="380"/>
      <c r="NK80" s="380"/>
      <c r="NL80" s="380"/>
      <c r="NM80" s="380"/>
      <c r="NN80" s="380"/>
      <c r="NO80" s="380"/>
      <c r="NP80" s="380"/>
      <c r="NQ80" s="380"/>
      <c r="NR80" s="380"/>
      <c r="NS80" s="380"/>
      <c r="NT80" s="380"/>
      <c r="NU80" s="380"/>
      <c r="NV80" s="380"/>
      <c r="NW80" s="380"/>
      <c r="NX80" s="380"/>
      <c r="NY80" s="380"/>
      <c r="NZ80" s="380"/>
      <c r="OA80" s="380"/>
      <c r="OB80" s="380"/>
      <c r="OC80" s="380"/>
      <c r="OD80" s="380"/>
      <c r="OE80" s="380"/>
      <c r="OF80" s="380"/>
      <c r="OG80" s="380"/>
      <c r="OH80" s="380"/>
      <c r="OI80" s="380"/>
      <c r="OJ80" s="380"/>
      <c r="OK80" s="380"/>
      <c r="OL80" s="380"/>
      <c r="OM80" s="380"/>
      <c r="ON80" s="380"/>
    </row>
    <row r="81" spans="1:404" ht="15" customHeight="1">
      <c r="A81" s="12"/>
      <c r="B81" s="12"/>
      <c r="C81" s="12"/>
      <c r="D81" s="12"/>
      <c r="E81" s="12"/>
      <c r="F81" s="12"/>
      <c r="G81" s="12"/>
      <c r="H81" s="12"/>
      <c r="I81" s="12"/>
      <c r="J81" s="627"/>
      <c r="K81" s="627"/>
      <c r="L81" s="627"/>
      <c r="M81" s="627"/>
      <c r="N81" s="627"/>
      <c r="O81" s="627"/>
      <c r="P81" s="627"/>
      <c r="Q81" s="627"/>
      <c r="R81" s="627"/>
      <c r="S81" s="627"/>
      <c r="T81" s="627"/>
      <c r="U81" s="627"/>
      <c r="V81" s="627"/>
      <c r="W81" s="627"/>
      <c r="X81" s="627"/>
      <c r="Y81" s="627"/>
      <c r="Z81" s="627"/>
      <c r="AA81" s="627"/>
      <c r="AB81" s="627"/>
      <c r="AC81" s="627"/>
      <c r="AD81" s="627"/>
      <c r="AE81" s="627"/>
      <c r="AF81" s="627"/>
      <c r="AG81" s="627"/>
      <c r="AH81" s="627"/>
      <c r="AI81" s="627"/>
      <c r="AJ81" s="627"/>
      <c r="AK81" s="627"/>
      <c r="AL81" s="627"/>
      <c r="AM81" s="627"/>
      <c r="AN81" s="627"/>
      <c r="AO81" s="627"/>
      <c r="AP81" s="627"/>
      <c r="AQ81" s="627"/>
      <c r="AR81" s="627"/>
      <c r="AS81" s="627"/>
      <c r="AT81" s="627"/>
      <c r="AU81" s="627"/>
      <c r="AV81" s="627"/>
      <c r="AW81" s="627"/>
      <c r="AX81" s="627"/>
      <c r="AY81" s="627"/>
      <c r="AZ81" s="627"/>
      <c r="BA81" s="627"/>
      <c r="BB81" s="627"/>
      <c r="BC81" s="627"/>
      <c r="BD81" s="627"/>
      <c r="BE81" s="627"/>
      <c r="BF81" s="627"/>
      <c r="BG81" s="627"/>
      <c r="BH81" s="627"/>
      <c r="BI81" s="627"/>
      <c r="BJ81" s="627"/>
      <c r="BK81" s="627"/>
      <c r="BL81" s="627"/>
      <c r="BM81" s="627"/>
      <c r="BN81" s="627"/>
      <c r="BO81" s="627"/>
      <c r="BP81" s="627"/>
      <c r="BQ81" s="627"/>
      <c r="BR81" s="627"/>
      <c r="BS81" s="627"/>
      <c r="BT81" s="627"/>
      <c r="BU81" s="627"/>
      <c r="BV81" s="627"/>
      <c r="BW81" s="627"/>
      <c r="BX81" s="627"/>
      <c r="BY81" s="627"/>
      <c r="BZ81" s="627"/>
      <c r="CA81" s="627"/>
      <c r="CB81" s="627"/>
      <c r="CC81" s="627"/>
      <c r="CD81" s="627"/>
      <c r="CE81" s="627"/>
      <c r="CF81" s="627"/>
      <c r="CG81" s="627"/>
      <c r="CH81" s="627"/>
      <c r="CI81" s="627"/>
      <c r="CJ81" s="627"/>
      <c r="CK81" s="627"/>
      <c r="CL81" s="627"/>
      <c r="CM81" s="627"/>
      <c r="CN81" s="627"/>
      <c r="CO81" s="627"/>
      <c r="CP81" s="627"/>
      <c r="CQ81" s="627"/>
      <c r="CR81" s="627"/>
      <c r="CS81" s="627"/>
      <c r="CT81" s="627"/>
      <c r="CU81" s="627"/>
      <c r="CV81" s="627"/>
      <c r="CW81" s="627"/>
      <c r="CX81" s="627"/>
      <c r="CY81" s="627"/>
      <c r="CZ81" s="627"/>
      <c r="DA81" s="627"/>
      <c r="DB81" s="627"/>
      <c r="DC81" s="627"/>
      <c r="DD81" s="627"/>
      <c r="DE81" s="627"/>
      <c r="DF81" s="627"/>
      <c r="DG81" s="627"/>
      <c r="DH81" s="627"/>
      <c r="DI81" s="627"/>
      <c r="DJ81" s="627"/>
      <c r="DK81" s="627"/>
      <c r="DL81" s="627"/>
      <c r="DM81" s="627"/>
      <c r="DN81" s="627"/>
      <c r="DO81" s="627"/>
      <c r="DP81" s="627"/>
      <c r="DQ81" s="627"/>
      <c r="DR81" s="627"/>
      <c r="DS81" s="627"/>
      <c r="DT81" s="627"/>
      <c r="DU81" s="627"/>
      <c r="DV81" s="627"/>
      <c r="DW81" s="627"/>
      <c r="DX81" s="627"/>
      <c r="DY81" s="627"/>
      <c r="DZ81" s="627"/>
      <c r="EA81" s="627"/>
      <c r="EB81" s="627"/>
      <c r="EC81" s="627"/>
      <c r="ED81" s="627"/>
      <c r="EE81" s="627"/>
      <c r="EF81" s="627"/>
      <c r="EG81" s="627"/>
      <c r="EH81" s="627"/>
      <c r="EI81" s="627"/>
      <c r="EJ81" s="627"/>
      <c r="EK81" s="627"/>
      <c r="EL81" s="627"/>
      <c r="EM81" s="627"/>
      <c r="EN81" s="627"/>
      <c r="EO81" s="627"/>
      <c r="EP81" s="627"/>
      <c r="EQ81" s="627"/>
      <c r="ER81" s="627"/>
      <c r="ES81" s="627"/>
      <c r="ET81" s="627"/>
      <c r="EU81" s="627"/>
      <c r="EV81" s="627"/>
      <c r="EW81" s="627"/>
      <c r="EX81" s="627"/>
      <c r="EY81" s="627"/>
      <c r="EZ81" s="627"/>
      <c r="FA81" s="627"/>
      <c r="FB81" s="627"/>
      <c r="FC81" s="627"/>
      <c r="FD81" s="627"/>
      <c r="FE81" s="627"/>
      <c r="FF81" s="627"/>
      <c r="FG81" s="627"/>
      <c r="FH81" s="627"/>
      <c r="FI81" s="627"/>
      <c r="FJ81" s="627"/>
      <c r="FK81" s="627"/>
      <c r="FL81" s="627"/>
      <c r="FM81" s="627"/>
      <c r="FN81" s="627"/>
      <c r="FO81" s="627"/>
      <c r="FP81" s="627"/>
      <c r="FQ81" s="627"/>
      <c r="FR81" s="627"/>
      <c r="FS81" s="627"/>
      <c r="FT81" s="627"/>
      <c r="FU81" s="627"/>
      <c r="FV81" s="627"/>
      <c r="FW81" s="627"/>
      <c r="FX81" s="627"/>
      <c r="FY81" s="627"/>
      <c r="FZ81" s="627"/>
      <c r="GA81" s="627"/>
      <c r="GB81" s="627"/>
      <c r="GC81" s="627"/>
      <c r="GD81" s="627"/>
      <c r="GE81" s="627"/>
      <c r="GF81" s="627"/>
      <c r="GG81" s="627"/>
      <c r="GH81" s="627"/>
      <c r="GI81" s="627"/>
      <c r="GJ81" s="627"/>
      <c r="GK81" s="627"/>
      <c r="GL81" s="627"/>
      <c r="GM81" s="627"/>
      <c r="GN81" s="627"/>
      <c r="GO81" s="627"/>
      <c r="GP81" s="627"/>
      <c r="GQ81" s="627"/>
      <c r="GR81" s="627"/>
      <c r="GS81" s="627"/>
      <c r="GT81" s="627"/>
      <c r="GU81" s="627"/>
      <c r="GV81" s="627"/>
      <c r="GW81" s="627"/>
      <c r="GX81" s="627"/>
      <c r="GY81" s="627"/>
      <c r="GZ81" s="627"/>
      <c r="HA81" s="627"/>
      <c r="HB81" s="627"/>
      <c r="HC81" s="627"/>
      <c r="HD81" s="627"/>
      <c r="HE81" s="627"/>
      <c r="HF81" s="627"/>
      <c r="HG81" s="627"/>
      <c r="HH81" s="627"/>
      <c r="HI81" s="627"/>
      <c r="HJ81" s="627"/>
      <c r="HK81" s="627"/>
      <c r="HL81" s="627"/>
      <c r="HM81" s="627"/>
      <c r="HN81" s="627"/>
      <c r="HO81" s="627"/>
      <c r="HP81" s="627"/>
      <c r="HQ81" s="627"/>
      <c r="HR81" s="627"/>
      <c r="HS81" s="627"/>
      <c r="HT81" s="627"/>
      <c r="HU81" s="627"/>
      <c r="HV81" s="627"/>
      <c r="HW81" s="627"/>
      <c r="HX81" s="627"/>
      <c r="HY81" s="627"/>
      <c r="HZ81" s="627"/>
      <c r="IA81" s="627"/>
      <c r="IB81" s="627"/>
      <c r="IC81" s="627"/>
      <c r="ID81" s="627"/>
      <c r="IE81" s="627"/>
      <c r="IF81" s="627"/>
      <c r="IG81" s="627"/>
      <c r="IH81" s="627"/>
      <c r="II81" s="627"/>
      <c r="IJ81" s="627"/>
      <c r="IK81" s="627"/>
      <c r="IL81" s="627"/>
      <c r="IM81" s="627"/>
      <c r="IN81" s="627"/>
      <c r="IO81" s="627"/>
      <c r="IP81" s="627"/>
      <c r="IQ81" s="627"/>
      <c r="IR81" s="627"/>
      <c r="IS81" s="627"/>
      <c r="IT81" s="627"/>
      <c r="IU81" s="627"/>
      <c r="IV81" s="627"/>
      <c r="IW81" s="627"/>
      <c r="IX81" s="627"/>
      <c r="IY81" s="627"/>
      <c r="IZ81" s="627"/>
      <c r="JA81" s="627"/>
      <c r="JB81" s="627"/>
      <c r="JC81" s="627"/>
      <c r="JD81" s="627"/>
      <c r="JE81" s="627"/>
      <c r="JF81" s="627"/>
      <c r="JG81" s="627"/>
      <c r="JH81" s="627"/>
      <c r="JI81" s="627"/>
      <c r="JJ81" s="627"/>
      <c r="JK81" s="627"/>
      <c r="JL81" s="627"/>
      <c r="JM81" s="627"/>
      <c r="JN81" s="627"/>
      <c r="JO81" s="627"/>
      <c r="JP81" s="627"/>
      <c r="JQ81" s="627"/>
      <c r="JR81" s="627"/>
      <c r="JS81" s="627"/>
      <c r="JT81" s="627"/>
      <c r="JU81" s="627"/>
      <c r="JV81" s="627"/>
      <c r="JW81" s="627"/>
      <c r="JX81" s="627"/>
      <c r="JY81" s="627"/>
      <c r="JZ81" s="627"/>
      <c r="KA81" s="627"/>
      <c r="KB81" s="627"/>
      <c r="KC81" s="627"/>
      <c r="KD81" s="627"/>
      <c r="KE81" s="627"/>
      <c r="KF81" s="627"/>
      <c r="KG81" s="627"/>
      <c r="KH81" s="627"/>
      <c r="KI81" s="627"/>
      <c r="KJ81" s="627"/>
      <c r="KK81" s="627"/>
      <c r="KL81" s="627"/>
      <c r="KM81" s="627"/>
      <c r="KN81" s="627"/>
      <c r="KO81" s="627"/>
      <c r="KP81" s="627"/>
      <c r="KQ81" s="627"/>
      <c r="KR81" s="627"/>
      <c r="KS81" s="627"/>
      <c r="KT81" s="627"/>
      <c r="KU81" s="627"/>
      <c r="KV81" s="627"/>
      <c r="KW81" s="627"/>
      <c r="KX81" s="627"/>
      <c r="KY81" s="627"/>
      <c r="KZ81" s="627"/>
      <c r="LA81" s="627"/>
      <c r="LB81" s="627"/>
      <c r="LC81" s="627"/>
      <c r="LD81" s="627"/>
      <c r="LE81" s="627"/>
      <c r="LF81" s="627"/>
      <c r="LG81" s="627"/>
      <c r="LH81" s="627"/>
      <c r="LI81" s="627"/>
      <c r="LJ81" s="627"/>
      <c r="LK81" s="627"/>
      <c r="LL81" s="627"/>
      <c r="LM81" s="627"/>
      <c r="LN81" s="627"/>
      <c r="LO81" s="627"/>
      <c r="LP81" s="627"/>
      <c r="LQ81" s="627"/>
      <c r="LR81" s="627"/>
      <c r="LS81" s="627"/>
      <c r="LT81" s="627"/>
      <c r="LU81" s="627"/>
      <c r="LV81" s="627"/>
      <c r="LW81" s="627"/>
      <c r="LX81" s="627"/>
      <c r="LY81" s="627"/>
      <c r="LZ81" s="627"/>
      <c r="MA81" s="627"/>
      <c r="MB81" s="627"/>
      <c r="MC81" s="627"/>
      <c r="MD81" s="627"/>
      <c r="ME81" s="627"/>
      <c r="MF81" s="627"/>
      <c r="MG81" s="627"/>
      <c r="MH81" s="627"/>
      <c r="MI81" s="627"/>
      <c r="MJ81" s="627"/>
      <c r="MK81" s="627"/>
      <c r="ML81" s="627"/>
      <c r="MM81" s="627"/>
      <c r="MN81" s="627"/>
      <c r="MO81" s="627"/>
      <c r="MP81" s="627"/>
      <c r="MQ81" s="627"/>
      <c r="MR81" s="627"/>
      <c r="MS81" s="627"/>
      <c r="MT81" s="627"/>
      <c r="MU81" s="627"/>
      <c r="MV81" s="627"/>
      <c r="MW81" s="627"/>
      <c r="MX81" s="627"/>
      <c r="MY81" s="627"/>
      <c r="MZ81" s="627"/>
      <c r="NA81" s="627"/>
      <c r="NB81" s="627"/>
      <c r="NC81" s="627"/>
      <c r="ND81" s="627"/>
      <c r="NE81" s="627"/>
      <c r="NF81" s="627"/>
      <c r="NG81" s="627"/>
      <c r="NH81" s="627"/>
      <c r="NI81" s="627"/>
      <c r="NJ81" s="627"/>
      <c r="NK81" s="627"/>
      <c r="NL81" s="627"/>
      <c r="NM81" s="627"/>
      <c r="NN81" s="627"/>
      <c r="NO81" s="627"/>
      <c r="NP81" s="627"/>
      <c r="NQ81" s="627"/>
      <c r="NR81" s="627"/>
      <c r="NS81" s="627"/>
      <c r="NT81" s="627"/>
      <c r="NU81" s="627"/>
      <c r="NV81" s="627"/>
      <c r="NW81" s="627"/>
      <c r="NX81" s="627"/>
      <c r="NY81" s="627"/>
      <c r="NZ81" s="627"/>
      <c r="OA81" s="627"/>
      <c r="OB81" s="627"/>
      <c r="OC81" s="627"/>
      <c r="OD81" s="627"/>
      <c r="OE81" s="627"/>
      <c r="OF81" s="627"/>
      <c r="OG81" s="627"/>
      <c r="OH81" s="627"/>
      <c r="OI81" s="627"/>
      <c r="OJ81" s="627"/>
      <c r="OK81" s="627"/>
      <c r="OL81" s="627"/>
      <c r="OM81" s="627"/>
      <c r="ON81" s="627"/>
    </row>
    <row r="82" spans="1:404" ht="15" customHeight="1">
      <c r="A82" s="12"/>
      <c r="B82" s="12"/>
      <c r="C82" s="12"/>
      <c r="D82" s="12"/>
      <c r="E82" s="12"/>
      <c r="F82" s="12"/>
      <c r="G82" s="12"/>
      <c r="H82" s="12"/>
      <c r="I82" s="12"/>
      <c r="J82" s="627"/>
      <c r="K82" s="627"/>
      <c r="L82" s="627"/>
      <c r="M82" s="627"/>
      <c r="N82" s="627"/>
      <c r="O82" s="627"/>
      <c r="P82" s="627"/>
      <c r="Q82" s="627"/>
      <c r="R82" s="627"/>
      <c r="S82" s="627"/>
      <c r="T82" s="627"/>
      <c r="U82" s="627"/>
      <c r="V82" s="627"/>
      <c r="W82" s="627"/>
      <c r="X82" s="627"/>
      <c r="Y82" s="627"/>
      <c r="Z82" s="627"/>
      <c r="AA82" s="627"/>
      <c r="AB82" s="627"/>
      <c r="AC82" s="627"/>
      <c r="AD82" s="627"/>
      <c r="AE82" s="627"/>
      <c r="AF82" s="627"/>
      <c r="AG82" s="627"/>
      <c r="AH82" s="627"/>
      <c r="AI82" s="627"/>
      <c r="AJ82" s="627"/>
      <c r="AK82" s="627"/>
      <c r="AL82" s="627"/>
      <c r="AM82" s="627"/>
      <c r="AN82" s="627"/>
      <c r="AO82" s="627"/>
      <c r="AP82" s="627"/>
      <c r="AQ82" s="627"/>
      <c r="AR82" s="627"/>
      <c r="AS82" s="627"/>
      <c r="AT82" s="627"/>
      <c r="AU82" s="627"/>
      <c r="AV82" s="627"/>
      <c r="AW82" s="627"/>
      <c r="AX82" s="627"/>
      <c r="AY82" s="627"/>
      <c r="AZ82" s="627"/>
      <c r="BA82" s="627"/>
      <c r="BB82" s="627"/>
      <c r="BC82" s="627"/>
      <c r="BD82" s="627"/>
      <c r="BE82" s="627"/>
      <c r="BF82" s="627"/>
      <c r="BG82" s="627"/>
      <c r="BH82" s="627"/>
      <c r="BI82" s="627"/>
      <c r="BJ82" s="627"/>
      <c r="BK82" s="627"/>
      <c r="BL82" s="627"/>
      <c r="BM82" s="627"/>
      <c r="BN82" s="627"/>
      <c r="BO82" s="627"/>
      <c r="BP82" s="627"/>
      <c r="BQ82" s="627"/>
      <c r="BR82" s="627"/>
      <c r="BS82" s="627"/>
      <c r="BT82" s="627"/>
      <c r="BU82" s="627"/>
      <c r="BV82" s="627"/>
      <c r="BW82" s="627"/>
      <c r="BX82" s="627"/>
      <c r="BY82" s="627"/>
      <c r="BZ82" s="627"/>
      <c r="CA82" s="627"/>
      <c r="CB82" s="627"/>
      <c r="CC82" s="627"/>
      <c r="CD82" s="627"/>
      <c r="CE82" s="627"/>
      <c r="CF82" s="627"/>
      <c r="CG82" s="627"/>
      <c r="CH82" s="627"/>
      <c r="CI82" s="627"/>
      <c r="CJ82" s="627"/>
      <c r="CK82" s="627"/>
      <c r="CL82" s="627"/>
      <c r="CM82" s="627"/>
      <c r="CN82" s="627"/>
      <c r="CO82" s="627"/>
      <c r="CP82" s="627"/>
      <c r="CQ82" s="627"/>
      <c r="CR82" s="627"/>
      <c r="CS82" s="627"/>
      <c r="CT82" s="627"/>
      <c r="CU82" s="627"/>
      <c r="CV82" s="627"/>
      <c r="CW82" s="627"/>
      <c r="CX82" s="627"/>
      <c r="CY82" s="627"/>
      <c r="CZ82" s="627"/>
      <c r="DA82" s="627"/>
      <c r="DB82" s="627"/>
      <c r="DC82" s="627"/>
      <c r="DD82" s="627"/>
      <c r="DE82" s="627"/>
      <c r="DF82" s="627"/>
      <c r="DG82" s="627"/>
      <c r="DH82" s="627"/>
      <c r="DI82" s="627"/>
      <c r="DJ82" s="627"/>
      <c r="DK82" s="627"/>
      <c r="DL82" s="627"/>
      <c r="DM82" s="627"/>
      <c r="DN82" s="627"/>
      <c r="DO82" s="627"/>
      <c r="DP82" s="627"/>
      <c r="DQ82" s="627"/>
      <c r="DR82" s="627"/>
      <c r="DS82" s="627"/>
      <c r="DT82" s="627"/>
      <c r="DU82" s="627"/>
      <c r="DV82" s="627"/>
      <c r="DW82" s="627"/>
      <c r="DX82" s="627"/>
      <c r="DY82" s="627"/>
      <c r="DZ82" s="627"/>
      <c r="EA82" s="627"/>
      <c r="EB82" s="627"/>
      <c r="EC82" s="627"/>
      <c r="ED82" s="627"/>
      <c r="EE82" s="627"/>
      <c r="EF82" s="627"/>
      <c r="EG82" s="627"/>
      <c r="EH82" s="627"/>
      <c r="EI82" s="627"/>
      <c r="EJ82" s="627"/>
      <c r="EK82" s="627"/>
      <c r="EL82" s="627"/>
      <c r="EM82" s="627"/>
      <c r="EN82" s="627"/>
      <c r="EO82" s="627"/>
      <c r="EP82" s="627"/>
      <c r="EQ82" s="627"/>
      <c r="ER82" s="627"/>
      <c r="ES82" s="627"/>
      <c r="ET82" s="627"/>
      <c r="EU82" s="627"/>
      <c r="EV82" s="627"/>
      <c r="EW82" s="627"/>
      <c r="EX82" s="627"/>
      <c r="EY82" s="627"/>
      <c r="EZ82" s="627"/>
      <c r="FA82" s="627"/>
      <c r="FB82" s="627"/>
      <c r="FC82" s="627"/>
      <c r="FD82" s="627"/>
      <c r="FE82" s="627"/>
      <c r="FF82" s="627"/>
      <c r="FG82" s="627"/>
      <c r="FH82" s="627"/>
      <c r="FI82" s="627"/>
      <c r="FJ82" s="627"/>
      <c r="FK82" s="627"/>
      <c r="FL82" s="627"/>
      <c r="FM82" s="627"/>
      <c r="FN82" s="627"/>
      <c r="FO82" s="627"/>
      <c r="FP82" s="627"/>
      <c r="FQ82" s="627"/>
      <c r="FR82" s="627"/>
      <c r="FS82" s="627"/>
      <c r="FT82" s="627"/>
      <c r="FU82" s="627"/>
      <c r="FV82" s="627"/>
      <c r="FW82" s="627"/>
      <c r="FX82" s="627"/>
      <c r="FY82" s="627"/>
      <c r="FZ82" s="627"/>
      <c r="GA82" s="627"/>
      <c r="GB82" s="627"/>
      <c r="GC82" s="627"/>
      <c r="GD82" s="627"/>
      <c r="GE82" s="627"/>
      <c r="GF82" s="627"/>
      <c r="GG82" s="627"/>
      <c r="GH82" s="627"/>
      <c r="GI82" s="627"/>
      <c r="GJ82" s="627"/>
      <c r="GK82" s="627"/>
      <c r="GL82" s="627"/>
      <c r="GM82" s="627"/>
      <c r="GN82" s="627"/>
      <c r="GO82" s="627"/>
      <c r="GP82" s="627"/>
      <c r="GQ82" s="627"/>
      <c r="GR82" s="627"/>
      <c r="GS82" s="627"/>
      <c r="GT82" s="627"/>
      <c r="GU82" s="627"/>
      <c r="GV82" s="627"/>
      <c r="GW82" s="627"/>
      <c r="GX82" s="627"/>
      <c r="GY82" s="627"/>
      <c r="GZ82" s="627"/>
      <c r="HA82" s="627"/>
      <c r="HB82" s="627"/>
      <c r="HC82" s="627"/>
      <c r="HD82" s="627"/>
      <c r="HE82" s="627"/>
      <c r="HF82" s="627"/>
      <c r="HG82" s="627"/>
      <c r="HH82" s="627"/>
      <c r="HI82" s="627"/>
      <c r="HJ82" s="627"/>
      <c r="HK82" s="627"/>
      <c r="HL82" s="627"/>
      <c r="HM82" s="627"/>
      <c r="HN82" s="627"/>
      <c r="HO82" s="627"/>
      <c r="HP82" s="627"/>
      <c r="HQ82" s="627"/>
      <c r="HR82" s="627"/>
      <c r="HS82" s="627"/>
      <c r="HT82" s="627"/>
      <c r="HU82" s="627"/>
      <c r="HV82" s="627"/>
      <c r="HW82" s="627"/>
      <c r="HX82" s="627"/>
      <c r="HY82" s="627"/>
      <c r="HZ82" s="627"/>
      <c r="IA82" s="627"/>
      <c r="IB82" s="627"/>
      <c r="IC82" s="627"/>
      <c r="ID82" s="627"/>
      <c r="IE82" s="627"/>
      <c r="IF82" s="627"/>
      <c r="IG82" s="627"/>
      <c r="IH82" s="627"/>
      <c r="II82" s="627"/>
      <c r="IJ82" s="627"/>
      <c r="IK82" s="627"/>
      <c r="IL82" s="627"/>
      <c r="IM82" s="627"/>
      <c r="IN82" s="627"/>
      <c r="IO82" s="627"/>
      <c r="IP82" s="627"/>
      <c r="IQ82" s="627"/>
      <c r="IR82" s="627"/>
      <c r="IS82" s="627"/>
      <c r="IT82" s="627"/>
      <c r="IU82" s="627"/>
      <c r="IV82" s="627"/>
      <c r="IW82" s="627"/>
      <c r="IX82" s="627"/>
      <c r="IY82" s="627"/>
      <c r="IZ82" s="627"/>
      <c r="JA82" s="627"/>
      <c r="JB82" s="627"/>
      <c r="JC82" s="627"/>
      <c r="JD82" s="627"/>
      <c r="JE82" s="627"/>
      <c r="JF82" s="627"/>
      <c r="JG82" s="627"/>
      <c r="JH82" s="627"/>
      <c r="JI82" s="627"/>
      <c r="JJ82" s="627"/>
      <c r="JK82" s="627"/>
      <c r="JL82" s="627"/>
      <c r="JM82" s="627"/>
      <c r="JN82" s="627"/>
      <c r="JO82" s="627"/>
      <c r="JP82" s="627"/>
      <c r="JQ82" s="627"/>
      <c r="JR82" s="627"/>
      <c r="JS82" s="627"/>
      <c r="JT82" s="627"/>
      <c r="JU82" s="627"/>
      <c r="JV82" s="627"/>
      <c r="JW82" s="627"/>
      <c r="JX82" s="627"/>
      <c r="JY82" s="627"/>
      <c r="JZ82" s="627"/>
      <c r="KA82" s="627"/>
      <c r="KB82" s="627"/>
      <c r="KC82" s="627"/>
      <c r="KD82" s="627"/>
      <c r="KE82" s="627"/>
      <c r="KF82" s="627"/>
      <c r="KG82" s="627"/>
      <c r="KH82" s="627"/>
      <c r="KI82" s="627"/>
      <c r="KJ82" s="627"/>
      <c r="KK82" s="627"/>
      <c r="KL82" s="627"/>
      <c r="KM82" s="627"/>
      <c r="KN82" s="627"/>
      <c r="KO82" s="627"/>
      <c r="KP82" s="627"/>
      <c r="KQ82" s="627"/>
      <c r="KR82" s="627"/>
      <c r="KS82" s="627"/>
      <c r="KT82" s="627"/>
      <c r="KU82" s="627"/>
      <c r="KV82" s="627"/>
      <c r="KW82" s="627"/>
      <c r="KX82" s="627"/>
      <c r="KY82" s="627"/>
      <c r="KZ82" s="627"/>
      <c r="LA82" s="627"/>
      <c r="LB82" s="627"/>
      <c r="LC82" s="627"/>
      <c r="LD82" s="627"/>
      <c r="LE82" s="627"/>
      <c r="LF82" s="627"/>
      <c r="LG82" s="627"/>
      <c r="LH82" s="627"/>
      <c r="LI82" s="627"/>
      <c r="LJ82" s="627"/>
      <c r="LK82" s="627"/>
      <c r="LL82" s="627"/>
      <c r="LM82" s="627"/>
      <c r="LN82" s="627"/>
      <c r="LO82" s="627"/>
      <c r="LP82" s="627"/>
      <c r="LQ82" s="627"/>
      <c r="LR82" s="627"/>
      <c r="LS82" s="627"/>
      <c r="LT82" s="627"/>
      <c r="LU82" s="627"/>
      <c r="LV82" s="627"/>
      <c r="LW82" s="627"/>
      <c r="LX82" s="627"/>
      <c r="LY82" s="627"/>
      <c r="LZ82" s="627"/>
      <c r="MA82" s="627"/>
      <c r="MB82" s="627"/>
      <c r="MC82" s="627"/>
      <c r="MD82" s="627"/>
      <c r="ME82" s="627"/>
      <c r="MF82" s="627"/>
      <c r="MG82" s="627"/>
      <c r="MH82" s="627"/>
      <c r="MI82" s="627"/>
      <c r="MJ82" s="627"/>
      <c r="MK82" s="627"/>
      <c r="ML82" s="627"/>
      <c r="MM82" s="627"/>
      <c r="MN82" s="627"/>
      <c r="MO82" s="627"/>
      <c r="MP82" s="627"/>
      <c r="MQ82" s="627"/>
      <c r="MR82" s="627"/>
      <c r="MS82" s="627"/>
      <c r="MT82" s="627"/>
      <c r="MU82" s="627"/>
      <c r="MV82" s="627"/>
      <c r="MW82" s="627"/>
      <c r="MX82" s="627"/>
      <c r="MY82" s="627"/>
      <c r="MZ82" s="627"/>
      <c r="NA82" s="627"/>
      <c r="NB82" s="627"/>
      <c r="NC82" s="627"/>
      <c r="ND82" s="627"/>
      <c r="NE82" s="627"/>
      <c r="NF82" s="627"/>
      <c r="NG82" s="627"/>
      <c r="NH82" s="627"/>
      <c r="NI82" s="627"/>
      <c r="NJ82" s="627"/>
      <c r="NK82" s="627"/>
      <c r="NL82" s="627"/>
      <c r="NM82" s="627"/>
      <c r="NN82" s="627"/>
      <c r="NO82" s="627"/>
      <c r="NP82" s="627"/>
      <c r="NQ82" s="627"/>
      <c r="NR82" s="627"/>
      <c r="NS82" s="627"/>
      <c r="NT82" s="627"/>
      <c r="NU82" s="627"/>
      <c r="NV82" s="627"/>
      <c r="NW82" s="627"/>
      <c r="NX82" s="627"/>
      <c r="NY82" s="627"/>
      <c r="NZ82" s="627"/>
      <c r="OA82" s="627"/>
      <c r="OB82" s="627"/>
      <c r="OC82" s="627"/>
      <c r="OD82" s="627"/>
      <c r="OE82" s="627"/>
      <c r="OF82" s="627"/>
      <c r="OG82" s="627"/>
      <c r="OH82" s="627"/>
      <c r="OI82" s="627"/>
      <c r="OJ82" s="627"/>
      <c r="OK82" s="627"/>
      <c r="OL82" s="627"/>
      <c r="OM82" s="627"/>
      <c r="ON82" s="627"/>
    </row>
    <row r="83" spans="1:404" ht="15" customHeight="1">
      <c r="A83" s="12"/>
      <c r="B83" s="12"/>
      <c r="C83" s="12"/>
      <c r="D83" s="12"/>
      <c r="E83" s="12"/>
      <c r="F83" s="12"/>
      <c r="G83" s="12"/>
      <c r="H83" s="12"/>
      <c r="I83" s="12"/>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380"/>
      <c r="AJ83" s="380"/>
      <c r="AK83" s="380"/>
      <c r="AL83" s="380"/>
      <c r="AM83" s="380"/>
      <c r="AN83" s="380"/>
      <c r="AO83" s="380"/>
      <c r="AP83" s="380"/>
      <c r="AQ83" s="380"/>
      <c r="AR83" s="380"/>
      <c r="AS83" s="380"/>
      <c r="AT83" s="380"/>
      <c r="AU83" s="380"/>
      <c r="AV83" s="380"/>
      <c r="AW83" s="380"/>
      <c r="AX83" s="380"/>
      <c r="AY83" s="380"/>
      <c r="AZ83" s="380"/>
      <c r="BA83" s="380"/>
      <c r="BB83" s="380"/>
      <c r="BC83" s="380"/>
      <c r="BD83" s="380"/>
      <c r="BE83" s="380"/>
      <c r="BF83" s="380"/>
      <c r="BG83" s="380"/>
      <c r="BH83" s="380"/>
      <c r="BI83" s="380"/>
      <c r="BJ83" s="380"/>
      <c r="BK83" s="380"/>
      <c r="BL83" s="380"/>
      <c r="BM83" s="380"/>
      <c r="BN83" s="380"/>
      <c r="BO83" s="380"/>
      <c r="BP83" s="380"/>
      <c r="BQ83" s="380"/>
      <c r="BR83" s="380"/>
      <c r="BS83" s="380"/>
      <c r="BT83" s="380"/>
      <c r="BU83" s="380"/>
      <c r="BV83" s="380"/>
      <c r="BW83" s="380"/>
      <c r="BX83" s="380"/>
      <c r="BY83" s="380"/>
      <c r="BZ83" s="380"/>
      <c r="CA83" s="380"/>
      <c r="CB83" s="380"/>
      <c r="CC83" s="380"/>
      <c r="CD83" s="380"/>
      <c r="CE83" s="380"/>
      <c r="CF83" s="380"/>
      <c r="CG83" s="380"/>
      <c r="CH83" s="380"/>
      <c r="CI83" s="380"/>
      <c r="CJ83" s="380"/>
      <c r="CK83" s="380"/>
      <c r="CL83" s="380"/>
      <c r="CM83" s="380"/>
      <c r="CN83" s="380"/>
      <c r="CO83" s="380"/>
      <c r="CP83" s="380"/>
      <c r="CQ83" s="380"/>
      <c r="CR83" s="380"/>
      <c r="CS83" s="380"/>
      <c r="CT83" s="380"/>
      <c r="CU83" s="380"/>
      <c r="CV83" s="380"/>
      <c r="CW83" s="380"/>
      <c r="CX83" s="380"/>
      <c r="CY83" s="380"/>
      <c r="CZ83" s="380"/>
      <c r="DA83" s="380"/>
      <c r="DB83" s="380"/>
      <c r="DC83" s="380"/>
      <c r="DD83" s="380"/>
      <c r="DE83" s="380"/>
      <c r="DF83" s="380"/>
      <c r="DG83" s="380"/>
      <c r="DH83" s="380"/>
      <c r="DI83" s="380"/>
      <c r="DJ83" s="380"/>
      <c r="DK83" s="380"/>
      <c r="DL83" s="380"/>
      <c r="DM83" s="380"/>
      <c r="DN83" s="380"/>
      <c r="DO83" s="380"/>
      <c r="DP83" s="380"/>
      <c r="DQ83" s="380"/>
      <c r="DR83" s="380"/>
      <c r="DS83" s="380"/>
      <c r="DT83" s="380"/>
      <c r="DU83" s="380"/>
      <c r="DV83" s="380"/>
      <c r="DW83" s="380"/>
      <c r="DX83" s="380"/>
      <c r="DY83" s="380"/>
      <c r="DZ83" s="380"/>
      <c r="EA83" s="380"/>
      <c r="EB83" s="380"/>
      <c r="EC83" s="380"/>
      <c r="ED83" s="380"/>
      <c r="EE83" s="380"/>
      <c r="EF83" s="380"/>
      <c r="EG83" s="380"/>
      <c r="EH83" s="380"/>
      <c r="EI83" s="380"/>
      <c r="EJ83" s="380"/>
      <c r="EK83" s="380"/>
      <c r="EL83" s="380"/>
      <c r="EM83" s="380"/>
      <c r="EN83" s="380"/>
      <c r="EO83" s="380"/>
      <c r="EP83" s="380"/>
      <c r="EQ83" s="380"/>
      <c r="ER83" s="380"/>
      <c r="ES83" s="380"/>
      <c r="ET83" s="380"/>
      <c r="EU83" s="380"/>
      <c r="EV83" s="380"/>
      <c r="EW83" s="380"/>
      <c r="EX83" s="380"/>
      <c r="EY83" s="380"/>
      <c r="EZ83" s="380"/>
      <c r="FA83" s="380"/>
      <c r="FB83" s="380"/>
      <c r="FC83" s="380"/>
      <c r="FD83" s="380"/>
      <c r="FE83" s="380"/>
      <c r="FF83" s="380"/>
      <c r="FG83" s="380"/>
      <c r="FH83" s="380"/>
      <c r="FI83" s="380"/>
      <c r="FJ83" s="380"/>
      <c r="FK83" s="380"/>
      <c r="FL83" s="380"/>
      <c r="FM83" s="380"/>
      <c r="FN83" s="380"/>
      <c r="FO83" s="380"/>
      <c r="FP83" s="380"/>
      <c r="FQ83" s="380"/>
      <c r="FR83" s="380"/>
      <c r="FS83" s="380"/>
      <c r="FT83" s="380"/>
      <c r="FU83" s="380"/>
      <c r="FV83" s="380"/>
      <c r="FW83" s="380"/>
      <c r="FX83" s="380"/>
      <c r="FY83" s="380"/>
      <c r="FZ83" s="380"/>
      <c r="GA83" s="380"/>
      <c r="GB83" s="380"/>
      <c r="GC83" s="380"/>
      <c r="GD83" s="380"/>
      <c r="GE83" s="380"/>
      <c r="GF83" s="380"/>
      <c r="GG83" s="380"/>
      <c r="GH83" s="380"/>
      <c r="GI83" s="380"/>
      <c r="GJ83" s="380"/>
      <c r="GK83" s="380"/>
      <c r="GL83" s="380"/>
      <c r="GM83" s="380"/>
      <c r="GN83" s="380"/>
      <c r="GO83" s="380"/>
      <c r="GP83" s="380"/>
      <c r="GQ83" s="380"/>
      <c r="GR83" s="380"/>
      <c r="GS83" s="380"/>
      <c r="GT83" s="380"/>
      <c r="GU83" s="380"/>
      <c r="GV83" s="380"/>
      <c r="GW83" s="380"/>
      <c r="GX83" s="380"/>
      <c r="GY83" s="380"/>
      <c r="GZ83" s="380"/>
      <c r="HA83" s="380"/>
      <c r="HB83" s="380"/>
      <c r="HC83" s="380"/>
      <c r="HD83" s="380"/>
      <c r="HE83" s="380"/>
      <c r="HF83" s="380"/>
      <c r="HG83" s="380"/>
      <c r="HH83" s="380"/>
      <c r="HI83" s="380"/>
      <c r="HJ83" s="380"/>
      <c r="HK83" s="380"/>
      <c r="HL83" s="380"/>
      <c r="HM83" s="380"/>
      <c r="HN83" s="380"/>
      <c r="HO83" s="380"/>
      <c r="HP83" s="380"/>
      <c r="HQ83" s="380"/>
      <c r="HR83" s="380"/>
      <c r="HS83" s="380"/>
      <c r="HT83" s="380"/>
      <c r="HU83" s="380"/>
      <c r="HV83" s="380"/>
      <c r="HW83" s="380"/>
      <c r="HX83" s="380"/>
      <c r="HY83" s="380"/>
      <c r="HZ83" s="380"/>
      <c r="IA83" s="380"/>
      <c r="IB83" s="380"/>
      <c r="IC83" s="380"/>
      <c r="ID83" s="380"/>
      <c r="IE83" s="380"/>
      <c r="IF83" s="380"/>
      <c r="IG83" s="380"/>
      <c r="IH83" s="380"/>
      <c r="II83" s="380"/>
      <c r="IJ83" s="380"/>
      <c r="IK83" s="380"/>
      <c r="IL83" s="380"/>
      <c r="IM83" s="380"/>
      <c r="IN83" s="380"/>
      <c r="IO83" s="380"/>
      <c r="IP83" s="380"/>
      <c r="IQ83" s="380"/>
      <c r="IR83" s="380"/>
      <c r="IS83" s="380"/>
      <c r="IT83" s="380"/>
      <c r="IU83" s="380"/>
      <c r="IV83" s="380"/>
      <c r="IW83" s="380"/>
      <c r="IX83" s="380"/>
      <c r="IY83" s="380"/>
      <c r="IZ83" s="380"/>
      <c r="JA83" s="380"/>
      <c r="JB83" s="380"/>
      <c r="JC83" s="380"/>
      <c r="JD83" s="380"/>
      <c r="JE83" s="380"/>
      <c r="JF83" s="380"/>
      <c r="JG83" s="380"/>
      <c r="JH83" s="380"/>
      <c r="JI83" s="380"/>
      <c r="JJ83" s="380"/>
      <c r="JK83" s="380"/>
      <c r="JL83" s="380"/>
      <c r="JM83" s="380"/>
      <c r="JN83" s="380"/>
      <c r="JO83" s="380"/>
      <c r="JP83" s="380"/>
      <c r="JQ83" s="380"/>
      <c r="JR83" s="380"/>
      <c r="JS83" s="380"/>
      <c r="JT83" s="380"/>
      <c r="JU83" s="380"/>
      <c r="JV83" s="380"/>
      <c r="JW83" s="380"/>
      <c r="JX83" s="380"/>
      <c r="JY83" s="380"/>
      <c r="JZ83" s="380"/>
      <c r="KA83" s="380"/>
      <c r="KB83" s="380"/>
      <c r="KC83" s="380"/>
      <c r="KD83" s="380"/>
      <c r="KE83" s="380"/>
      <c r="KF83" s="380"/>
      <c r="KG83" s="380"/>
      <c r="KH83" s="380"/>
      <c r="KI83" s="380"/>
      <c r="KJ83" s="380"/>
      <c r="KK83" s="380"/>
      <c r="KL83" s="380"/>
      <c r="KM83" s="380"/>
      <c r="KN83" s="380"/>
      <c r="KO83" s="380"/>
      <c r="KP83" s="380"/>
      <c r="KQ83" s="380"/>
      <c r="KR83" s="380"/>
      <c r="KS83" s="380"/>
      <c r="KT83" s="380"/>
      <c r="KU83" s="380"/>
      <c r="KV83" s="380"/>
      <c r="KW83" s="380"/>
      <c r="KX83" s="380"/>
      <c r="KY83" s="380"/>
      <c r="KZ83" s="380"/>
      <c r="LA83" s="380"/>
      <c r="LB83" s="380"/>
      <c r="LC83" s="380"/>
      <c r="LD83" s="380"/>
      <c r="LE83" s="380"/>
      <c r="LF83" s="380"/>
      <c r="LG83" s="380"/>
      <c r="LH83" s="380"/>
      <c r="LI83" s="380"/>
      <c r="LJ83" s="380"/>
      <c r="LK83" s="380"/>
      <c r="LL83" s="380"/>
      <c r="LM83" s="380"/>
      <c r="LN83" s="380"/>
      <c r="LO83" s="380"/>
      <c r="LP83" s="380"/>
      <c r="LQ83" s="380"/>
      <c r="LR83" s="380"/>
      <c r="LS83" s="380"/>
      <c r="LT83" s="380"/>
      <c r="LU83" s="380"/>
      <c r="LV83" s="380"/>
      <c r="LW83" s="380"/>
      <c r="LX83" s="380"/>
      <c r="LY83" s="380"/>
      <c r="LZ83" s="380"/>
      <c r="MA83" s="380"/>
      <c r="MB83" s="380"/>
      <c r="MC83" s="380"/>
      <c r="MD83" s="380"/>
      <c r="ME83" s="380"/>
      <c r="MF83" s="380"/>
      <c r="MG83" s="380"/>
      <c r="MH83" s="380"/>
      <c r="MI83" s="380"/>
      <c r="MJ83" s="380"/>
      <c r="MK83" s="380"/>
      <c r="ML83" s="380"/>
      <c r="MM83" s="380"/>
      <c r="MN83" s="380"/>
      <c r="MO83" s="380"/>
      <c r="MP83" s="380"/>
      <c r="MQ83" s="380"/>
      <c r="MR83" s="380"/>
      <c r="MS83" s="380"/>
      <c r="MT83" s="380"/>
      <c r="MU83" s="380"/>
      <c r="MV83" s="380"/>
      <c r="MW83" s="380"/>
      <c r="MX83" s="380"/>
      <c r="MY83" s="380"/>
      <c r="MZ83" s="380"/>
      <c r="NA83" s="380"/>
      <c r="NB83" s="380"/>
      <c r="NC83" s="380"/>
      <c r="ND83" s="380"/>
      <c r="NE83" s="380"/>
      <c r="NF83" s="380"/>
      <c r="NG83" s="380"/>
      <c r="NH83" s="380"/>
      <c r="NI83" s="380"/>
      <c r="NJ83" s="380"/>
      <c r="NK83" s="380"/>
      <c r="NL83" s="380"/>
      <c r="NM83" s="380"/>
      <c r="NN83" s="380"/>
      <c r="NO83" s="380"/>
      <c r="NP83" s="380"/>
      <c r="NQ83" s="380"/>
      <c r="NR83" s="380"/>
      <c r="NS83" s="380"/>
      <c r="NT83" s="380"/>
      <c r="NU83" s="380"/>
      <c r="NV83" s="380"/>
      <c r="NW83" s="380"/>
      <c r="NX83" s="380"/>
      <c r="NY83" s="380"/>
      <c r="NZ83" s="380"/>
      <c r="OA83" s="380"/>
      <c r="OB83" s="380"/>
      <c r="OC83" s="380"/>
      <c r="OD83" s="380"/>
      <c r="OE83" s="380"/>
      <c r="OF83" s="380"/>
      <c r="OG83" s="380"/>
      <c r="OH83" s="380"/>
      <c r="OI83" s="380"/>
      <c r="OJ83" s="380"/>
      <c r="OK83" s="380"/>
      <c r="OL83" s="380"/>
      <c r="OM83" s="380"/>
      <c r="ON83" s="380"/>
    </row>
    <row r="84" spans="1:404" ht="15" customHeight="1">
      <c r="A84" s="12"/>
      <c r="B84" s="12"/>
      <c r="C84" s="12"/>
      <c r="D84" s="12"/>
      <c r="E84" s="12"/>
      <c r="F84" s="12"/>
      <c r="G84" s="12"/>
      <c r="H84" s="12"/>
      <c r="I84" s="12"/>
      <c r="J84" s="627"/>
      <c r="K84" s="627"/>
      <c r="L84" s="627"/>
      <c r="M84" s="627"/>
      <c r="N84" s="627"/>
      <c r="O84" s="627"/>
      <c r="P84" s="627"/>
      <c r="Q84" s="627"/>
      <c r="R84" s="627"/>
      <c r="S84" s="627"/>
      <c r="T84" s="627"/>
      <c r="U84" s="627"/>
      <c r="V84" s="627"/>
      <c r="W84" s="627"/>
      <c r="X84" s="627"/>
      <c r="Y84" s="627"/>
      <c r="Z84" s="627"/>
      <c r="AA84" s="627"/>
      <c r="AB84" s="627"/>
      <c r="AC84" s="627"/>
      <c r="AD84" s="627"/>
      <c r="AE84" s="627"/>
      <c r="AF84" s="627"/>
      <c r="AG84" s="627"/>
      <c r="AH84" s="627"/>
      <c r="AI84" s="627"/>
      <c r="AJ84" s="627"/>
      <c r="AK84" s="627"/>
      <c r="AL84" s="627"/>
      <c r="AM84" s="627"/>
      <c r="AN84" s="627"/>
      <c r="AO84" s="627"/>
      <c r="AP84" s="627"/>
      <c r="AQ84" s="627"/>
      <c r="AR84" s="627"/>
      <c r="AS84" s="627"/>
      <c r="AT84" s="627"/>
      <c r="AU84" s="627"/>
      <c r="AV84" s="627"/>
      <c r="AW84" s="627"/>
      <c r="AX84" s="627"/>
      <c r="AY84" s="627"/>
      <c r="AZ84" s="627"/>
      <c r="BA84" s="627"/>
      <c r="BB84" s="627"/>
      <c r="BC84" s="627"/>
      <c r="BD84" s="627"/>
      <c r="BE84" s="627"/>
      <c r="BF84" s="627"/>
      <c r="BG84" s="627"/>
      <c r="BH84" s="627"/>
      <c r="BI84" s="627"/>
      <c r="BJ84" s="627"/>
      <c r="BK84" s="627"/>
      <c r="BL84" s="627"/>
      <c r="BM84" s="627"/>
      <c r="BN84" s="627"/>
      <c r="BO84" s="627"/>
      <c r="BP84" s="627"/>
      <c r="BQ84" s="627"/>
      <c r="BR84" s="627"/>
      <c r="BS84" s="627"/>
      <c r="BT84" s="627"/>
      <c r="BU84" s="627"/>
      <c r="BV84" s="627"/>
      <c r="BW84" s="627"/>
      <c r="BX84" s="627"/>
      <c r="BY84" s="627"/>
      <c r="BZ84" s="627"/>
      <c r="CA84" s="627"/>
      <c r="CB84" s="627"/>
      <c r="CC84" s="627"/>
      <c r="CD84" s="627"/>
      <c r="CE84" s="627"/>
      <c r="CF84" s="627"/>
      <c r="CG84" s="627"/>
      <c r="CH84" s="627"/>
      <c r="CI84" s="627"/>
      <c r="CJ84" s="627"/>
      <c r="CK84" s="627"/>
      <c r="CL84" s="627"/>
      <c r="CM84" s="627"/>
      <c r="CN84" s="627"/>
      <c r="CO84" s="627"/>
      <c r="CP84" s="627"/>
      <c r="CQ84" s="627"/>
      <c r="CR84" s="627"/>
      <c r="CS84" s="627"/>
      <c r="CT84" s="627"/>
      <c r="CU84" s="627"/>
      <c r="CV84" s="627"/>
      <c r="CW84" s="627"/>
      <c r="CX84" s="627"/>
      <c r="CY84" s="627"/>
      <c r="CZ84" s="627"/>
      <c r="DA84" s="627"/>
      <c r="DB84" s="627"/>
      <c r="DC84" s="627"/>
      <c r="DD84" s="627"/>
      <c r="DE84" s="627"/>
      <c r="DF84" s="627"/>
      <c r="DG84" s="627"/>
      <c r="DH84" s="627"/>
      <c r="DI84" s="627"/>
      <c r="DJ84" s="627"/>
      <c r="DK84" s="627"/>
      <c r="DL84" s="627"/>
      <c r="DM84" s="627"/>
      <c r="DN84" s="627"/>
      <c r="DO84" s="627"/>
      <c r="DP84" s="627"/>
      <c r="DQ84" s="627"/>
      <c r="DR84" s="627"/>
      <c r="DS84" s="627"/>
      <c r="DT84" s="627"/>
      <c r="DU84" s="627"/>
      <c r="DV84" s="627"/>
      <c r="DW84" s="627"/>
      <c r="DX84" s="627"/>
      <c r="DY84" s="627"/>
      <c r="DZ84" s="627"/>
      <c r="EA84" s="627"/>
      <c r="EB84" s="627"/>
      <c r="EC84" s="627"/>
      <c r="ED84" s="627"/>
      <c r="EE84" s="627"/>
      <c r="EF84" s="627"/>
      <c r="EG84" s="627"/>
      <c r="EH84" s="627"/>
      <c r="EI84" s="627"/>
      <c r="EJ84" s="627"/>
      <c r="EK84" s="627"/>
      <c r="EL84" s="627"/>
      <c r="EM84" s="627"/>
      <c r="EN84" s="627"/>
      <c r="EO84" s="627"/>
      <c r="EP84" s="627"/>
      <c r="EQ84" s="627"/>
      <c r="ER84" s="627"/>
      <c r="ES84" s="627"/>
      <c r="ET84" s="627"/>
      <c r="EU84" s="627"/>
      <c r="EV84" s="627"/>
      <c r="EW84" s="627"/>
      <c r="EX84" s="627"/>
      <c r="EY84" s="627"/>
      <c r="EZ84" s="627"/>
      <c r="FA84" s="627"/>
      <c r="FB84" s="627"/>
      <c r="FC84" s="627"/>
      <c r="FD84" s="627"/>
      <c r="FE84" s="627"/>
      <c r="FF84" s="627"/>
      <c r="FG84" s="627"/>
      <c r="FH84" s="627"/>
      <c r="FI84" s="627"/>
      <c r="FJ84" s="627"/>
      <c r="FK84" s="627"/>
      <c r="FL84" s="627"/>
      <c r="FM84" s="627"/>
      <c r="FN84" s="627"/>
      <c r="FO84" s="627"/>
      <c r="FP84" s="627"/>
      <c r="FQ84" s="627"/>
      <c r="FR84" s="627"/>
      <c r="FS84" s="627"/>
      <c r="FT84" s="627"/>
      <c r="FU84" s="627"/>
      <c r="FV84" s="627"/>
      <c r="FW84" s="627"/>
      <c r="FX84" s="627"/>
      <c r="FY84" s="627"/>
      <c r="FZ84" s="627"/>
      <c r="GA84" s="627"/>
      <c r="GB84" s="627"/>
      <c r="GC84" s="627"/>
      <c r="GD84" s="627"/>
      <c r="GE84" s="627"/>
      <c r="GF84" s="627"/>
      <c r="GG84" s="627"/>
      <c r="GH84" s="627"/>
      <c r="GI84" s="627"/>
      <c r="GJ84" s="627"/>
      <c r="GK84" s="627"/>
      <c r="GL84" s="627"/>
      <c r="GM84" s="627"/>
      <c r="GN84" s="627"/>
      <c r="GO84" s="627"/>
      <c r="GP84" s="627"/>
      <c r="GQ84" s="627"/>
      <c r="GR84" s="627"/>
      <c r="GS84" s="627"/>
      <c r="GT84" s="627"/>
      <c r="GU84" s="627"/>
      <c r="GV84" s="627"/>
      <c r="GW84" s="627"/>
      <c r="GX84" s="627"/>
      <c r="GY84" s="627"/>
      <c r="GZ84" s="627"/>
      <c r="HA84" s="627"/>
      <c r="HB84" s="627"/>
      <c r="HC84" s="627"/>
      <c r="HD84" s="627"/>
      <c r="HE84" s="627"/>
      <c r="HF84" s="627"/>
      <c r="HG84" s="627"/>
      <c r="HH84" s="627"/>
      <c r="HI84" s="627"/>
      <c r="HJ84" s="627"/>
      <c r="HK84" s="627"/>
      <c r="HL84" s="627"/>
      <c r="HM84" s="627"/>
      <c r="HN84" s="627"/>
      <c r="HO84" s="627"/>
      <c r="HP84" s="627"/>
      <c r="HQ84" s="627"/>
      <c r="HR84" s="627"/>
      <c r="HS84" s="627"/>
      <c r="HT84" s="627"/>
      <c r="HU84" s="627"/>
      <c r="HV84" s="627"/>
      <c r="HW84" s="627"/>
      <c r="HX84" s="627"/>
      <c r="HY84" s="627"/>
      <c r="HZ84" s="627"/>
      <c r="IA84" s="627"/>
      <c r="IB84" s="627"/>
      <c r="IC84" s="627"/>
      <c r="ID84" s="627"/>
      <c r="IE84" s="627"/>
      <c r="IF84" s="627"/>
      <c r="IG84" s="627"/>
      <c r="IH84" s="627"/>
      <c r="II84" s="627"/>
      <c r="IJ84" s="627"/>
      <c r="IK84" s="627"/>
      <c r="IL84" s="627"/>
      <c r="IM84" s="627"/>
      <c r="IN84" s="627"/>
      <c r="IO84" s="627"/>
      <c r="IP84" s="627"/>
      <c r="IQ84" s="627"/>
      <c r="IR84" s="627"/>
      <c r="IS84" s="627"/>
      <c r="IT84" s="627"/>
      <c r="IU84" s="627"/>
      <c r="IV84" s="627"/>
      <c r="IW84" s="627"/>
      <c r="IX84" s="627"/>
      <c r="IY84" s="627"/>
      <c r="IZ84" s="627"/>
      <c r="JA84" s="627"/>
      <c r="JB84" s="627"/>
      <c r="JC84" s="627"/>
      <c r="JD84" s="627"/>
      <c r="JE84" s="627"/>
      <c r="JF84" s="627"/>
      <c r="JG84" s="627"/>
      <c r="JH84" s="627"/>
      <c r="JI84" s="627"/>
      <c r="JJ84" s="627"/>
      <c r="JK84" s="627"/>
      <c r="JL84" s="627"/>
      <c r="JM84" s="627"/>
      <c r="JN84" s="627"/>
      <c r="JO84" s="627"/>
      <c r="JP84" s="627"/>
      <c r="JQ84" s="627"/>
      <c r="JR84" s="627"/>
      <c r="JS84" s="627"/>
      <c r="JT84" s="627"/>
      <c r="JU84" s="627"/>
      <c r="JV84" s="627"/>
      <c r="JW84" s="627"/>
      <c r="JX84" s="627"/>
      <c r="JY84" s="627"/>
      <c r="JZ84" s="627"/>
      <c r="KA84" s="627"/>
      <c r="KB84" s="627"/>
      <c r="KC84" s="627"/>
      <c r="KD84" s="627"/>
      <c r="KE84" s="627"/>
      <c r="KF84" s="627"/>
      <c r="KG84" s="627"/>
      <c r="KH84" s="627"/>
      <c r="KI84" s="627"/>
      <c r="KJ84" s="627"/>
      <c r="KK84" s="627"/>
      <c r="KL84" s="627"/>
      <c r="KM84" s="627"/>
      <c r="KN84" s="627"/>
      <c r="KO84" s="627"/>
      <c r="KP84" s="627"/>
      <c r="KQ84" s="627"/>
      <c r="KR84" s="627"/>
      <c r="KS84" s="627"/>
      <c r="KT84" s="627"/>
      <c r="KU84" s="627"/>
      <c r="KV84" s="627"/>
      <c r="KW84" s="627"/>
      <c r="KX84" s="627"/>
      <c r="KY84" s="627"/>
      <c r="KZ84" s="627"/>
      <c r="LA84" s="627"/>
      <c r="LB84" s="627"/>
      <c r="LC84" s="627"/>
      <c r="LD84" s="627"/>
      <c r="LE84" s="627"/>
      <c r="LF84" s="627"/>
      <c r="LG84" s="627"/>
      <c r="LH84" s="627"/>
      <c r="LI84" s="627"/>
      <c r="LJ84" s="627"/>
      <c r="LK84" s="627"/>
      <c r="LL84" s="627"/>
      <c r="LM84" s="627"/>
      <c r="LN84" s="627"/>
      <c r="LO84" s="627"/>
      <c r="LP84" s="627"/>
      <c r="LQ84" s="627"/>
      <c r="LR84" s="627"/>
      <c r="LS84" s="627"/>
      <c r="LT84" s="627"/>
      <c r="LU84" s="627"/>
      <c r="LV84" s="627"/>
      <c r="LW84" s="627"/>
      <c r="LX84" s="627"/>
      <c r="LY84" s="627"/>
      <c r="LZ84" s="627"/>
      <c r="MA84" s="627"/>
      <c r="MB84" s="627"/>
      <c r="MC84" s="627"/>
      <c r="MD84" s="627"/>
      <c r="ME84" s="627"/>
      <c r="MF84" s="627"/>
      <c r="MG84" s="627"/>
      <c r="MH84" s="627"/>
      <c r="MI84" s="627"/>
      <c r="MJ84" s="627"/>
      <c r="MK84" s="627"/>
      <c r="ML84" s="627"/>
      <c r="MM84" s="627"/>
      <c r="MN84" s="627"/>
      <c r="MO84" s="627"/>
      <c r="MP84" s="627"/>
      <c r="MQ84" s="627"/>
      <c r="MR84" s="627"/>
      <c r="MS84" s="627"/>
      <c r="MT84" s="627"/>
      <c r="MU84" s="627"/>
      <c r="MV84" s="627"/>
      <c r="MW84" s="627"/>
      <c r="MX84" s="627"/>
      <c r="MY84" s="627"/>
      <c r="MZ84" s="627"/>
      <c r="NA84" s="627"/>
      <c r="NB84" s="627"/>
      <c r="NC84" s="627"/>
      <c r="ND84" s="627"/>
      <c r="NE84" s="627"/>
      <c r="NF84" s="627"/>
      <c r="NG84" s="627"/>
      <c r="NH84" s="627"/>
      <c r="NI84" s="627"/>
      <c r="NJ84" s="627"/>
      <c r="NK84" s="627"/>
      <c r="NL84" s="627"/>
      <c r="NM84" s="627"/>
      <c r="NN84" s="627"/>
      <c r="NO84" s="627"/>
      <c r="NP84" s="627"/>
      <c r="NQ84" s="627"/>
      <c r="NR84" s="627"/>
      <c r="NS84" s="627"/>
      <c r="NT84" s="627"/>
      <c r="NU84" s="627"/>
      <c r="NV84" s="627"/>
      <c r="NW84" s="627"/>
      <c r="NX84" s="627"/>
      <c r="NY84" s="627"/>
      <c r="NZ84" s="627"/>
      <c r="OA84" s="627"/>
      <c r="OB84" s="627"/>
      <c r="OC84" s="627"/>
      <c r="OD84" s="627"/>
      <c r="OE84" s="627"/>
      <c r="OF84" s="627"/>
      <c r="OG84" s="627"/>
      <c r="OH84" s="627"/>
      <c r="OI84" s="627"/>
      <c r="OJ84" s="627"/>
      <c r="OK84" s="627"/>
      <c r="OL84" s="627"/>
      <c r="OM84" s="627"/>
      <c r="ON84" s="627"/>
    </row>
    <row r="85" spans="1:404" ht="15" customHeight="1">
      <c r="A85" s="12"/>
      <c r="B85" s="12"/>
      <c r="C85" s="12"/>
      <c r="D85" s="12"/>
      <c r="E85" s="12"/>
      <c r="F85" s="12"/>
      <c r="G85" s="12"/>
      <c r="H85" s="12"/>
      <c r="I85" s="12"/>
      <c r="J85" s="627"/>
      <c r="K85" s="627"/>
      <c r="L85" s="627"/>
      <c r="M85" s="627"/>
      <c r="N85" s="627"/>
      <c r="O85" s="627"/>
      <c r="P85" s="627"/>
      <c r="Q85" s="627"/>
      <c r="R85" s="627"/>
      <c r="S85" s="627"/>
      <c r="T85" s="627"/>
      <c r="U85" s="627"/>
      <c r="V85" s="627"/>
      <c r="W85" s="627"/>
      <c r="X85" s="627"/>
      <c r="Y85" s="627"/>
      <c r="Z85" s="627"/>
      <c r="AA85" s="627"/>
      <c r="AB85" s="627"/>
      <c r="AC85" s="627"/>
      <c r="AD85" s="627"/>
      <c r="AE85" s="627"/>
      <c r="AF85" s="627"/>
      <c r="AG85" s="627"/>
      <c r="AH85" s="627"/>
      <c r="AI85" s="627"/>
      <c r="AJ85" s="627"/>
      <c r="AK85" s="627"/>
      <c r="AL85" s="627"/>
      <c r="AM85" s="627"/>
      <c r="AN85" s="627"/>
      <c r="AO85" s="627"/>
      <c r="AP85" s="627"/>
      <c r="AQ85" s="627"/>
      <c r="AR85" s="627"/>
      <c r="AS85" s="627"/>
      <c r="AT85" s="627"/>
      <c r="AU85" s="627"/>
      <c r="AV85" s="627"/>
      <c r="AW85" s="627"/>
      <c r="AX85" s="627"/>
      <c r="AY85" s="627"/>
      <c r="AZ85" s="627"/>
      <c r="BA85" s="627"/>
      <c r="BB85" s="627"/>
      <c r="BC85" s="627"/>
      <c r="BD85" s="627"/>
      <c r="BE85" s="627"/>
      <c r="BF85" s="627"/>
      <c r="BG85" s="627"/>
      <c r="BH85" s="627"/>
      <c r="BI85" s="627"/>
      <c r="BJ85" s="627"/>
      <c r="BK85" s="627"/>
      <c r="BL85" s="627"/>
      <c r="BM85" s="627"/>
      <c r="BN85" s="627"/>
      <c r="BO85" s="627"/>
      <c r="BP85" s="627"/>
      <c r="BQ85" s="627"/>
      <c r="BR85" s="627"/>
      <c r="BS85" s="627"/>
      <c r="BT85" s="627"/>
      <c r="BU85" s="627"/>
      <c r="BV85" s="627"/>
      <c r="BW85" s="627"/>
      <c r="BX85" s="627"/>
      <c r="BY85" s="627"/>
      <c r="BZ85" s="627"/>
      <c r="CA85" s="627"/>
      <c r="CB85" s="627"/>
      <c r="CC85" s="627"/>
      <c r="CD85" s="627"/>
      <c r="CE85" s="627"/>
      <c r="CF85" s="627"/>
      <c r="CG85" s="627"/>
      <c r="CH85" s="627"/>
      <c r="CI85" s="627"/>
      <c r="CJ85" s="627"/>
      <c r="CK85" s="627"/>
      <c r="CL85" s="627"/>
      <c r="CM85" s="627"/>
      <c r="CN85" s="627"/>
      <c r="CO85" s="627"/>
      <c r="CP85" s="627"/>
      <c r="CQ85" s="627"/>
      <c r="CR85" s="627"/>
      <c r="CS85" s="627"/>
      <c r="CT85" s="627"/>
      <c r="CU85" s="627"/>
      <c r="CV85" s="627"/>
      <c r="CW85" s="627"/>
      <c r="CX85" s="627"/>
      <c r="CY85" s="627"/>
      <c r="CZ85" s="627"/>
      <c r="DA85" s="627"/>
      <c r="DB85" s="627"/>
      <c r="DC85" s="627"/>
      <c r="DD85" s="627"/>
      <c r="DE85" s="627"/>
      <c r="DF85" s="627"/>
      <c r="DG85" s="627"/>
      <c r="DH85" s="627"/>
      <c r="DI85" s="627"/>
      <c r="DJ85" s="627"/>
      <c r="DK85" s="627"/>
      <c r="DL85" s="627"/>
      <c r="DM85" s="627"/>
      <c r="DN85" s="627"/>
      <c r="DO85" s="627"/>
      <c r="DP85" s="627"/>
      <c r="DQ85" s="627"/>
      <c r="DR85" s="627"/>
      <c r="DS85" s="627"/>
      <c r="DT85" s="627"/>
      <c r="DU85" s="627"/>
      <c r="DV85" s="627"/>
      <c r="DW85" s="627"/>
      <c r="DX85" s="627"/>
      <c r="DY85" s="627"/>
      <c r="DZ85" s="627"/>
      <c r="EA85" s="627"/>
      <c r="EB85" s="627"/>
      <c r="EC85" s="627"/>
      <c r="ED85" s="627"/>
      <c r="EE85" s="627"/>
      <c r="EF85" s="627"/>
      <c r="EG85" s="627"/>
      <c r="EH85" s="627"/>
      <c r="EI85" s="627"/>
      <c r="EJ85" s="627"/>
      <c r="EK85" s="627"/>
      <c r="EL85" s="627"/>
      <c r="EM85" s="627"/>
      <c r="EN85" s="627"/>
      <c r="EO85" s="627"/>
      <c r="EP85" s="627"/>
      <c r="EQ85" s="627"/>
      <c r="ER85" s="627"/>
      <c r="ES85" s="627"/>
      <c r="ET85" s="627"/>
      <c r="EU85" s="627"/>
      <c r="EV85" s="627"/>
      <c r="EW85" s="627"/>
      <c r="EX85" s="627"/>
      <c r="EY85" s="627"/>
      <c r="EZ85" s="627"/>
      <c r="FA85" s="627"/>
      <c r="FB85" s="627"/>
      <c r="FC85" s="627"/>
      <c r="FD85" s="627"/>
      <c r="FE85" s="627"/>
      <c r="FF85" s="627"/>
      <c r="FG85" s="627"/>
      <c r="FH85" s="627"/>
      <c r="FI85" s="627"/>
      <c r="FJ85" s="627"/>
      <c r="FK85" s="627"/>
      <c r="FL85" s="627"/>
      <c r="FM85" s="627"/>
      <c r="FN85" s="627"/>
      <c r="FO85" s="627"/>
      <c r="FP85" s="627"/>
      <c r="FQ85" s="627"/>
      <c r="FR85" s="627"/>
      <c r="FS85" s="627"/>
      <c r="FT85" s="627"/>
      <c r="FU85" s="627"/>
      <c r="FV85" s="627"/>
      <c r="FW85" s="627"/>
      <c r="FX85" s="627"/>
      <c r="FY85" s="627"/>
      <c r="FZ85" s="627"/>
      <c r="GA85" s="627"/>
      <c r="GB85" s="627"/>
      <c r="GC85" s="627"/>
      <c r="GD85" s="627"/>
      <c r="GE85" s="627"/>
      <c r="GF85" s="627"/>
      <c r="GG85" s="627"/>
      <c r="GH85" s="627"/>
      <c r="GI85" s="627"/>
      <c r="GJ85" s="627"/>
      <c r="GK85" s="627"/>
      <c r="GL85" s="627"/>
      <c r="GM85" s="627"/>
      <c r="GN85" s="627"/>
      <c r="GO85" s="627"/>
      <c r="GP85" s="627"/>
      <c r="GQ85" s="627"/>
      <c r="GR85" s="627"/>
      <c r="GS85" s="627"/>
      <c r="GT85" s="627"/>
      <c r="GU85" s="627"/>
      <c r="GV85" s="627"/>
      <c r="GW85" s="627"/>
      <c r="GX85" s="627"/>
      <c r="GY85" s="627"/>
      <c r="GZ85" s="627"/>
      <c r="HA85" s="627"/>
      <c r="HB85" s="627"/>
      <c r="HC85" s="627"/>
      <c r="HD85" s="627"/>
      <c r="HE85" s="627"/>
      <c r="HF85" s="627"/>
      <c r="HG85" s="627"/>
      <c r="HH85" s="627"/>
      <c r="HI85" s="627"/>
      <c r="HJ85" s="627"/>
      <c r="HK85" s="627"/>
      <c r="HL85" s="627"/>
      <c r="HM85" s="627"/>
      <c r="HN85" s="627"/>
      <c r="HO85" s="627"/>
      <c r="HP85" s="627"/>
      <c r="HQ85" s="627"/>
      <c r="HR85" s="627"/>
      <c r="HS85" s="627"/>
      <c r="HT85" s="627"/>
      <c r="HU85" s="627"/>
      <c r="HV85" s="627"/>
      <c r="HW85" s="627"/>
      <c r="HX85" s="627"/>
      <c r="HY85" s="627"/>
      <c r="HZ85" s="627"/>
      <c r="IA85" s="627"/>
      <c r="IB85" s="627"/>
      <c r="IC85" s="627"/>
      <c r="ID85" s="627"/>
      <c r="IE85" s="627"/>
      <c r="IF85" s="627"/>
      <c r="IG85" s="627"/>
      <c r="IH85" s="627"/>
      <c r="II85" s="627"/>
      <c r="IJ85" s="627"/>
      <c r="IK85" s="627"/>
      <c r="IL85" s="627"/>
      <c r="IM85" s="627"/>
      <c r="IN85" s="627"/>
      <c r="IO85" s="627"/>
      <c r="IP85" s="627"/>
      <c r="IQ85" s="627"/>
      <c r="IR85" s="627"/>
      <c r="IS85" s="627"/>
      <c r="IT85" s="627"/>
      <c r="IU85" s="627"/>
      <c r="IV85" s="627"/>
      <c r="IW85" s="627"/>
      <c r="IX85" s="627"/>
      <c r="IY85" s="627"/>
      <c r="IZ85" s="627"/>
      <c r="JA85" s="627"/>
      <c r="JB85" s="627"/>
      <c r="JC85" s="627"/>
      <c r="JD85" s="627"/>
      <c r="JE85" s="627"/>
      <c r="JF85" s="627"/>
      <c r="JG85" s="627"/>
      <c r="JH85" s="627"/>
      <c r="JI85" s="627"/>
      <c r="JJ85" s="627"/>
      <c r="JK85" s="627"/>
      <c r="JL85" s="627"/>
      <c r="JM85" s="627"/>
      <c r="JN85" s="627"/>
      <c r="JO85" s="627"/>
      <c r="JP85" s="627"/>
      <c r="JQ85" s="627"/>
      <c r="JR85" s="627"/>
      <c r="JS85" s="627"/>
      <c r="JT85" s="627"/>
      <c r="JU85" s="627"/>
      <c r="JV85" s="627"/>
      <c r="JW85" s="627"/>
      <c r="JX85" s="627"/>
      <c r="JY85" s="627"/>
      <c r="JZ85" s="627"/>
      <c r="KA85" s="627"/>
      <c r="KB85" s="627"/>
      <c r="KC85" s="627"/>
      <c r="KD85" s="627"/>
      <c r="KE85" s="627"/>
      <c r="KF85" s="627"/>
      <c r="KG85" s="627"/>
      <c r="KH85" s="627"/>
      <c r="KI85" s="627"/>
      <c r="KJ85" s="627"/>
      <c r="KK85" s="627"/>
      <c r="KL85" s="627"/>
      <c r="KM85" s="627"/>
      <c r="KN85" s="627"/>
      <c r="KO85" s="627"/>
      <c r="KP85" s="627"/>
      <c r="KQ85" s="627"/>
      <c r="KR85" s="627"/>
      <c r="KS85" s="627"/>
      <c r="KT85" s="627"/>
      <c r="KU85" s="627"/>
      <c r="KV85" s="627"/>
      <c r="KW85" s="627"/>
      <c r="KX85" s="627"/>
      <c r="KY85" s="627"/>
      <c r="KZ85" s="627"/>
      <c r="LA85" s="627"/>
      <c r="LB85" s="627"/>
      <c r="LC85" s="627"/>
      <c r="LD85" s="627"/>
      <c r="LE85" s="627"/>
      <c r="LF85" s="627"/>
      <c r="LG85" s="627"/>
      <c r="LH85" s="627"/>
      <c r="LI85" s="627"/>
      <c r="LJ85" s="627"/>
      <c r="LK85" s="627"/>
      <c r="LL85" s="627"/>
      <c r="LM85" s="627"/>
      <c r="LN85" s="627"/>
      <c r="LO85" s="627"/>
      <c r="LP85" s="627"/>
      <c r="LQ85" s="627"/>
      <c r="LR85" s="627"/>
      <c r="LS85" s="627"/>
      <c r="LT85" s="627"/>
      <c r="LU85" s="627"/>
      <c r="LV85" s="627"/>
      <c r="LW85" s="627"/>
      <c r="LX85" s="627"/>
      <c r="LY85" s="627"/>
      <c r="LZ85" s="627"/>
      <c r="MA85" s="627"/>
      <c r="MB85" s="627"/>
      <c r="MC85" s="627"/>
      <c r="MD85" s="627"/>
      <c r="ME85" s="627"/>
      <c r="MF85" s="627"/>
      <c r="MG85" s="627"/>
      <c r="MH85" s="627"/>
      <c r="MI85" s="627"/>
      <c r="MJ85" s="627"/>
      <c r="MK85" s="627"/>
      <c r="ML85" s="627"/>
      <c r="MM85" s="627"/>
      <c r="MN85" s="627"/>
      <c r="MO85" s="627"/>
      <c r="MP85" s="627"/>
      <c r="MQ85" s="627"/>
      <c r="MR85" s="627"/>
      <c r="MS85" s="627"/>
      <c r="MT85" s="627"/>
      <c r="MU85" s="627"/>
      <c r="MV85" s="627"/>
      <c r="MW85" s="627"/>
      <c r="MX85" s="627"/>
      <c r="MY85" s="627"/>
      <c r="MZ85" s="627"/>
      <c r="NA85" s="627"/>
      <c r="NB85" s="627"/>
      <c r="NC85" s="627"/>
      <c r="ND85" s="627"/>
      <c r="NE85" s="627"/>
      <c r="NF85" s="627"/>
      <c r="NG85" s="627"/>
      <c r="NH85" s="627"/>
      <c r="NI85" s="627"/>
      <c r="NJ85" s="627"/>
      <c r="NK85" s="627"/>
      <c r="NL85" s="627"/>
      <c r="NM85" s="627"/>
      <c r="NN85" s="627"/>
      <c r="NO85" s="627"/>
      <c r="NP85" s="627"/>
      <c r="NQ85" s="627"/>
      <c r="NR85" s="627"/>
      <c r="NS85" s="627"/>
      <c r="NT85" s="627"/>
      <c r="NU85" s="627"/>
      <c r="NV85" s="627"/>
      <c r="NW85" s="627"/>
      <c r="NX85" s="627"/>
      <c r="NY85" s="627"/>
      <c r="NZ85" s="627"/>
      <c r="OA85" s="627"/>
      <c r="OB85" s="627"/>
      <c r="OC85" s="627"/>
      <c r="OD85" s="627"/>
      <c r="OE85" s="627"/>
      <c r="OF85" s="627"/>
      <c r="OG85" s="627"/>
      <c r="OH85" s="627"/>
      <c r="OI85" s="627"/>
      <c r="OJ85" s="627"/>
      <c r="OK85" s="627"/>
      <c r="OL85" s="627"/>
      <c r="OM85" s="627"/>
      <c r="ON85" s="627"/>
    </row>
    <row r="86" spans="1:404" ht="15" customHeight="1">
      <c r="A86" s="12"/>
      <c r="B86" s="12"/>
      <c r="C86" s="12"/>
      <c r="D86" s="12"/>
      <c r="E86" s="12"/>
      <c r="F86" s="12"/>
      <c r="G86" s="12"/>
      <c r="H86" s="12"/>
      <c r="I86" s="12"/>
      <c r="J86" s="380"/>
      <c r="K86" s="380"/>
      <c r="L86" s="380"/>
      <c r="M86" s="380"/>
      <c r="N86" s="380"/>
      <c r="O86" s="380"/>
      <c r="P86" s="380"/>
      <c r="Q86" s="380"/>
      <c r="R86" s="380"/>
      <c r="S86" s="380"/>
      <c r="T86" s="380"/>
      <c r="U86" s="380"/>
      <c r="V86" s="380"/>
      <c r="W86" s="380"/>
      <c r="X86" s="380"/>
      <c r="Y86" s="380"/>
      <c r="Z86" s="380"/>
      <c r="AA86" s="380"/>
      <c r="AB86" s="380"/>
      <c r="AC86" s="380"/>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80"/>
      <c r="BB86" s="380"/>
      <c r="BC86" s="380"/>
      <c r="BD86" s="380"/>
      <c r="BE86" s="380"/>
      <c r="BF86" s="380"/>
      <c r="BG86" s="380"/>
      <c r="BH86" s="380"/>
      <c r="BI86" s="380"/>
      <c r="BJ86" s="380"/>
      <c r="BK86" s="380"/>
      <c r="BL86" s="380"/>
      <c r="BM86" s="380"/>
      <c r="BN86" s="380"/>
      <c r="BO86" s="380"/>
      <c r="BP86" s="380"/>
      <c r="BQ86" s="380"/>
      <c r="BR86" s="380"/>
      <c r="BS86" s="380"/>
      <c r="BT86" s="380"/>
      <c r="BU86" s="380"/>
      <c r="BV86" s="380"/>
      <c r="BW86" s="380"/>
      <c r="BX86" s="380"/>
      <c r="BY86" s="380"/>
      <c r="BZ86" s="380"/>
      <c r="CA86" s="380"/>
      <c r="CB86" s="380"/>
      <c r="CC86" s="380"/>
      <c r="CD86" s="380"/>
      <c r="CE86" s="380"/>
      <c r="CF86" s="380"/>
      <c r="CG86" s="380"/>
      <c r="CH86" s="380"/>
      <c r="CI86" s="380"/>
      <c r="CJ86" s="380"/>
      <c r="CK86" s="380"/>
      <c r="CL86" s="380"/>
      <c r="CM86" s="380"/>
      <c r="CN86" s="380"/>
      <c r="CO86" s="380"/>
      <c r="CP86" s="380"/>
      <c r="CQ86" s="380"/>
      <c r="CR86" s="380"/>
      <c r="CS86" s="380"/>
      <c r="CT86" s="380"/>
      <c r="CU86" s="380"/>
      <c r="CV86" s="380"/>
      <c r="CW86" s="380"/>
      <c r="CX86" s="380"/>
      <c r="CY86" s="380"/>
      <c r="CZ86" s="380"/>
      <c r="DA86" s="380"/>
      <c r="DB86" s="380"/>
      <c r="DC86" s="380"/>
      <c r="DD86" s="380"/>
      <c r="DE86" s="380"/>
      <c r="DF86" s="380"/>
      <c r="DG86" s="380"/>
      <c r="DH86" s="380"/>
      <c r="DI86" s="380"/>
      <c r="DJ86" s="380"/>
      <c r="DK86" s="380"/>
      <c r="DL86" s="380"/>
      <c r="DM86" s="380"/>
      <c r="DN86" s="380"/>
      <c r="DO86" s="380"/>
      <c r="DP86" s="380"/>
      <c r="DQ86" s="380"/>
      <c r="DR86" s="380"/>
      <c r="DS86" s="380"/>
      <c r="DT86" s="380"/>
      <c r="DU86" s="380"/>
      <c r="DV86" s="380"/>
      <c r="DW86" s="380"/>
      <c r="DX86" s="380"/>
      <c r="DY86" s="380"/>
      <c r="DZ86" s="380"/>
      <c r="EA86" s="380"/>
      <c r="EB86" s="380"/>
      <c r="EC86" s="380"/>
      <c r="ED86" s="380"/>
      <c r="EE86" s="380"/>
      <c r="EF86" s="380"/>
      <c r="EG86" s="380"/>
      <c r="EH86" s="380"/>
      <c r="EI86" s="380"/>
      <c r="EJ86" s="380"/>
      <c r="EK86" s="380"/>
      <c r="EL86" s="380"/>
      <c r="EM86" s="380"/>
      <c r="EN86" s="380"/>
      <c r="EO86" s="380"/>
      <c r="EP86" s="380"/>
      <c r="EQ86" s="380"/>
      <c r="ER86" s="380"/>
      <c r="ES86" s="380"/>
      <c r="ET86" s="380"/>
      <c r="EU86" s="380"/>
      <c r="EV86" s="380"/>
      <c r="EW86" s="380"/>
      <c r="EX86" s="380"/>
      <c r="EY86" s="380"/>
      <c r="EZ86" s="380"/>
      <c r="FA86" s="380"/>
      <c r="FB86" s="380"/>
      <c r="FC86" s="380"/>
      <c r="FD86" s="380"/>
      <c r="FE86" s="380"/>
      <c r="FF86" s="380"/>
      <c r="FG86" s="380"/>
      <c r="FH86" s="380"/>
      <c r="FI86" s="380"/>
      <c r="FJ86" s="380"/>
      <c r="FK86" s="380"/>
      <c r="FL86" s="380"/>
      <c r="FM86" s="380"/>
      <c r="FN86" s="380"/>
      <c r="FO86" s="380"/>
      <c r="FP86" s="380"/>
      <c r="FQ86" s="380"/>
      <c r="FR86" s="380"/>
      <c r="FS86" s="380"/>
      <c r="FT86" s="380"/>
      <c r="FU86" s="380"/>
      <c r="FV86" s="380"/>
      <c r="FW86" s="380"/>
      <c r="FX86" s="380"/>
      <c r="FY86" s="380"/>
      <c r="FZ86" s="380"/>
      <c r="GA86" s="380"/>
      <c r="GB86" s="380"/>
      <c r="GC86" s="380"/>
      <c r="GD86" s="380"/>
      <c r="GE86" s="380"/>
      <c r="GF86" s="380"/>
      <c r="GG86" s="380"/>
      <c r="GH86" s="380"/>
      <c r="GI86" s="380"/>
      <c r="GJ86" s="380"/>
      <c r="GK86" s="380"/>
      <c r="GL86" s="380"/>
      <c r="GM86" s="380"/>
      <c r="GN86" s="380"/>
      <c r="GO86" s="380"/>
      <c r="GP86" s="380"/>
      <c r="GQ86" s="380"/>
      <c r="GR86" s="380"/>
      <c r="GS86" s="380"/>
      <c r="GT86" s="380"/>
      <c r="GU86" s="380"/>
      <c r="GV86" s="380"/>
      <c r="GW86" s="380"/>
      <c r="GX86" s="380"/>
      <c r="GY86" s="380"/>
      <c r="GZ86" s="380"/>
      <c r="HA86" s="380"/>
      <c r="HB86" s="380"/>
      <c r="HC86" s="380"/>
      <c r="HD86" s="380"/>
      <c r="HE86" s="380"/>
      <c r="HF86" s="380"/>
      <c r="HG86" s="380"/>
      <c r="HH86" s="380"/>
      <c r="HI86" s="380"/>
      <c r="HJ86" s="380"/>
      <c r="HK86" s="380"/>
      <c r="HL86" s="380"/>
      <c r="HM86" s="380"/>
      <c r="HN86" s="380"/>
      <c r="HO86" s="380"/>
      <c r="HP86" s="380"/>
      <c r="HQ86" s="380"/>
      <c r="HR86" s="380"/>
      <c r="HS86" s="380"/>
      <c r="HT86" s="380"/>
      <c r="HU86" s="380"/>
      <c r="HV86" s="380"/>
      <c r="HW86" s="380"/>
      <c r="HX86" s="380"/>
      <c r="HY86" s="380"/>
      <c r="HZ86" s="380"/>
      <c r="IA86" s="380"/>
      <c r="IB86" s="380"/>
      <c r="IC86" s="380"/>
      <c r="ID86" s="380"/>
      <c r="IE86" s="380"/>
      <c r="IF86" s="380"/>
      <c r="IG86" s="380"/>
      <c r="IH86" s="380"/>
      <c r="II86" s="380"/>
      <c r="IJ86" s="380"/>
      <c r="IK86" s="380"/>
      <c r="IL86" s="380"/>
      <c r="IM86" s="380"/>
      <c r="IN86" s="380"/>
      <c r="IO86" s="380"/>
      <c r="IP86" s="380"/>
      <c r="IQ86" s="380"/>
      <c r="IR86" s="380"/>
      <c r="IS86" s="380"/>
      <c r="IT86" s="380"/>
      <c r="IU86" s="380"/>
      <c r="IV86" s="380"/>
      <c r="IW86" s="380"/>
      <c r="IX86" s="380"/>
      <c r="IY86" s="380"/>
      <c r="IZ86" s="380"/>
      <c r="JA86" s="380"/>
      <c r="JB86" s="380"/>
      <c r="JC86" s="380"/>
      <c r="JD86" s="380"/>
      <c r="JE86" s="380"/>
      <c r="JF86" s="380"/>
      <c r="JG86" s="380"/>
      <c r="JH86" s="380"/>
      <c r="JI86" s="380"/>
      <c r="JJ86" s="380"/>
      <c r="JK86" s="380"/>
      <c r="JL86" s="380"/>
      <c r="JM86" s="380"/>
      <c r="JN86" s="380"/>
      <c r="JO86" s="380"/>
      <c r="JP86" s="380"/>
      <c r="JQ86" s="380"/>
      <c r="JR86" s="380"/>
      <c r="JS86" s="380"/>
      <c r="JT86" s="380"/>
      <c r="JU86" s="380"/>
      <c r="JV86" s="380"/>
      <c r="JW86" s="380"/>
      <c r="JX86" s="380"/>
      <c r="JY86" s="380"/>
      <c r="JZ86" s="380"/>
      <c r="KA86" s="380"/>
      <c r="KB86" s="380"/>
      <c r="KC86" s="380"/>
      <c r="KD86" s="380"/>
      <c r="KE86" s="380"/>
      <c r="KF86" s="380"/>
      <c r="KG86" s="380"/>
      <c r="KH86" s="380"/>
      <c r="KI86" s="380"/>
      <c r="KJ86" s="380"/>
      <c r="KK86" s="380"/>
      <c r="KL86" s="380"/>
      <c r="KM86" s="380"/>
      <c r="KN86" s="380"/>
      <c r="KO86" s="380"/>
      <c r="KP86" s="380"/>
      <c r="KQ86" s="380"/>
      <c r="KR86" s="380"/>
      <c r="KS86" s="380"/>
      <c r="KT86" s="380"/>
      <c r="KU86" s="380"/>
      <c r="KV86" s="380"/>
      <c r="KW86" s="380"/>
      <c r="KX86" s="380"/>
      <c r="KY86" s="380"/>
      <c r="KZ86" s="380"/>
      <c r="LA86" s="380"/>
      <c r="LB86" s="380"/>
      <c r="LC86" s="380"/>
      <c r="LD86" s="380"/>
      <c r="LE86" s="380"/>
      <c r="LF86" s="380"/>
      <c r="LG86" s="380"/>
      <c r="LH86" s="380"/>
      <c r="LI86" s="380"/>
      <c r="LJ86" s="380"/>
      <c r="LK86" s="380"/>
      <c r="LL86" s="380"/>
      <c r="LM86" s="380"/>
      <c r="LN86" s="380"/>
      <c r="LO86" s="380"/>
      <c r="LP86" s="380"/>
      <c r="LQ86" s="380"/>
      <c r="LR86" s="380"/>
      <c r="LS86" s="380"/>
      <c r="LT86" s="380"/>
      <c r="LU86" s="380"/>
      <c r="LV86" s="380"/>
      <c r="LW86" s="380"/>
      <c r="LX86" s="380"/>
      <c r="LY86" s="380"/>
      <c r="LZ86" s="380"/>
      <c r="MA86" s="380"/>
      <c r="MB86" s="380"/>
      <c r="MC86" s="380"/>
      <c r="MD86" s="380"/>
      <c r="ME86" s="380"/>
      <c r="MF86" s="380"/>
      <c r="MG86" s="380"/>
      <c r="MH86" s="380"/>
      <c r="MI86" s="380"/>
      <c r="MJ86" s="380"/>
      <c r="MK86" s="380"/>
      <c r="ML86" s="380"/>
      <c r="MM86" s="380"/>
      <c r="MN86" s="380"/>
      <c r="MO86" s="380"/>
      <c r="MP86" s="380"/>
      <c r="MQ86" s="380"/>
      <c r="MR86" s="380"/>
      <c r="MS86" s="380"/>
      <c r="MT86" s="380"/>
      <c r="MU86" s="380"/>
      <c r="MV86" s="380"/>
      <c r="MW86" s="380"/>
      <c r="MX86" s="380"/>
      <c r="MY86" s="380"/>
      <c r="MZ86" s="380"/>
      <c r="NA86" s="380"/>
      <c r="NB86" s="380"/>
      <c r="NC86" s="380"/>
      <c r="ND86" s="380"/>
      <c r="NE86" s="380"/>
      <c r="NF86" s="380"/>
      <c r="NG86" s="380"/>
      <c r="NH86" s="380"/>
      <c r="NI86" s="380"/>
      <c r="NJ86" s="380"/>
      <c r="NK86" s="380"/>
      <c r="NL86" s="380"/>
      <c r="NM86" s="380"/>
      <c r="NN86" s="380"/>
      <c r="NO86" s="380"/>
      <c r="NP86" s="380"/>
      <c r="NQ86" s="380"/>
      <c r="NR86" s="380"/>
      <c r="NS86" s="380"/>
      <c r="NT86" s="380"/>
      <c r="NU86" s="380"/>
      <c r="NV86" s="380"/>
      <c r="NW86" s="380"/>
      <c r="NX86" s="380"/>
      <c r="NY86" s="380"/>
      <c r="NZ86" s="380"/>
      <c r="OA86" s="380"/>
      <c r="OB86" s="380"/>
      <c r="OC86" s="380"/>
      <c r="OD86" s="380"/>
      <c r="OE86" s="380"/>
      <c r="OF86" s="380"/>
      <c r="OG86" s="380"/>
      <c r="OH86" s="380"/>
      <c r="OI86" s="380"/>
      <c r="OJ86" s="380"/>
      <c r="OK86" s="380"/>
      <c r="OL86" s="380"/>
      <c r="OM86" s="380"/>
      <c r="ON86" s="380"/>
    </row>
    <row r="87" spans="1:404" ht="15" customHeight="1">
      <c r="A87" s="12"/>
      <c r="B87" s="12"/>
      <c r="C87" s="12"/>
      <c r="D87" s="12"/>
      <c r="E87" s="12"/>
      <c r="F87" s="12"/>
      <c r="G87" s="12"/>
      <c r="H87" s="12"/>
      <c r="I87" s="12"/>
      <c r="J87" s="627"/>
      <c r="K87" s="627"/>
      <c r="L87" s="627"/>
      <c r="M87" s="627"/>
      <c r="N87" s="627"/>
      <c r="O87" s="627"/>
      <c r="P87" s="627"/>
      <c r="Q87" s="627"/>
      <c r="R87" s="627"/>
      <c r="S87" s="627"/>
      <c r="T87" s="627"/>
      <c r="U87" s="627"/>
      <c r="V87" s="627"/>
      <c r="W87" s="627"/>
      <c r="X87" s="627"/>
      <c r="Y87" s="627"/>
      <c r="Z87" s="627"/>
      <c r="AA87" s="627"/>
      <c r="AB87" s="627"/>
      <c r="AC87" s="627"/>
      <c r="AD87" s="627"/>
      <c r="AE87" s="627"/>
      <c r="AF87" s="627"/>
      <c r="AG87" s="627"/>
      <c r="AH87" s="627"/>
      <c r="AI87" s="627"/>
      <c r="AJ87" s="627"/>
      <c r="AK87" s="627"/>
      <c r="AL87" s="627"/>
      <c r="AM87" s="627"/>
      <c r="AN87" s="627"/>
      <c r="AO87" s="627"/>
      <c r="AP87" s="627"/>
      <c r="AQ87" s="627"/>
      <c r="AR87" s="627"/>
      <c r="AS87" s="627"/>
      <c r="AT87" s="627"/>
      <c r="AU87" s="627"/>
      <c r="AV87" s="627"/>
      <c r="AW87" s="627"/>
      <c r="AX87" s="627"/>
      <c r="AY87" s="627"/>
      <c r="AZ87" s="627"/>
      <c r="BA87" s="627"/>
      <c r="BB87" s="627"/>
      <c r="BC87" s="627"/>
      <c r="BD87" s="627"/>
      <c r="BE87" s="627"/>
      <c r="BF87" s="627"/>
      <c r="BG87" s="627"/>
      <c r="BH87" s="627"/>
      <c r="BI87" s="627"/>
      <c r="BJ87" s="627"/>
      <c r="BK87" s="627"/>
      <c r="BL87" s="627"/>
      <c r="BM87" s="627"/>
      <c r="BN87" s="627"/>
      <c r="BO87" s="627"/>
      <c r="BP87" s="627"/>
      <c r="BQ87" s="627"/>
      <c r="BR87" s="627"/>
      <c r="BS87" s="627"/>
      <c r="BT87" s="627"/>
      <c r="BU87" s="627"/>
      <c r="BV87" s="627"/>
      <c r="BW87" s="627"/>
      <c r="BX87" s="627"/>
      <c r="BY87" s="627"/>
      <c r="BZ87" s="627"/>
      <c r="CA87" s="627"/>
      <c r="CB87" s="627"/>
      <c r="CC87" s="627"/>
      <c r="CD87" s="627"/>
      <c r="CE87" s="627"/>
      <c r="CF87" s="627"/>
      <c r="CG87" s="627"/>
      <c r="CH87" s="627"/>
      <c r="CI87" s="627"/>
      <c r="CJ87" s="627"/>
      <c r="CK87" s="627"/>
      <c r="CL87" s="627"/>
      <c r="CM87" s="627"/>
      <c r="CN87" s="627"/>
      <c r="CO87" s="627"/>
      <c r="CP87" s="627"/>
      <c r="CQ87" s="627"/>
      <c r="CR87" s="627"/>
      <c r="CS87" s="627"/>
      <c r="CT87" s="627"/>
      <c r="CU87" s="627"/>
      <c r="CV87" s="627"/>
      <c r="CW87" s="627"/>
      <c r="CX87" s="627"/>
      <c r="CY87" s="627"/>
      <c r="CZ87" s="627"/>
      <c r="DA87" s="627"/>
      <c r="DB87" s="627"/>
      <c r="DC87" s="627"/>
      <c r="DD87" s="627"/>
      <c r="DE87" s="627"/>
      <c r="DF87" s="627"/>
      <c r="DG87" s="627"/>
      <c r="DH87" s="627"/>
      <c r="DI87" s="627"/>
      <c r="DJ87" s="627"/>
      <c r="DK87" s="627"/>
      <c r="DL87" s="627"/>
      <c r="DM87" s="627"/>
      <c r="DN87" s="627"/>
      <c r="DO87" s="627"/>
      <c r="DP87" s="627"/>
      <c r="DQ87" s="627"/>
      <c r="DR87" s="627"/>
      <c r="DS87" s="627"/>
      <c r="DT87" s="627"/>
      <c r="DU87" s="627"/>
      <c r="DV87" s="627"/>
      <c r="DW87" s="627"/>
      <c r="DX87" s="627"/>
      <c r="DY87" s="627"/>
      <c r="DZ87" s="627"/>
      <c r="EA87" s="627"/>
      <c r="EB87" s="627"/>
      <c r="EC87" s="627"/>
      <c r="ED87" s="627"/>
      <c r="EE87" s="627"/>
      <c r="EF87" s="627"/>
      <c r="EG87" s="627"/>
      <c r="EH87" s="627"/>
      <c r="EI87" s="627"/>
      <c r="EJ87" s="627"/>
      <c r="EK87" s="627"/>
      <c r="EL87" s="627"/>
      <c r="EM87" s="627"/>
      <c r="EN87" s="627"/>
      <c r="EO87" s="627"/>
      <c r="EP87" s="627"/>
      <c r="EQ87" s="627"/>
      <c r="ER87" s="627"/>
      <c r="ES87" s="627"/>
      <c r="ET87" s="627"/>
      <c r="EU87" s="627"/>
      <c r="EV87" s="627"/>
      <c r="EW87" s="627"/>
      <c r="EX87" s="627"/>
      <c r="EY87" s="627"/>
      <c r="EZ87" s="627"/>
      <c r="FA87" s="627"/>
      <c r="FB87" s="627"/>
      <c r="FC87" s="627"/>
      <c r="FD87" s="627"/>
      <c r="FE87" s="627"/>
      <c r="FF87" s="627"/>
      <c r="FG87" s="627"/>
      <c r="FH87" s="627"/>
      <c r="FI87" s="627"/>
      <c r="FJ87" s="627"/>
      <c r="FK87" s="627"/>
      <c r="FL87" s="627"/>
      <c r="FM87" s="627"/>
      <c r="FN87" s="627"/>
      <c r="FO87" s="627"/>
      <c r="FP87" s="627"/>
      <c r="FQ87" s="627"/>
      <c r="FR87" s="627"/>
      <c r="FS87" s="627"/>
      <c r="FT87" s="627"/>
      <c r="FU87" s="627"/>
      <c r="FV87" s="627"/>
      <c r="FW87" s="627"/>
      <c r="FX87" s="627"/>
      <c r="FY87" s="627"/>
      <c r="FZ87" s="627"/>
      <c r="GA87" s="627"/>
      <c r="GB87" s="627"/>
      <c r="GC87" s="627"/>
      <c r="GD87" s="627"/>
      <c r="GE87" s="627"/>
      <c r="GF87" s="627"/>
      <c r="GG87" s="627"/>
      <c r="GH87" s="627"/>
      <c r="GI87" s="627"/>
      <c r="GJ87" s="627"/>
      <c r="GK87" s="627"/>
      <c r="GL87" s="627"/>
      <c r="GM87" s="627"/>
      <c r="GN87" s="627"/>
      <c r="GO87" s="627"/>
      <c r="GP87" s="627"/>
      <c r="GQ87" s="627"/>
      <c r="GR87" s="627"/>
      <c r="GS87" s="627"/>
      <c r="GT87" s="627"/>
      <c r="GU87" s="627"/>
      <c r="GV87" s="627"/>
      <c r="GW87" s="627"/>
      <c r="GX87" s="627"/>
      <c r="GY87" s="627"/>
      <c r="GZ87" s="627"/>
      <c r="HA87" s="627"/>
      <c r="HB87" s="627"/>
      <c r="HC87" s="627"/>
      <c r="HD87" s="627"/>
      <c r="HE87" s="627"/>
      <c r="HF87" s="627"/>
      <c r="HG87" s="627"/>
      <c r="HH87" s="627"/>
      <c r="HI87" s="627"/>
      <c r="HJ87" s="627"/>
      <c r="HK87" s="627"/>
      <c r="HL87" s="627"/>
      <c r="HM87" s="627"/>
      <c r="HN87" s="627"/>
      <c r="HO87" s="627"/>
      <c r="HP87" s="627"/>
      <c r="HQ87" s="627"/>
      <c r="HR87" s="627"/>
      <c r="HS87" s="627"/>
      <c r="HT87" s="627"/>
      <c r="HU87" s="627"/>
      <c r="HV87" s="627"/>
      <c r="HW87" s="627"/>
      <c r="HX87" s="627"/>
      <c r="HY87" s="627"/>
      <c r="HZ87" s="627"/>
      <c r="IA87" s="627"/>
      <c r="IB87" s="627"/>
      <c r="IC87" s="627"/>
      <c r="ID87" s="627"/>
      <c r="IE87" s="627"/>
      <c r="IF87" s="627"/>
      <c r="IG87" s="627"/>
      <c r="IH87" s="627"/>
      <c r="II87" s="627"/>
      <c r="IJ87" s="627"/>
      <c r="IK87" s="627"/>
      <c r="IL87" s="627"/>
      <c r="IM87" s="627"/>
      <c r="IN87" s="627"/>
      <c r="IO87" s="627"/>
      <c r="IP87" s="627"/>
      <c r="IQ87" s="627"/>
      <c r="IR87" s="627"/>
      <c r="IS87" s="627"/>
      <c r="IT87" s="627"/>
      <c r="IU87" s="627"/>
      <c r="IV87" s="627"/>
      <c r="IW87" s="627"/>
      <c r="IX87" s="627"/>
      <c r="IY87" s="627"/>
      <c r="IZ87" s="627"/>
      <c r="JA87" s="627"/>
      <c r="JB87" s="627"/>
      <c r="JC87" s="627"/>
      <c r="JD87" s="627"/>
      <c r="JE87" s="627"/>
      <c r="JF87" s="627"/>
      <c r="JG87" s="627"/>
      <c r="JH87" s="627"/>
      <c r="JI87" s="627"/>
      <c r="JJ87" s="627"/>
      <c r="JK87" s="627"/>
      <c r="JL87" s="627"/>
      <c r="JM87" s="627"/>
      <c r="JN87" s="627"/>
      <c r="JO87" s="627"/>
      <c r="JP87" s="627"/>
      <c r="JQ87" s="627"/>
      <c r="JR87" s="627"/>
      <c r="JS87" s="627"/>
      <c r="JT87" s="627"/>
      <c r="JU87" s="627"/>
      <c r="JV87" s="627"/>
      <c r="JW87" s="627"/>
      <c r="JX87" s="627"/>
      <c r="JY87" s="627"/>
      <c r="JZ87" s="627"/>
      <c r="KA87" s="627"/>
      <c r="KB87" s="627"/>
      <c r="KC87" s="627"/>
      <c r="KD87" s="627"/>
      <c r="KE87" s="627"/>
      <c r="KF87" s="627"/>
      <c r="KG87" s="627"/>
      <c r="KH87" s="627"/>
      <c r="KI87" s="627"/>
      <c r="KJ87" s="627"/>
      <c r="KK87" s="627"/>
      <c r="KL87" s="627"/>
      <c r="KM87" s="627"/>
      <c r="KN87" s="627"/>
      <c r="KO87" s="627"/>
      <c r="KP87" s="627"/>
      <c r="KQ87" s="627"/>
      <c r="KR87" s="627"/>
      <c r="KS87" s="627"/>
      <c r="KT87" s="627"/>
      <c r="KU87" s="627"/>
      <c r="KV87" s="627"/>
      <c r="KW87" s="627"/>
      <c r="KX87" s="627"/>
      <c r="KY87" s="627"/>
      <c r="KZ87" s="627"/>
      <c r="LA87" s="627"/>
      <c r="LB87" s="627"/>
      <c r="LC87" s="627"/>
      <c r="LD87" s="627"/>
      <c r="LE87" s="627"/>
      <c r="LF87" s="627"/>
      <c r="LG87" s="627"/>
      <c r="LH87" s="627"/>
      <c r="LI87" s="627"/>
      <c r="LJ87" s="627"/>
      <c r="LK87" s="627"/>
      <c r="LL87" s="627"/>
      <c r="LM87" s="627"/>
      <c r="LN87" s="627"/>
      <c r="LO87" s="627"/>
      <c r="LP87" s="627"/>
      <c r="LQ87" s="627"/>
      <c r="LR87" s="627"/>
      <c r="LS87" s="627"/>
      <c r="LT87" s="627"/>
      <c r="LU87" s="627"/>
      <c r="LV87" s="627"/>
      <c r="LW87" s="627"/>
      <c r="LX87" s="627"/>
      <c r="LY87" s="627"/>
      <c r="LZ87" s="627"/>
      <c r="MA87" s="627"/>
      <c r="MB87" s="627"/>
      <c r="MC87" s="627"/>
      <c r="MD87" s="627"/>
      <c r="ME87" s="627"/>
      <c r="MF87" s="627"/>
      <c r="MG87" s="627"/>
      <c r="MH87" s="627"/>
      <c r="MI87" s="627"/>
      <c r="MJ87" s="627"/>
      <c r="MK87" s="627"/>
      <c r="ML87" s="627"/>
      <c r="MM87" s="627"/>
      <c r="MN87" s="627"/>
      <c r="MO87" s="627"/>
      <c r="MP87" s="627"/>
      <c r="MQ87" s="627"/>
      <c r="MR87" s="627"/>
      <c r="MS87" s="627"/>
      <c r="MT87" s="627"/>
      <c r="MU87" s="627"/>
      <c r="MV87" s="627"/>
      <c r="MW87" s="627"/>
      <c r="MX87" s="627"/>
      <c r="MY87" s="627"/>
      <c r="MZ87" s="627"/>
      <c r="NA87" s="627"/>
      <c r="NB87" s="627"/>
      <c r="NC87" s="627"/>
      <c r="ND87" s="627"/>
      <c r="NE87" s="627"/>
      <c r="NF87" s="627"/>
      <c r="NG87" s="627"/>
      <c r="NH87" s="627"/>
      <c r="NI87" s="627"/>
      <c r="NJ87" s="627"/>
      <c r="NK87" s="627"/>
      <c r="NL87" s="627"/>
      <c r="NM87" s="627"/>
      <c r="NN87" s="627"/>
      <c r="NO87" s="627"/>
      <c r="NP87" s="627"/>
      <c r="NQ87" s="627"/>
      <c r="NR87" s="627"/>
      <c r="NS87" s="627"/>
      <c r="NT87" s="627"/>
      <c r="NU87" s="627"/>
      <c r="NV87" s="627"/>
      <c r="NW87" s="627"/>
      <c r="NX87" s="627"/>
      <c r="NY87" s="627"/>
      <c r="NZ87" s="627"/>
      <c r="OA87" s="627"/>
      <c r="OB87" s="627"/>
      <c r="OC87" s="627"/>
      <c r="OD87" s="627"/>
      <c r="OE87" s="627"/>
      <c r="OF87" s="627"/>
      <c r="OG87" s="627"/>
      <c r="OH87" s="627"/>
      <c r="OI87" s="627"/>
      <c r="OJ87" s="627"/>
      <c r="OK87" s="627"/>
      <c r="OL87" s="627"/>
      <c r="OM87" s="627"/>
      <c r="ON87" s="627"/>
    </row>
    <row r="88" spans="1:404" ht="15" customHeight="1">
      <c r="A88" s="12"/>
      <c r="B88" s="12"/>
      <c r="C88" s="12"/>
      <c r="D88" s="12"/>
      <c r="E88" s="12"/>
      <c r="F88" s="12"/>
      <c r="G88" s="12"/>
      <c r="H88" s="12"/>
      <c r="I88" s="12"/>
      <c r="J88" s="627"/>
      <c r="K88" s="627"/>
      <c r="L88" s="627"/>
      <c r="M88" s="627"/>
      <c r="N88" s="627"/>
      <c r="O88" s="627"/>
      <c r="P88" s="627"/>
      <c r="Q88" s="627"/>
      <c r="R88" s="627"/>
      <c r="S88" s="627"/>
      <c r="T88" s="627"/>
      <c r="U88" s="627"/>
      <c r="V88" s="627"/>
      <c r="W88" s="627"/>
      <c r="X88" s="627"/>
      <c r="Y88" s="627"/>
      <c r="Z88" s="627"/>
      <c r="AA88" s="627"/>
      <c r="AB88" s="627"/>
      <c r="AC88" s="627"/>
      <c r="AD88" s="627"/>
      <c r="AE88" s="627"/>
      <c r="AF88" s="627"/>
      <c r="AG88" s="627"/>
      <c r="AH88" s="627"/>
      <c r="AI88" s="627"/>
      <c r="AJ88" s="627"/>
      <c r="AK88" s="627"/>
      <c r="AL88" s="627"/>
      <c r="AM88" s="627"/>
      <c r="AN88" s="627"/>
      <c r="AO88" s="627"/>
      <c r="AP88" s="627"/>
      <c r="AQ88" s="627"/>
      <c r="AR88" s="627"/>
      <c r="AS88" s="627"/>
      <c r="AT88" s="627"/>
      <c r="AU88" s="627"/>
      <c r="AV88" s="627"/>
      <c r="AW88" s="627"/>
      <c r="AX88" s="627"/>
      <c r="AY88" s="627"/>
      <c r="AZ88" s="627"/>
      <c r="BA88" s="627"/>
      <c r="BB88" s="627"/>
      <c r="BC88" s="627"/>
      <c r="BD88" s="627"/>
      <c r="BE88" s="627"/>
      <c r="BF88" s="627"/>
      <c r="BG88" s="627"/>
      <c r="BH88" s="627"/>
      <c r="BI88" s="627"/>
      <c r="BJ88" s="627"/>
      <c r="BK88" s="627"/>
      <c r="BL88" s="627"/>
      <c r="BM88" s="627"/>
      <c r="BN88" s="627"/>
      <c r="BO88" s="627"/>
      <c r="BP88" s="627"/>
      <c r="BQ88" s="627"/>
      <c r="BR88" s="627"/>
      <c r="BS88" s="627"/>
      <c r="BT88" s="627"/>
      <c r="BU88" s="627"/>
      <c r="BV88" s="627"/>
      <c r="BW88" s="627"/>
      <c r="BX88" s="627"/>
      <c r="BY88" s="627"/>
      <c r="BZ88" s="627"/>
      <c r="CA88" s="627"/>
      <c r="CB88" s="627"/>
      <c r="CC88" s="627"/>
      <c r="CD88" s="627"/>
      <c r="CE88" s="627"/>
      <c r="CF88" s="627"/>
      <c r="CG88" s="627"/>
      <c r="CH88" s="627"/>
      <c r="CI88" s="627"/>
      <c r="CJ88" s="627"/>
      <c r="CK88" s="627"/>
      <c r="CL88" s="627"/>
      <c r="CM88" s="627"/>
      <c r="CN88" s="627"/>
      <c r="CO88" s="627"/>
      <c r="CP88" s="627"/>
      <c r="CQ88" s="627"/>
      <c r="CR88" s="627"/>
      <c r="CS88" s="627"/>
      <c r="CT88" s="627"/>
      <c r="CU88" s="627"/>
      <c r="CV88" s="627"/>
      <c r="CW88" s="627"/>
      <c r="CX88" s="627"/>
      <c r="CY88" s="627"/>
      <c r="CZ88" s="627"/>
      <c r="DA88" s="627"/>
      <c r="DB88" s="627"/>
      <c r="DC88" s="627"/>
      <c r="DD88" s="627"/>
      <c r="DE88" s="627"/>
      <c r="DF88" s="627"/>
      <c r="DG88" s="627"/>
      <c r="DH88" s="627"/>
      <c r="DI88" s="627"/>
      <c r="DJ88" s="627"/>
      <c r="DK88" s="627"/>
      <c r="DL88" s="627"/>
      <c r="DM88" s="627"/>
      <c r="DN88" s="627"/>
      <c r="DO88" s="627"/>
      <c r="DP88" s="627"/>
      <c r="DQ88" s="627"/>
      <c r="DR88" s="627"/>
      <c r="DS88" s="627"/>
      <c r="DT88" s="627"/>
      <c r="DU88" s="627"/>
      <c r="DV88" s="627"/>
      <c r="DW88" s="627"/>
      <c r="DX88" s="627"/>
      <c r="DY88" s="627"/>
      <c r="DZ88" s="627"/>
      <c r="EA88" s="627"/>
      <c r="EB88" s="627"/>
      <c r="EC88" s="627"/>
      <c r="ED88" s="627"/>
      <c r="EE88" s="627"/>
      <c r="EF88" s="627"/>
      <c r="EG88" s="627"/>
      <c r="EH88" s="627"/>
      <c r="EI88" s="627"/>
      <c r="EJ88" s="627"/>
      <c r="EK88" s="627"/>
      <c r="EL88" s="627"/>
      <c r="EM88" s="627"/>
      <c r="EN88" s="627"/>
      <c r="EO88" s="627"/>
      <c r="EP88" s="627"/>
      <c r="EQ88" s="627"/>
      <c r="ER88" s="627"/>
      <c r="ES88" s="627"/>
      <c r="ET88" s="627"/>
      <c r="EU88" s="627"/>
      <c r="EV88" s="627"/>
      <c r="EW88" s="627"/>
      <c r="EX88" s="627"/>
      <c r="EY88" s="627"/>
      <c r="EZ88" s="627"/>
      <c r="FA88" s="627"/>
      <c r="FB88" s="627"/>
      <c r="FC88" s="627"/>
      <c r="FD88" s="627"/>
      <c r="FE88" s="627"/>
      <c r="FF88" s="627"/>
      <c r="FG88" s="627"/>
      <c r="FH88" s="627"/>
      <c r="FI88" s="627"/>
      <c r="FJ88" s="627"/>
      <c r="FK88" s="627"/>
      <c r="FL88" s="627"/>
      <c r="FM88" s="627"/>
      <c r="FN88" s="627"/>
      <c r="FO88" s="627"/>
      <c r="FP88" s="627"/>
      <c r="FQ88" s="627"/>
      <c r="FR88" s="627"/>
      <c r="FS88" s="627"/>
      <c r="FT88" s="627"/>
      <c r="FU88" s="627"/>
      <c r="FV88" s="627"/>
      <c r="FW88" s="627"/>
      <c r="FX88" s="627"/>
      <c r="FY88" s="627"/>
      <c r="FZ88" s="627"/>
      <c r="GA88" s="627"/>
      <c r="GB88" s="627"/>
      <c r="GC88" s="627"/>
      <c r="GD88" s="627"/>
      <c r="GE88" s="627"/>
      <c r="GF88" s="627"/>
      <c r="GG88" s="627"/>
      <c r="GH88" s="627"/>
      <c r="GI88" s="627"/>
      <c r="GJ88" s="627"/>
      <c r="GK88" s="627"/>
      <c r="GL88" s="627"/>
      <c r="GM88" s="627"/>
      <c r="GN88" s="627"/>
      <c r="GO88" s="627"/>
      <c r="GP88" s="627"/>
      <c r="GQ88" s="627"/>
      <c r="GR88" s="627"/>
      <c r="GS88" s="627"/>
      <c r="GT88" s="627"/>
      <c r="GU88" s="627"/>
      <c r="GV88" s="627"/>
      <c r="GW88" s="627"/>
      <c r="GX88" s="627"/>
      <c r="GY88" s="627"/>
      <c r="GZ88" s="627"/>
      <c r="HA88" s="627"/>
      <c r="HB88" s="627"/>
      <c r="HC88" s="627"/>
      <c r="HD88" s="627"/>
      <c r="HE88" s="627"/>
      <c r="HF88" s="627"/>
      <c r="HG88" s="627"/>
      <c r="HH88" s="627"/>
      <c r="HI88" s="627"/>
      <c r="HJ88" s="627"/>
      <c r="HK88" s="627"/>
      <c r="HL88" s="627"/>
      <c r="HM88" s="627"/>
      <c r="HN88" s="627"/>
      <c r="HO88" s="627"/>
      <c r="HP88" s="627"/>
      <c r="HQ88" s="627"/>
      <c r="HR88" s="627"/>
      <c r="HS88" s="627"/>
      <c r="HT88" s="627"/>
      <c r="HU88" s="627"/>
      <c r="HV88" s="627"/>
      <c r="HW88" s="627"/>
      <c r="HX88" s="627"/>
      <c r="HY88" s="627"/>
      <c r="HZ88" s="627"/>
      <c r="IA88" s="627"/>
      <c r="IB88" s="627"/>
      <c r="IC88" s="627"/>
      <c r="ID88" s="627"/>
      <c r="IE88" s="627"/>
      <c r="IF88" s="627"/>
      <c r="IG88" s="627"/>
      <c r="IH88" s="627"/>
      <c r="II88" s="627"/>
      <c r="IJ88" s="627"/>
      <c r="IK88" s="627"/>
      <c r="IL88" s="627"/>
      <c r="IM88" s="627"/>
      <c r="IN88" s="627"/>
      <c r="IO88" s="627"/>
      <c r="IP88" s="627"/>
      <c r="IQ88" s="627"/>
      <c r="IR88" s="627"/>
      <c r="IS88" s="627"/>
      <c r="IT88" s="627"/>
      <c r="IU88" s="627"/>
      <c r="IV88" s="627"/>
      <c r="IW88" s="627"/>
      <c r="IX88" s="627"/>
      <c r="IY88" s="627"/>
      <c r="IZ88" s="627"/>
      <c r="JA88" s="627"/>
      <c r="JB88" s="627"/>
      <c r="JC88" s="627"/>
      <c r="JD88" s="627"/>
      <c r="JE88" s="627"/>
      <c r="JF88" s="627"/>
      <c r="JG88" s="627"/>
      <c r="JH88" s="627"/>
      <c r="JI88" s="627"/>
      <c r="JJ88" s="627"/>
      <c r="JK88" s="627"/>
      <c r="JL88" s="627"/>
      <c r="JM88" s="627"/>
      <c r="JN88" s="627"/>
      <c r="JO88" s="627"/>
      <c r="JP88" s="627"/>
      <c r="JQ88" s="627"/>
      <c r="JR88" s="627"/>
      <c r="JS88" s="627"/>
      <c r="JT88" s="627"/>
      <c r="JU88" s="627"/>
      <c r="JV88" s="627"/>
      <c r="JW88" s="627"/>
      <c r="JX88" s="627"/>
      <c r="JY88" s="627"/>
      <c r="JZ88" s="627"/>
      <c r="KA88" s="627"/>
      <c r="KB88" s="627"/>
      <c r="KC88" s="627"/>
      <c r="KD88" s="627"/>
      <c r="KE88" s="627"/>
      <c r="KF88" s="627"/>
      <c r="KG88" s="627"/>
      <c r="KH88" s="627"/>
      <c r="KI88" s="627"/>
      <c r="KJ88" s="627"/>
      <c r="KK88" s="627"/>
      <c r="KL88" s="627"/>
      <c r="KM88" s="627"/>
      <c r="KN88" s="627"/>
      <c r="KO88" s="627"/>
      <c r="KP88" s="627"/>
      <c r="KQ88" s="627"/>
      <c r="KR88" s="627"/>
      <c r="KS88" s="627"/>
      <c r="KT88" s="627"/>
      <c r="KU88" s="627"/>
      <c r="KV88" s="627"/>
      <c r="KW88" s="627"/>
      <c r="KX88" s="627"/>
      <c r="KY88" s="627"/>
      <c r="KZ88" s="627"/>
      <c r="LA88" s="627"/>
      <c r="LB88" s="627"/>
      <c r="LC88" s="627"/>
      <c r="LD88" s="627"/>
      <c r="LE88" s="627"/>
      <c r="LF88" s="627"/>
      <c r="LG88" s="627"/>
      <c r="LH88" s="627"/>
      <c r="LI88" s="627"/>
      <c r="LJ88" s="627"/>
      <c r="LK88" s="627"/>
      <c r="LL88" s="627"/>
      <c r="LM88" s="627"/>
      <c r="LN88" s="627"/>
      <c r="LO88" s="627"/>
      <c r="LP88" s="627"/>
      <c r="LQ88" s="627"/>
      <c r="LR88" s="627"/>
      <c r="LS88" s="627"/>
      <c r="LT88" s="627"/>
      <c r="LU88" s="627"/>
      <c r="LV88" s="627"/>
      <c r="LW88" s="627"/>
      <c r="LX88" s="627"/>
      <c r="LY88" s="627"/>
      <c r="LZ88" s="627"/>
      <c r="MA88" s="627"/>
      <c r="MB88" s="627"/>
      <c r="MC88" s="627"/>
      <c r="MD88" s="627"/>
      <c r="ME88" s="627"/>
      <c r="MF88" s="627"/>
      <c r="MG88" s="627"/>
      <c r="MH88" s="627"/>
      <c r="MI88" s="627"/>
      <c r="MJ88" s="627"/>
      <c r="MK88" s="627"/>
      <c r="ML88" s="627"/>
      <c r="MM88" s="627"/>
      <c r="MN88" s="627"/>
      <c r="MO88" s="627"/>
      <c r="MP88" s="627"/>
      <c r="MQ88" s="627"/>
      <c r="MR88" s="627"/>
      <c r="MS88" s="627"/>
      <c r="MT88" s="627"/>
      <c r="MU88" s="627"/>
      <c r="MV88" s="627"/>
      <c r="MW88" s="627"/>
      <c r="MX88" s="627"/>
      <c r="MY88" s="627"/>
      <c r="MZ88" s="627"/>
      <c r="NA88" s="627"/>
      <c r="NB88" s="627"/>
      <c r="NC88" s="627"/>
      <c r="ND88" s="627"/>
      <c r="NE88" s="627"/>
      <c r="NF88" s="627"/>
      <c r="NG88" s="627"/>
      <c r="NH88" s="627"/>
      <c r="NI88" s="627"/>
      <c r="NJ88" s="627"/>
      <c r="NK88" s="627"/>
      <c r="NL88" s="627"/>
      <c r="NM88" s="627"/>
      <c r="NN88" s="627"/>
      <c r="NO88" s="627"/>
      <c r="NP88" s="627"/>
      <c r="NQ88" s="627"/>
      <c r="NR88" s="627"/>
      <c r="NS88" s="627"/>
      <c r="NT88" s="627"/>
      <c r="NU88" s="627"/>
      <c r="NV88" s="627"/>
      <c r="NW88" s="627"/>
      <c r="NX88" s="627"/>
      <c r="NY88" s="627"/>
      <c r="NZ88" s="627"/>
      <c r="OA88" s="627"/>
      <c r="OB88" s="627"/>
      <c r="OC88" s="627"/>
      <c r="OD88" s="627"/>
      <c r="OE88" s="627"/>
      <c r="OF88" s="627"/>
      <c r="OG88" s="627"/>
      <c r="OH88" s="627"/>
      <c r="OI88" s="627"/>
      <c r="OJ88" s="627"/>
      <c r="OK88" s="627"/>
      <c r="OL88" s="627"/>
      <c r="OM88" s="627"/>
      <c r="ON88" s="627"/>
    </row>
    <row r="89" spans="1:404" ht="15" customHeight="1">
      <c r="A89" s="12"/>
      <c r="B89" s="12"/>
      <c r="C89" s="12"/>
      <c r="D89" s="12"/>
      <c r="E89" s="12"/>
      <c r="F89" s="12"/>
      <c r="G89" s="12"/>
      <c r="H89" s="12"/>
      <c r="I89" s="12"/>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380"/>
      <c r="AJ89" s="380"/>
      <c r="AK89" s="380"/>
      <c r="AL89" s="380"/>
      <c r="AM89" s="380"/>
      <c r="AN89" s="380"/>
      <c r="AO89" s="380"/>
      <c r="AP89" s="380"/>
      <c r="AQ89" s="380"/>
      <c r="AR89" s="380"/>
      <c r="AS89" s="380"/>
      <c r="AT89" s="380"/>
      <c r="AU89" s="380"/>
      <c r="AV89" s="380"/>
      <c r="AW89" s="380"/>
      <c r="AX89" s="380"/>
      <c r="AY89" s="380"/>
      <c r="AZ89" s="380"/>
      <c r="BA89" s="380"/>
      <c r="BB89" s="380"/>
      <c r="BC89" s="380"/>
      <c r="BD89" s="380"/>
      <c r="BE89" s="380"/>
      <c r="BF89" s="380"/>
      <c r="BG89" s="380"/>
      <c r="BH89" s="380"/>
      <c r="BI89" s="380"/>
      <c r="BJ89" s="380"/>
      <c r="BK89" s="380"/>
      <c r="BL89" s="380"/>
      <c r="BM89" s="380"/>
      <c r="BN89" s="380"/>
      <c r="BO89" s="380"/>
      <c r="BP89" s="380"/>
      <c r="BQ89" s="380"/>
      <c r="BR89" s="380"/>
      <c r="BS89" s="380"/>
      <c r="BT89" s="380"/>
      <c r="BU89" s="380"/>
      <c r="BV89" s="380"/>
      <c r="BW89" s="380"/>
      <c r="BX89" s="380"/>
      <c r="BY89" s="380"/>
      <c r="BZ89" s="380"/>
      <c r="CA89" s="380"/>
      <c r="CB89" s="380"/>
      <c r="CC89" s="380"/>
      <c r="CD89" s="380"/>
      <c r="CE89" s="380"/>
      <c r="CF89" s="380"/>
      <c r="CG89" s="380"/>
      <c r="CH89" s="380"/>
      <c r="CI89" s="380"/>
      <c r="CJ89" s="380"/>
      <c r="CK89" s="380"/>
      <c r="CL89" s="380"/>
      <c r="CM89" s="380"/>
      <c r="CN89" s="380"/>
      <c r="CO89" s="380"/>
      <c r="CP89" s="380"/>
      <c r="CQ89" s="380"/>
      <c r="CR89" s="380"/>
      <c r="CS89" s="380"/>
      <c r="CT89" s="380"/>
      <c r="CU89" s="380"/>
      <c r="CV89" s="380"/>
      <c r="CW89" s="380"/>
      <c r="CX89" s="380"/>
      <c r="CY89" s="380"/>
      <c r="CZ89" s="380"/>
      <c r="DA89" s="380"/>
      <c r="DB89" s="380"/>
      <c r="DC89" s="380"/>
      <c r="DD89" s="380"/>
      <c r="DE89" s="380"/>
      <c r="DF89" s="380"/>
      <c r="DG89" s="380"/>
      <c r="DH89" s="380"/>
      <c r="DI89" s="380"/>
      <c r="DJ89" s="380"/>
      <c r="DK89" s="380"/>
      <c r="DL89" s="380"/>
      <c r="DM89" s="380"/>
      <c r="DN89" s="380"/>
      <c r="DO89" s="380"/>
      <c r="DP89" s="380"/>
      <c r="DQ89" s="380"/>
      <c r="DR89" s="380"/>
      <c r="DS89" s="380"/>
      <c r="DT89" s="380"/>
      <c r="DU89" s="380"/>
      <c r="DV89" s="380"/>
      <c r="DW89" s="380"/>
      <c r="DX89" s="380"/>
      <c r="DY89" s="380"/>
      <c r="DZ89" s="380"/>
      <c r="EA89" s="380"/>
      <c r="EB89" s="380"/>
      <c r="EC89" s="380"/>
      <c r="ED89" s="380"/>
      <c r="EE89" s="380"/>
      <c r="EF89" s="380"/>
      <c r="EG89" s="380"/>
      <c r="EH89" s="380"/>
      <c r="EI89" s="380"/>
      <c r="EJ89" s="380"/>
      <c r="EK89" s="380"/>
      <c r="EL89" s="380"/>
      <c r="EM89" s="380"/>
      <c r="EN89" s="380"/>
      <c r="EO89" s="380"/>
      <c r="EP89" s="380"/>
      <c r="EQ89" s="380"/>
      <c r="ER89" s="380"/>
      <c r="ES89" s="380"/>
      <c r="ET89" s="380"/>
      <c r="EU89" s="380"/>
      <c r="EV89" s="380"/>
      <c r="EW89" s="380"/>
      <c r="EX89" s="380"/>
      <c r="EY89" s="380"/>
      <c r="EZ89" s="380"/>
      <c r="FA89" s="380"/>
      <c r="FB89" s="380"/>
      <c r="FC89" s="380"/>
      <c r="FD89" s="380"/>
      <c r="FE89" s="380"/>
      <c r="FF89" s="380"/>
      <c r="FG89" s="380"/>
      <c r="FH89" s="380"/>
      <c r="FI89" s="380"/>
      <c r="FJ89" s="380"/>
      <c r="FK89" s="380"/>
      <c r="FL89" s="380"/>
      <c r="FM89" s="380"/>
      <c r="FN89" s="380"/>
      <c r="FO89" s="380"/>
      <c r="FP89" s="380"/>
      <c r="FQ89" s="380"/>
      <c r="FR89" s="380"/>
      <c r="FS89" s="380"/>
      <c r="FT89" s="380"/>
      <c r="FU89" s="380"/>
      <c r="FV89" s="380"/>
      <c r="FW89" s="380"/>
      <c r="FX89" s="380"/>
      <c r="FY89" s="380"/>
      <c r="FZ89" s="380"/>
      <c r="GA89" s="380"/>
      <c r="GB89" s="380"/>
      <c r="GC89" s="380"/>
      <c r="GD89" s="380"/>
      <c r="GE89" s="380"/>
      <c r="GF89" s="380"/>
      <c r="GG89" s="380"/>
      <c r="GH89" s="380"/>
      <c r="GI89" s="380"/>
      <c r="GJ89" s="380"/>
      <c r="GK89" s="380"/>
      <c r="GL89" s="380"/>
      <c r="GM89" s="380"/>
      <c r="GN89" s="380"/>
      <c r="GO89" s="380"/>
      <c r="GP89" s="380"/>
      <c r="GQ89" s="380"/>
      <c r="GR89" s="380"/>
      <c r="GS89" s="380"/>
      <c r="GT89" s="380"/>
      <c r="GU89" s="380"/>
      <c r="GV89" s="380"/>
      <c r="GW89" s="380"/>
      <c r="GX89" s="380"/>
      <c r="GY89" s="380"/>
      <c r="GZ89" s="380"/>
      <c r="HA89" s="380"/>
      <c r="HB89" s="380"/>
      <c r="HC89" s="380"/>
      <c r="HD89" s="380"/>
      <c r="HE89" s="380"/>
      <c r="HF89" s="380"/>
      <c r="HG89" s="380"/>
      <c r="HH89" s="380"/>
      <c r="HI89" s="380"/>
      <c r="HJ89" s="380"/>
      <c r="HK89" s="380"/>
      <c r="HL89" s="380"/>
      <c r="HM89" s="380"/>
      <c r="HN89" s="380"/>
      <c r="HO89" s="380"/>
      <c r="HP89" s="380"/>
      <c r="HQ89" s="380"/>
      <c r="HR89" s="380"/>
      <c r="HS89" s="380"/>
      <c r="HT89" s="380"/>
      <c r="HU89" s="380"/>
      <c r="HV89" s="380"/>
      <c r="HW89" s="380"/>
      <c r="HX89" s="380"/>
      <c r="HY89" s="380"/>
      <c r="HZ89" s="380"/>
      <c r="IA89" s="380"/>
      <c r="IB89" s="380"/>
      <c r="IC89" s="380"/>
      <c r="ID89" s="380"/>
      <c r="IE89" s="380"/>
      <c r="IF89" s="380"/>
      <c r="IG89" s="380"/>
      <c r="IH89" s="380"/>
      <c r="II89" s="380"/>
      <c r="IJ89" s="380"/>
      <c r="IK89" s="380"/>
      <c r="IL89" s="380"/>
      <c r="IM89" s="380"/>
      <c r="IN89" s="380"/>
      <c r="IO89" s="380"/>
      <c r="IP89" s="380"/>
      <c r="IQ89" s="380"/>
      <c r="IR89" s="380"/>
      <c r="IS89" s="380"/>
      <c r="IT89" s="380"/>
      <c r="IU89" s="380"/>
      <c r="IV89" s="380"/>
      <c r="IW89" s="380"/>
      <c r="IX89" s="380"/>
      <c r="IY89" s="380"/>
      <c r="IZ89" s="380"/>
      <c r="JA89" s="380"/>
      <c r="JB89" s="380"/>
      <c r="JC89" s="380"/>
      <c r="JD89" s="380"/>
      <c r="JE89" s="380"/>
      <c r="JF89" s="380"/>
      <c r="JG89" s="380"/>
      <c r="JH89" s="380"/>
      <c r="JI89" s="380"/>
      <c r="JJ89" s="380"/>
      <c r="JK89" s="380"/>
      <c r="JL89" s="380"/>
      <c r="JM89" s="380"/>
      <c r="JN89" s="380"/>
      <c r="JO89" s="380"/>
      <c r="JP89" s="380"/>
      <c r="JQ89" s="380"/>
      <c r="JR89" s="380"/>
      <c r="JS89" s="380"/>
      <c r="JT89" s="380"/>
      <c r="JU89" s="380"/>
      <c r="JV89" s="380"/>
      <c r="JW89" s="380"/>
      <c r="JX89" s="380"/>
      <c r="JY89" s="380"/>
      <c r="JZ89" s="380"/>
      <c r="KA89" s="380"/>
      <c r="KB89" s="380"/>
      <c r="KC89" s="380"/>
      <c r="KD89" s="380"/>
      <c r="KE89" s="380"/>
      <c r="KF89" s="380"/>
      <c r="KG89" s="380"/>
      <c r="KH89" s="380"/>
      <c r="KI89" s="380"/>
      <c r="KJ89" s="380"/>
      <c r="KK89" s="380"/>
      <c r="KL89" s="380"/>
      <c r="KM89" s="380"/>
      <c r="KN89" s="380"/>
      <c r="KO89" s="380"/>
      <c r="KP89" s="380"/>
      <c r="KQ89" s="380"/>
      <c r="KR89" s="380"/>
      <c r="KS89" s="380"/>
      <c r="KT89" s="380"/>
      <c r="KU89" s="380"/>
      <c r="KV89" s="380"/>
      <c r="KW89" s="380"/>
      <c r="KX89" s="380"/>
      <c r="KY89" s="380"/>
      <c r="KZ89" s="380"/>
      <c r="LA89" s="380"/>
      <c r="LB89" s="380"/>
      <c r="LC89" s="380"/>
      <c r="LD89" s="380"/>
      <c r="LE89" s="380"/>
      <c r="LF89" s="380"/>
      <c r="LG89" s="380"/>
      <c r="LH89" s="380"/>
      <c r="LI89" s="380"/>
      <c r="LJ89" s="380"/>
      <c r="LK89" s="380"/>
      <c r="LL89" s="380"/>
      <c r="LM89" s="380"/>
      <c r="LN89" s="380"/>
      <c r="LO89" s="380"/>
      <c r="LP89" s="380"/>
      <c r="LQ89" s="380"/>
      <c r="LR89" s="380"/>
      <c r="LS89" s="380"/>
      <c r="LT89" s="380"/>
      <c r="LU89" s="380"/>
      <c r="LV89" s="380"/>
      <c r="LW89" s="380"/>
      <c r="LX89" s="380"/>
      <c r="LY89" s="380"/>
      <c r="LZ89" s="380"/>
      <c r="MA89" s="380"/>
      <c r="MB89" s="380"/>
      <c r="MC89" s="380"/>
      <c r="MD89" s="380"/>
      <c r="ME89" s="380"/>
      <c r="MF89" s="380"/>
      <c r="MG89" s="380"/>
      <c r="MH89" s="380"/>
      <c r="MI89" s="380"/>
      <c r="MJ89" s="380"/>
      <c r="MK89" s="380"/>
      <c r="ML89" s="380"/>
      <c r="MM89" s="380"/>
      <c r="MN89" s="380"/>
      <c r="MO89" s="380"/>
      <c r="MP89" s="380"/>
      <c r="MQ89" s="380"/>
      <c r="MR89" s="380"/>
      <c r="MS89" s="380"/>
      <c r="MT89" s="380"/>
      <c r="MU89" s="380"/>
      <c r="MV89" s="380"/>
      <c r="MW89" s="380"/>
      <c r="MX89" s="380"/>
      <c r="MY89" s="380"/>
      <c r="MZ89" s="380"/>
      <c r="NA89" s="380"/>
      <c r="NB89" s="380"/>
      <c r="NC89" s="380"/>
      <c r="ND89" s="380"/>
      <c r="NE89" s="380"/>
      <c r="NF89" s="380"/>
      <c r="NG89" s="380"/>
      <c r="NH89" s="380"/>
      <c r="NI89" s="380"/>
      <c r="NJ89" s="380"/>
      <c r="NK89" s="380"/>
      <c r="NL89" s="380"/>
      <c r="NM89" s="380"/>
      <c r="NN89" s="380"/>
      <c r="NO89" s="380"/>
      <c r="NP89" s="380"/>
      <c r="NQ89" s="380"/>
      <c r="NR89" s="380"/>
      <c r="NS89" s="380"/>
      <c r="NT89" s="380"/>
      <c r="NU89" s="380"/>
      <c r="NV89" s="380"/>
      <c r="NW89" s="380"/>
      <c r="NX89" s="380"/>
      <c r="NY89" s="380"/>
      <c r="NZ89" s="380"/>
      <c r="OA89" s="380"/>
      <c r="OB89" s="380"/>
      <c r="OC89" s="380"/>
      <c r="OD89" s="380"/>
      <c r="OE89" s="380"/>
      <c r="OF89" s="380"/>
      <c r="OG89" s="380"/>
      <c r="OH89" s="380"/>
      <c r="OI89" s="380"/>
      <c r="OJ89" s="380"/>
      <c r="OK89" s="380"/>
      <c r="OL89" s="380"/>
      <c r="OM89" s="380"/>
      <c r="ON89" s="380"/>
    </row>
    <row r="90" spans="1:404" ht="15" customHeight="1">
      <c r="A90" s="12"/>
      <c r="B90" s="12"/>
      <c r="C90" s="12"/>
      <c r="D90" s="12"/>
      <c r="E90" s="12"/>
      <c r="F90" s="12"/>
      <c r="G90" s="12"/>
      <c r="H90" s="12"/>
      <c r="I90" s="12"/>
      <c r="J90" s="627"/>
      <c r="K90" s="627"/>
      <c r="L90" s="627"/>
      <c r="M90" s="627"/>
      <c r="N90" s="627"/>
      <c r="O90" s="627"/>
      <c r="P90" s="627"/>
      <c r="Q90" s="627"/>
      <c r="R90" s="627"/>
      <c r="S90" s="627"/>
      <c r="T90" s="627"/>
      <c r="U90" s="627"/>
      <c r="V90" s="627"/>
      <c r="W90" s="627"/>
      <c r="X90" s="627"/>
      <c r="Y90" s="627"/>
      <c r="Z90" s="627"/>
      <c r="AA90" s="627"/>
      <c r="AB90" s="627"/>
      <c r="AC90" s="627"/>
      <c r="AD90" s="627"/>
      <c r="AE90" s="627"/>
      <c r="AF90" s="627"/>
      <c r="AG90" s="627"/>
      <c r="AH90" s="627"/>
      <c r="AI90" s="627"/>
      <c r="AJ90" s="627"/>
      <c r="AK90" s="627"/>
      <c r="AL90" s="627"/>
      <c r="AM90" s="627"/>
      <c r="AN90" s="627"/>
      <c r="AO90" s="627"/>
      <c r="AP90" s="627"/>
      <c r="AQ90" s="627"/>
      <c r="AR90" s="627"/>
      <c r="AS90" s="627"/>
      <c r="AT90" s="627"/>
      <c r="AU90" s="627"/>
      <c r="AV90" s="627"/>
      <c r="AW90" s="627"/>
      <c r="AX90" s="627"/>
      <c r="AY90" s="627"/>
      <c r="AZ90" s="627"/>
      <c r="BA90" s="627"/>
      <c r="BB90" s="627"/>
      <c r="BC90" s="627"/>
      <c r="BD90" s="627"/>
      <c r="BE90" s="627"/>
      <c r="BF90" s="627"/>
      <c r="BG90" s="627"/>
      <c r="BH90" s="627"/>
      <c r="BI90" s="627"/>
      <c r="BJ90" s="627"/>
      <c r="BK90" s="627"/>
      <c r="BL90" s="627"/>
      <c r="BM90" s="627"/>
      <c r="BN90" s="627"/>
      <c r="BO90" s="627"/>
      <c r="BP90" s="627"/>
      <c r="BQ90" s="627"/>
      <c r="BR90" s="627"/>
      <c r="BS90" s="627"/>
      <c r="BT90" s="627"/>
      <c r="BU90" s="627"/>
      <c r="BV90" s="627"/>
      <c r="BW90" s="627"/>
      <c r="BX90" s="627"/>
      <c r="BY90" s="627"/>
      <c r="BZ90" s="627"/>
      <c r="CA90" s="627"/>
      <c r="CB90" s="627"/>
      <c r="CC90" s="627"/>
      <c r="CD90" s="627"/>
      <c r="CE90" s="627"/>
      <c r="CF90" s="627"/>
      <c r="CG90" s="627"/>
      <c r="CH90" s="627"/>
      <c r="CI90" s="627"/>
      <c r="CJ90" s="627"/>
      <c r="CK90" s="627"/>
      <c r="CL90" s="627"/>
      <c r="CM90" s="627"/>
      <c r="CN90" s="627"/>
      <c r="CO90" s="627"/>
      <c r="CP90" s="627"/>
      <c r="CQ90" s="627"/>
      <c r="CR90" s="627"/>
      <c r="CS90" s="627"/>
      <c r="CT90" s="627"/>
      <c r="CU90" s="627"/>
      <c r="CV90" s="627"/>
      <c r="CW90" s="627"/>
      <c r="CX90" s="627"/>
      <c r="CY90" s="627"/>
      <c r="CZ90" s="627"/>
      <c r="DA90" s="627"/>
      <c r="DB90" s="627"/>
      <c r="DC90" s="627"/>
      <c r="DD90" s="627"/>
      <c r="DE90" s="627"/>
      <c r="DF90" s="627"/>
      <c r="DG90" s="627"/>
      <c r="DH90" s="627"/>
      <c r="DI90" s="627"/>
      <c r="DJ90" s="627"/>
      <c r="DK90" s="627"/>
      <c r="DL90" s="627"/>
      <c r="DM90" s="627"/>
      <c r="DN90" s="627"/>
      <c r="DO90" s="627"/>
      <c r="DP90" s="627"/>
      <c r="DQ90" s="627"/>
      <c r="DR90" s="627"/>
      <c r="DS90" s="627"/>
      <c r="DT90" s="627"/>
      <c r="DU90" s="627"/>
      <c r="DV90" s="627"/>
      <c r="DW90" s="627"/>
      <c r="DX90" s="627"/>
      <c r="DY90" s="627"/>
      <c r="DZ90" s="627"/>
      <c r="EA90" s="627"/>
      <c r="EB90" s="627"/>
      <c r="EC90" s="627"/>
      <c r="ED90" s="627"/>
      <c r="EE90" s="627"/>
      <c r="EF90" s="627"/>
      <c r="EG90" s="627"/>
      <c r="EH90" s="627"/>
      <c r="EI90" s="627"/>
      <c r="EJ90" s="627"/>
      <c r="EK90" s="627"/>
      <c r="EL90" s="627"/>
      <c r="EM90" s="627"/>
      <c r="EN90" s="627"/>
      <c r="EO90" s="627"/>
      <c r="EP90" s="627"/>
      <c r="EQ90" s="627"/>
      <c r="ER90" s="627"/>
      <c r="ES90" s="627"/>
      <c r="ET90" s="627"/>
      <c r="EU90" s="627"/>
      <c r="EV90" s="627"/>
      <c r="EW90" s="627"/>
      <c r="EX90" s="627"/>
      <c r="EY90" s="627"/>
      <c r="EZ90" s="627"/>
      <c r="FA90" s="627"/>
      <c r="FB90" s="627"/>
      <c r="FC90" s="627"/>
      <c r="FD90" s="627"/>
      <c r="FE90" s="627"/>
      <c r="FF90" s="627"/>
      <c r="FG90" s="627"/>
      <c r="FH90" s="627"/>
      <c r="FI90" s="627"/>
      <c r="FJ90" s="627"/>
      <c r="FK90" s="627"/>
      <c r="FL90" s="627"/>
      <c r="FM90" s="627"/>
      <c r="FN90" s="627"/>
      <c r="FO90" s="627"/>
      <c r="FP90" s="627"/>
      <c r="FQ90" s="627"/>
      <c r="FR90" s="627"/>
      <c r="FS90" s="627"/>
      <c r="FT90" s="627"/>
      <c r="FU90" s="627"/>
      <c r="FV90" s="627"/>
      <c r="FW90" s="627"/>
      <c r="FX90" s="627"/>
      <c r="FY90" s="627"/>
      <c r="FZ90" s="627"/>
      <c r="GA90" s="627"/>
      <c r="GB90" s="627"/>
      <c r="GC90" s="627"/>
      <c r="GD90" s="627"/>
      <c r="GE90" s="627"/>
      <c r="GF90" s="627"/>
      <c r="GG90" s="627"/>
      <c r="GH90" s="627"/>
      <c r="GI90" s="627"/>
      <c r="GJ90" s="627"/>
      <c r="GK90" s="627"/>
      <c r="GL90" s="627"/>
      <c r="GM90" s="627"/>
      <c r="GN90" s="627"/>
      <c r="GO90" s="627"/>
      <c r="GP90" s="627"/>
      <c r="GQ90" s="627"/>
      <c r="GR90" s="627"/>
      <c r="GS90" s="627"/>
      <c r="GT90" s="627"/>
      <c r="GU90" s="627"/>
      <c r="GV90" s="627"/>
      <c r="GW90" s="627"/>
      <c r="GX90" s="627"/>
      <c r="GY90" s="627"/>
      <c r="GZ90" s="627"/>
      <c r="HA90" s="627"/>
      <c r="HB90" s="627"/>
      <c r="HC90" s="627"/>
      <c r="HD90" s="627"/>
      <c r="HE90" s="627"/>
      <c r="HF90" s="627"/>
      <c r="HG90" s="627"/>
      <c r="HH90" s="627"/>
      <c r="HI90" s="627"/>
      <c r="HJ90" s="627"/>
      <c r="HK90" s="627"/>
      <c r="HL90" s="627"/>
      <c r="HM90" s="627"/>
      <c r="HN90" s="627"/>
      <c r="HO90" s="627"/>
      <c r="HP90" s="627"/>
      <c r="HQ90" s="627"/>
      <c r="HR90" s="627"/>
      <c r="HS90" s="627"/>
      <c r="HT90" s="627"/>
      <c r="HU90" s="627"/>
      <c r="HV90" s="627"/>
      <c r="HW90" s="627"/>
      <c r="HX90" s="627"/>
      <c r="HY90" s="627"/>
      <c r="HZ90" s="627"/>
      <c r="IA90" s="627"/>
      <c r="IB90" s="627"/>
      <c r="IC90" s="627"/>
      <c r="ID90" s="627"/>
      <c r="IE90" s="627"/>
      <c r="IF90" s="627"/>
      <c r="IG90" s="627"/>
      <c r="IH90" s="627"/>
      <c r="II90" s="627"/>
      <c r="IJ90" s="627"/>
      <c r="IK90" s="627"/>
      <c r="IL90" s="627"/>
      <c r="IM90" s="627"/>
      <c r="IN90" s="627"/>
      <c r="IO90" s="627"/>
      <c r="IP90" s="627"/>
      <c r="IQ90" s="627"/>
      <c r="IR90" s="627"/>
      <c r="IS90" s="627"/>
      <c r="IT90" s="627"/>
      <c r="IU90" s="627"/>
      <c r="IV90" s="627"/>
      <c r="IW90" s="627"/>
      <c r="IX90" s="627"/>
      <c r="IY90" s="627"/>
      <c r="IZ90" s="627"/>
      <c r="JA90" s="627"/>
      <c r="JB90" s="627"/>
      <c r="JC90" s="627"/>
      <c r="JD90" s="627"/>
      <c r="JE90" s="627"/>
      <c r="JF90" s="627"/>
      <c r="JG90" s="627"/>
      <c r="JH90" s="627"/>
      <c r="JI90" s="627"/>
      <c r="JJ90" s="627"/>
      <c r="JK90" s="627"/>
      <c r="JL90" s="627"/>
      <c r="JM90" s="627"/>
      <c r="JN90" s="627"/>
      <c r="JO90" s="627"/>
      <c r="JP90" s="627"/>
      <c r="JQ90" s="627"/>
      <c r="JR90" s="627"/>
      <c r="JS90" s="627"/>
      <c r="JT90" s="627"/>
      <c r="JU90" s="627"/>
      <c r="JV90" s="627"/>
      <c r="JW90" s="627"/>
      <c r="JX90" s="627"/>
      <c r="JY90" s="627"/>
      <c r="JZ90" s="627"/>
      <c r="KA90" s="627"/>
      <c r="KB90" s="627"/>
      <c r="KC90" s="627"/>
      <c r="KD90" s="627"/>
      <c r="KE90" s="627"/>
      <c r="KF90" s="627"/>
      <c r="KG90" s="627"/>
      <c r="KH90" s="627"/>
      <c r="KI90" s="627"/>
      <c r="KJ90" s="627"/>
      <c r="KK90" s="627"/>
      <c r="KL90" s="627"/>
      <c r="KM90" s="627"/>
      <c r="KN90" s="627"/>
      <c r="KO90" s="627"/>
      <c r="KP90" s="627"/>
      <c r="KQ90" s="627"/>
      <c r="KR90" s="627"/>
      <c r="KS90" s="627"/>
      <c r="KT90" s="627"/>
      <c r="KU90" s="627"/>
      <c r="KV90" s="627"/>
      <c r="KW90" s="627"/>
      <c r="KX90" s="627"/>
      <c r="KY90" s="627"/>
      <c r="KZ90" s="627"/>
      <c r="LA90" s="627"/>
      <c r="LB90" s="627"/>
      <c r="LC90" s="627"/>
      <c r="LD90" s="627"/>
      <c r="LE90" s="627"/>
      <c r="LF90" s="627"/>
      <c r="LG90" s="627"/>
      <c r="LH90" s="627"/>
      <c r="LI90" s="627"/>
      <c r="LJ90" s="627"/>
      <c r="LK90" s="627"/>
      <c r="LL90" s="627"/>
      <c r="LM90" s="627"/>
      <c r="LN90" s="627"/>
      <c r="LO90" s="627"/>
      <c r="LP90" s="627"/>
      <c r="LQ90" s="627"/>
      <c r="LR90" s="627"/>
      <c r="LS90" s="627"/>
      <c r="LT90" s="627"/>
      <c r="LU90" s="627"/>
      <c r="LV90" s="627"/>
      <c r="LW90" s="627"/>
      <c r="LX90" s="627"/>
      <c r="LY90" s="627"/>
      <c r="LZ90" s="627"/>
      <c r="MA90" s="627"/>
      <c r="MB90" s="627"/>
      <c r="MC90" s="627"/>
      <c r="MD90" s="627"/>
      <c r="ME90" s="627"/>
      <c r="MF90" s="627"/>
      <c r="MG90" s="627"/>
      <c r="MH90" s="627"/>
      <c r="MI90" s="627"/>
      <c r="MJ90" s="627"/>
      <c r="MK90" s="627"/>
      <c r="ML90" s="627"/>
      <c r="MM90" s="627"/>
      <c r="MN90" s="627"/>
      <c r="MO90" s="627"/>
      <c r="MP90" s="627"/>
      <c r="MQ90" s="627"/>
      <c r="MR90" s="627"/>
      <c r="MS90" s="627"/>
      <c r="MT90" s="627"/>
      <c r="MU90" s="627"/>
      <c r="MV90" s="627"/>
      <c r="MW90" s="627"/>
      <c r="MX90" s="627"/>
      <c r="MY90" s="627"/>
      <c r="MZ90" s="627"/>
      <c r="NA90" s="627"/>
      <c r="NB90" s="627"/>
      <c r="NC90" s="627"/>
      <c r="ND90" s="627"/>
      <c r="NE90" s="627"/>
      <c r="NF90" s="627"/>
      <c r="NG90" s="627"/>
      <c r="NH90" s="627"/>
      <c r="NI90" s="627"/>
      <c r="NJ90" s="627"/>
      <c r="NK90" s="627"/>
      <c r="NL90" s="627"/>
      <c r="NM90" s="627"/>
      <c r="NN90" s="627"/>
      <c r="NO90" s="627"/>
      <c r="NP90" s="627"/>
      <c r="NQ90" s="627"/>
      <c r="NR90" s="627"/>
      <c r="NS90" s="627"/>
      <c r="NT90" s="627"/>
      <c r="NU90" s="627"/>
      <c r="NV90" s="627"/>
      <c r="NW90" s="627"/>
      <c r="NX90" s="627"/>
      <c r="NY90" s="627"/>
      <c r="NZ90" s="627"/>
      <c r="OA90" s="627"/>
      <c r="OB90" s="627"/>
      <c r="OC90" s="627"/>
      <c r="OD90" s="627"/>
      <c r="OE90" s="627"/>
      <c r="OF90" s="627"/>
      <c r="OG90" s="627"/>
      <c r="OH90" s="627"/>
      <c r="OI90" s="627"/>
      <c r="OJ90" s="627"/>
      <c r="OK90" s="627"/>
      <c r="OL90" s="627"/>
      <c r="OM90" s="627"/>
      <c r="ON90" s="627"/>
    </row>
    <row r="91" spans="1:404" ht="15" customHeight="1">
      <c r="A91" s="12"/>
      <c r="B91" s="12"/>
      <c r="C91" s="12"/>
      <c r="D91" s="12"/>
      <c r="E91" s="12"/>
      <c r="F91" s="12"/>
      <c r="G91" s="12"/>
      <c r="H91" s="12"/>
      <c r="I91" s="12"/>
      <c r="J91" s="627"/>
      <c r="K91" s="627"/>
      <c r="L91" s="627"/>
      <c r="M91" s="627"/>
      <c r="N91" s="627"/>
      <c r="O91" s="627"/>
      <c r="P91" s="627"/>
      <c r="Q91" s="627"/>
      <c r="R91" s="627"/>
      <c r="S91" s="627"/>
      <c r="T91" s="627"/>
      <c r="U91" s="627"/>
      <c r="V91" s="627"/>
      <c r="W91" s="627"/>
      <c r="X91" s="627"/>
      <c r="Y91" s="627"/>
      <c r="Z91" s="627"/>
      <c r="AA91" s="627"/>
      <c r="AB91" s="627"/>
      <c r="AC91" s="627"/>
      <c r="AD91" s="627"/>
      <c r="AE91" s="627"/>
      <c r="AF91" s="627"/>
      <c r="AG91" s="627"/>
      <c r="AH91" s="627"/>
      <c r="AI91" s="627"/>
      <c r="AJ91" s="627"/>
      <c r="AK91" s="627"/>
      <c r="AL91" s="627"/>
      <c r="AM91" s="627"/>
      <c r="AN91" s="627"/>
      <c r="AO91" s="627"/>
      <c r="AP91" s="627"/>
      <c r="AQ91" s="627"/>
      <c r="AR91" s="627"/>
      <c r="AS91" s="627"/>
      <c r="AT91" s="627"/>
      <c r="AU91" s="627"/>
      <c r="AV91" s="627"/>
      <c r="AW91" s="627"/>
      <c r="AX91" s="627"/>
      <c r="AY91" s="627"/>
      <c r="AZ91" s="627"/>
      <c r="BA91" s="627"/>
      <c r="BB91" s="627"/>
      <c r="BC91" s="627"/>
      <c r="BD91" s="627"/>
      <c r="BE91" s="627"/>
      <c r="BF91" s="627"/>
      <c r="BG91" s="627"/>
      <c r="BH91" s="627"/>
      <c r="BI91" s="627"/>
      <c r="BJ91" s="627"/>
      <c r="BK91" s="627"/>
      <c r="BL91" s="627"/>
      <c r="BM91" s="627"/>
      <c r="BN91" s="627"/>
      <c r="BO91" s="627"/>
      <c r="BP91" s="627"/>
      <c r="BQ91" s="627"/>
      <c r="BR91" s="627"/>
      <c r="BS91" s="627"/>
      <c r="BT91" s="627"/>
      <c r="BU91" s="627"/>
      <c r="BV91" s="627"/>
      <c r="BW91" s="627"/>
      <c r="BX91" s="627"/>
      <c r="BY91" s="627"/>
      <c r="BZ91" s="627"/>
      <c r="CA91" s="627"/>
      <c r="CB91" s="627"/>
      <c r="CC91" s="627"/>
      <c r="CD91" s="627"/>
      <c r="CE91" s="627"/>
      <c r="CF91" s="627"/>
      <c r="CG91" s="627"/>
      <c r="CH91" s="627"/>
      <c r="CI91" s="627"/>
      <c r="CJ91" s="627"/>
      <c r="CK91" s="627"/>
      <c r="CL91" s="627"/>
      <c r="CM91" s="627"/>
      <c r="CN91" s="627"/>
      <c r="CO91" s="627"/>
      <c r="CP91" s="627"/>
      <c r="CQ91" s="627"/>
      <c r="CR91" s="627"/>
      <c r="CS91" s="627"/>
      <c r="CT91" s="627"/>
      <c r="CU91" s="627"/>
      <c r="CV91" s="627"/>
      <c r="CW91" s="627"/>
      <c r="CX91" s="627"/>
      <c r="CY91" s="627"/>
      <c r="CZ91" s="627"/>
      <c r="DA91" s="627"/>
      <c r="DB91" s="627"/>
      <c r="DC91" s="627"/>
      <c r="DD91" s="627"/>
      <c r="DE91" s="627"/>
      <c r="DF91" s="627"/>
      <c r="DG91" s="627"/>
      <c r="DH91" s="627"/>
      <c r="DI91" s="627"/>
      <c r="DJ91" s="627"/>
      <c r="DK91" s="627"/>
      <c r="DL91" s="627"/>
      <c r="DM91" s="627"/>
      <c r="DN91" s="627"/>
      <c r="DO91" s="627"/>
      <c r="DP91" s="627"/>
      <c r="DQ91" s="627"/>
      <c r="DR91" s="627"/>
      <c r="DS91" s="627"/>
      <c r="DT91" s="627"/>
      <c r="DU91" s="627"/>
      <c r="DV91" s="627"/>
      <c r="DW91" s="627"/>
      <c r="DX91" s="627"/>
      <c r="DY91" s="627"/>
      <c r="DZ91" s="627"/>
      <c r="EA91" s="627"/>
      <c r="EB91" s="627"/>
      <c r="EC91" s="627"/>
      <c r="ED91" s="627"/>
      <c r="EE91" s="627"/>
      <c r="EF91" s="627"/>
      <c r="EG91" s="627"/>
      <c r="EH91" s="627"/>
      <c r="EI91" s="627"/>
      <c r="EJ91" s="627"/>
      <c r="EK91" s="627"/>
      <c r="EL91" s="627"/>
      <c r="EM91" s="627"/>
      <c r="EN91" s="627"/>
      <c r="EO91" s="627"/>
      <c r="EP91" s="627"/>
      <c r="EQ91" s="627"/>
      <c r="ER91" s="627"/>
      <c r="ES91" s="627"/>
      <c r="ET91" s="627"/>
      <c r="EU91" s="627"/>
      <c r="EV91" s="627"/>
      <c r="EW91" s="627"/>
      <c r="EX91" s="627"/>
      <c r="EY91" s="627"/>
      <c r="EZ91" s="627"/>
      <c r="FA91" s="627"/>
      <c r="FB91" s="627"/>
      <c r="FC91" s="627"/>
      <c r="FD91" s="627"/>
      <c r="FE91" s="627"/>
      <c r="FF91" s="627"/>
      <c r="FG91" s="627"/>
      <c r="FH91" s="627"/>
      <c r="FI91" s="627"/>
      <c r="FJ91" s="627"/>
      <c r="FK91" s="627"/>
      <c r="FL91" s="627"/>
      <c r="FM91" s="627"/>
      <c r="FN91" s="627"/>
      <c r="FO91" s="627"/>
      <c r="FP91" s="627"/>
      <c r="FQ91" s="627"/>
      <c r="FR91" s="627"/>
      <c r="FS91" s="627"/>
      <c r="FT91" s="627"/>
      <c r="FU91" s="627"/>
      <c r="FV91" s="627"/>
      <c r="FW91" s="627"/>
      <c r="FX91" s="627"/>
      <c r="FY91" s="627"/>
      <c r="FZ91" s="627"/>
      <c r="GA91" s="627"/>
      <c r="GB91" s="627"/>
      <c r="GC91" s="627"/>
      <c r="GD91" s="627"/>
      <c r="GE91" s="627"/>
      <c r="GF91" s="627"/>
      <c r="GG91" s="627"/>
      <c r="GH91" s="627"/>
      <c r="GI91" s="627"/>
      <c r="GJ91" s="627"/>
      <c r="GK91" s="627"/>
      <c r="GL91" s="627"/>
      <c r="GM91" s="627"/>
      <c r="GN91" s="627"/>
      <c r="GO91" s="627"/>
      <c r="GP91" s="627"/>
      <c r="GQ91" s="627"/>
      <c r="GR91" s="627"/>
      <c r="GS91" s="627"/>
      <c r="GT91" s="627"/>
      <c r="GU91" s="627"/>
      <c r="GV91" s="627"/>
      <c r="GW91" s="627"/>
      <c r="GX91" s="627"/>
      <c r="GY91" s="627"/>
      <c r="GZ91" s="627"/>
      <c r="HA91" s="627"/>
      <c r="HB91" s="627"/>
      <c r="HC91" s="627"/>
      <c r="HD91" s="627"/>
      <c r="HE91" s="627"/>
      <c r="HF91" s="627"/>
      <c r="HG91" s="627"/>
      <c r="HH91" s="627"/>
      <c r="HI91" s="627"/>
      <c r="HJ91" s="627"/>
      <c r="HK91" s="627"/>
      <c r="HL91" s="627"/>
      <c r="HM91" s="627"/>
      <c r="HN91" s="627"/>
      <c r="HO91" s="627"/>
      <c r="HP91" s="627"/>
      <c r="HQ91" s="627"/>
      <c r="HR91" s="627"/>
      <c r="HS91" s="627"/>
      <c r="HT91" s="627"/>
      <c r="HU91" s="627"/>
      <c r="HV91" s="627"/>
      <c r="HW91" s="627"/>
      <c r="HX91" s="627"/>
      <c r="HY91" s="627"/>
      <c r="HZ91" s="627"/>
      <c r="IA91" s="627"/>
      <c r="IB91" s="627"/>
      <c r="IC91" s="627"/>
      <c r="ID91" s="627"/>
      <c r="IE91" s="627"/>
      <c r="IF91" s="627"/>
      <c r="IG91" s="627"/>
      <c r="IH91" s="627"/>
      <c r="II91" s="627"/>
      <c r="IJ91" s="627"/>
      <c r="IK91" s="627"/>
      <c r="IL91" s="627"/>
      <c r="IM91" s="627"/>
      <c r="IN91" s="627"/>
      <c r="IO91" s="627"/>
      <c r="IP91" s="627"/>
      <c r="IQ91" s="627"/>
      <c r="IR91" s="627"/>
      <c r="IS91" s="627"/>
      <c r="IT91" s="627"/>
      <c r="IU91" s="627"/>
      <c r="IV91" s="627"/>
      <c r="IW91" s="627"/>
      <c r="IX91" s="627"/>
      <c r="IY91" s="627"/>
      <c r="IZ91" s="627"/>
      <c r="JA91" s="627"/>
      <c r="JB91" s="627"/>
      <c r="JC91" s="627"/>
      <c r="JD91" s="627"/>
      <c r="JE91" s="627"/>
      <c r="JF91" s="627"/>
      <c r="JG91" s="627"/>
      <c r="JH91" s="627"/>
      <c r="JI91" s="627"/>
      <c r="JJ91" s="627"/>
      <c r="JK91" s="627"/>
      <c r="JL91" s="627"/>
      <c r="JM91" s="627"/>
      <c r="JN91" s="627"/>
      <c r="JO91" s="627"/>
      <c r="JP91" s="627"/>
      <c r="JQ91" s="627"/>
      <c r="JR91" s="627"/>
      <c r="JS91" s="627"/>
      <c r="JT91" s="627"/>
      <c r="JU91" s="627"/>
      <c r="JV91" s="627"/>
      <c r="JW91" s="627"/>
      <c r="JX91" s="627"/>
      <c r="JY91" s="627"/>
      <c r="JZ91" s="627"/>
      <c r="KA91" s="627"/>
      <c r="KB91" s="627"/>
      <c r="KC91" s="627"/>
      <c r="KD91" s="627"/>
      <c r="KE91" s="627"/>
      <c r="KF91" s="627"/>
      <c r="KG91" s="627"/>
      <c r="KH91" s="627"/>
      <c r="KI91" s="627"/>
      <c r="KJ91" s="627"/>
      <c r="KK91" s="627"/>
      <c r="KL91" s="627"/>
      <c r="KM91" s="627"/>
      <c r="KN91" s="627"/>
      <c r="KO91" s="627"/>
      <c r="KP91" s="627"/>
      <c r="KQ91" s="627"/>
      <c r="KR91" s="627"/>
      <c r="KS91" s="627"/>
      <c r="KT91" s="627"/>
      <c r="KU91" s="627"/>
      <c r="KV91" s="627"/>
      <c r="KW91" s="627"/>
      <c r="KX91" s="627"/>
      <c r="KY91" s="627"/>
      <c r="KZ91" s="627"/>
      <c r="LA91" s="627"/>
      <c r="LB91" s="627"/>
      <c r="LC91" s="627"/>
      <c r="LD91" s="627"/>
      <c r="LE91" s="627"/>
      <c r="LF91" s="627"/>
      <c r="LG91" s="627"/>
      <c r="LH91" s="627"/>
      <c r="LI91" s="627"/>
      <c r="LJ91" s="627"/>
      <c r="LK91" s="627"/>
      <c r="LL91" s="627"/>
      <c r="LM91" s="627"/>
      <c r="LN91" s="627"/>
      <c r="LO91" s="627"/>
      <c r="LP91" s="627"/>
      <c r="LQ91" s="627"/>
      <c r="LR91" s="627"/>
      <c r="LS91" s="627"/>
      <c r="LT91" s="627"/>
      <c r="LU91" s="627"/>
      <c r="LV91" s="627"/>
      <c r="LW91" s="627"/>
      <c r="LX91" s="627"/>
      <c r="LY91" s="627"/>
      <c r="LZ91" s="627"/>
      <c r="MA91" s="627"/>
      <c r="MB91" s="627"/>
      <c r="MC91" s="627"/>
      <c r="MD91" s="627"/>
      <c r="ME91" s="627"/>
      <c r="MF91" s="627"/>
      <c r="MG91" s="627"/>
      <c r="MH91" s="627"/>
      <c r="MI91" s="627"/>
      <c r="MJ91" s="627"/>
      <c r="MK91" s="627"/>
      <c r="ML91" s="627"/>
      <c r="MM91" s="627"/>
      <c r="MN91" s="627"/>
      <c r="MO91" s="627"/>
      <c r="MP91" s="627"/>
      <c r="MQ91" s="627"/>
      <c r="MR91" s="627"/>
      <c r="MS91" s="627"/>
      <c r="MT91" s="627"/>
      <c r="MU91" s="627"/>
      <c r="MV91" s="627"/>
      <c r="MW91" s="627"/>
      <c r="MX91" s="627"/>
      <c r="MY91" s="627"/>
      <c r="MZ91" s="627"/>
      <c r="NA91" s="627"/>
      <c r="NB91" s="627"/>
      <c r="NC91" s="627"/>
      <c r="ND91" s="627"/>
      <c r="NE91" s="627"/>
      <c r="NF91" s="627"/>
      <c r="NG91" s="627"/>
      <c r="NH91" s="627"/>
      <c r="NI91" s="627"/>
      <c r="NJ91" s="627"/>
      <c r="NK91" s="627"/>
      <c r="NL91" s="627"/>
      <c r="NM91" s="627"/>
      <c r="NN91" s="627"/>
      <c r="NO91" s="627"/>
      <c r="NP91" s="627"/>
      <c r="NQ91" s="627"/>
      <c r="NR91" s="627"/>
      <c r="NS91" s="627"/>
      <c r="NT91" s="627"/>
      <c r="NU91" s="627"/>
      <c r="NV91" s="627"/>
      <c r="NW91" s="627"/>
      <c r="NX91" s="627"/>
      <c r="NY91" s="627"/>
      <c r="NZ91" s="627"/>
      <c r="OA91" s="627"/>
      <c r="OB91" s="627"/>
      <c r="OC91" s="627"/>
      <c r="OD91" s="627"/>
      <c r="OE91" s="627"/>
      <c r="OF91" s="627"/>
      <c r="OG91" s="627"/>
      <c r="OH91" s="627"/>
      <c r="OI91" s="627"/>
      <c r="OJ91" s="627"/>
      <c r="OK91" s="627"/>
      <c r="OL91" s="627"/>
      <c r="OM91" s="627"/>
      <c r="ON91" s="627"/>
    </row>
    <row r="92" spans="1:404" ht="15" customHeight="1">
      <c r="A92" s="12"/>
      <c r="B92" s="12"/>
      <c r="C92" s="12"/>
      <c r="D92" s="12"/>
      <c r="E92" s="12"/>
      <c r="F92" s="12"/>
      <c r="G92" s="12"/>
      <c r="H92" s="12"/>
      <c r="I92" s="12"/>
      <c r="J92" s="380"/>
      <c r="K92" s="380"/>
      <c r="L92" s="380"/>
      <c r="M92" s="380"/>
      <c r="N92" s="380"/>
      <c r="O92" s="380"/>
      <c r="P92" s="380"/>
      <c r="Q92" s="380"/>
      <c r="R92" s="380"/>
      <c r="S92" s="380"/>
      <c r="T92" s="380"/>
      <c r="U92" s="380"/>
      <c r="V92" s="380"/>
      <c r="W92" s="380"/>
      <c r="X92" s="380"/>
      <c r="Y92" s="380"/>
      <c r="Z92" s="380"/>
      <c r="AA92" s="380"/>
      <c r="AB92" s="380"/>
      <c r="AC92" s="380"/>
      <c r="AD92" s="380"/>
      <c r="AE92" s="380"/>
      <c r="AF92" s="380"/>
      <c r="AG92" s="380"/>
      <c r="AH92" s="380"/>
      <c r="AI92" s="380"/>
      <c r="AJ92" s="380"/>
      <c r="AK92" s="380"/>
      <c r="AL92" s="380"/>
      <c r="AM92" s="380"/>
      <c r="AN92" s="380"/>
      <c r="AO92" s="380"/>
      <c r="AP92" s="380"/>
      <c r="AQ92" s="380"/>
      <c r="AR92" s="380"/>
      <c r="AS92" s="380"/>
      <c r="AT92" s="380"/>
      <c r="AU92" s="380"/>
      <c r="AV92" s="380"/>
      <c r="AW92" s="380"/>
      <c r="AX92" s="380"/>
      <c r="AY92" s="380"/>
      <c r="AZ92" s="380"/>
      <c r="BA92" s="380"/>
      <c r="BB92" s="380"/>
      <c r="BC92" s="380"/>
      <c r="BD92" s="380"/>
      <c r="BE92" s="380"/>
      <c r="BF92" s="380"/>
      <c r="BG92" s="380"/>
      <c r="BH92" s="380"/>
      <c r="BI92" s="380"/>
      <c r="BJ92" s="380"/>
      <c r="BK92" s="380"/>
      <c r="BL92" s="380"/>
      <c r="BM92" s="380"/>
      <c r="BN92" s="380"/>
      <c r="BO92" s="380"/>
      <c r="BP92" s="380"/>
      <c r="BQ92" s="380"/>
      <c r="BR92" s="380"/>
      <c r="BS92" s="380"/>
      <c r="BT92" s="380"/>
      <c r="BU92" s="380"/>
      <c r="BV92" s="380"/>
      <c r="BW92" s="380"/>
      <c r="BX92" s="380"/>
      <c r="BY92" s="380"/>
      <c r="BZ92" s="380"/>
      <c r="CA92" s="380"/>
      <c r="CB92" s="380"/>
      <c r="CC92" s="380"/>
      <c r="CD92" s="380"/>
      <c r="CE92" s="380"/>
      <c r="CF92" s="380"/>
      <c r="CG92" s="380"/>
      <c r="CH92" s="380"/>
      <c r="CI92" s="380"/>
      <c r="CJ92" s="380"/>
      <c r="CK92" s="380"/>
      <c r="CL92" s="380"/>
      <c r="CM92" s="380"/>
      <c r="CN92" s="380"/>
      <c r="CO92" s="380"/>
      <c r="CP92" s="380"/>
      <c r="CQ92" s="380"/>
      <c r="CR92" s="380"/>
      <c r="CS92" s="380"/>
      <c r="CT92" s="380"/>
      <c r="CU92" s="380"/>
      <c r="CV92" s="380"/>
      <c r="CW92" s="380"/>
      <c r="CX92" s="380"/>
      <c r="CY92" s="380"/>
      <c r="CZ92" s="380"/>
      <c r="DA92" s="380"/>
      <c r="DB92" s="380"/>
      <c r="DC92" s="380"/>
      <c r="DD92" s="380"/>
      <c r="DE92" s="380"/>
      <c r="DF92" s="380"/>
      <c r="DG92" s="380"/>
      <c r="DH92" s="380"/>
      <c r="DI92" s="380"/>
      <c r="DJ92" s="380"/>
      <c r="DK92" s="380"/>
      <c r="DL92" s="380"/>
      <c r="DM92" s="380"/>
      <c r="DN92" s="380"/>
      <c r="DO92" s="380"/>
      <c r="DP92" s="380"/>
      <c r="DQ92" s="380"/>
      <c r="DR92" s="380"/>
      <c r="DS92" s="380"/>
      <c r="DT92" s="380"/>
      <c r="DU92" s="380"/>
      <c r="DV92" s="380"/>
      <c r="DW92" s="380"/>
      <c r="DX92" s="380"/>
      <c r="DY92" s="380"/>
      <c r="DZ92" s="380"/>
      <c r="EA92" s="380"/>
      <c r="EB92" s="380"/>
      <c r="EC92" s="380"/>
      <c r="ED92" s="380"/>
      <c r="EE92" s="380"/>
      <c r="EF92" s="380"/>
      <c r="EG92" s="380"/>
      <c r="EH92" s="380"/>
      <c r="EI92" s="380"/>
      <c r="EJ92" s="380"/>
      <c r="EK92" s="380"/>
      <c r="EL92" s="380"/>
      <c r="EM92" s="380"/>
      <c r="EN92" s="380"/>
      <c r="EO92" s="380"/>
      <c r="EP92" s="380"/>
      <c r="EQ92" s="380"/>
      <c r="ER92" s="380"/>
      <c r="ES92" s="380"/>
      <c r="ET92" s="380"/>
      <c r="EU92" s="380"/>
      <c r="EV92" s="380"/>
      <c r="EW92" s="380"/>
      <c r="EX92" s="380"/>
      <c r="EY92" s="380"/>
      <c r="EZ92" s="380"/>
      <c r="FA92" s="380"/>
      <c r="FB92" s="380"/>
      <c r="FC92" s="380"/>
      <c r="FD92" s="380"/>
      <c r="FE92" s="380"/>
      <c r="FF92" s="380"/>
      <c r="FG92" s="380"/>
      <c r="FH92" s="380"/>
      <c r="FI92" s="380"/>
      <c r="FJ92" s="380"/>
      <c r="FK92" s="380"/>
      <c r="FL92" s="380"/>
      <c r="FM92" s="380"/>
      <c r="FN92" s="380"/>
      <c r="FO92" s="380"/>
      <c r="FP92" s="380"/>
      <c r="FQ92" s="380"/>
      <c r="FR92" s="380"/>
      <c r="FS92" s="380"/>
      <c r="FT92" s="380"/>
      <c r="FU92" s="380"/>
      <c r="FV92" s="380"/>
      <c r="FW92" s="380"/>
      <c r="FX92" s="380"/>
      <c r="FY92" s="380"/>
      <c r="FZ92" s="380"/>
      <c r="GA92" s="380"/>
      <c r="GB92" s="380"/>
      <c r="GC92" s="380"/>
      <c r="GD92" s="380"/>
      <c r="GE92" s="380"/>
      <c r="GF92" s="380"/>
      <c r="GG92" s="380"/>
      <c r="GH92" s="380"/>
      <c r="GI92" s="380"/>
      <c r="GJ92" s="380"/>
      <c r="GK92" s="380"/>
      <c r="GL92" s="380"/>
      <c r="GM92" s="380"/>
      <c r="GN92" s="380"/>
      <c r="GO92" s="380"/>
      <c r="GP92" s="380"/>
      <c r="GQ92" s="380"/>
      <c r="GR92" s="380"/>
      <c r="GS92" s="380"/>
      <c r="GT92" s="380"/>
      <c r="GU92" s="380"/>
      <c r="GV92" s="380"/>
      <c r="GW92" s="380"/>
      <c r="GX92" s="380"/>
      <c r="GY92" s="380"/>
      <c r="GZ92" s="380"/>
      <c r="HA92" s="380"/>
      <c r="HB92" s="380"/>
      <c r="HC92" s="380"/>
      <c r="HD92" s="380"/>
      <c r="HE92" s="380"/>
      <c r="HF92" s="380"/>
      <c r="HG92" s="380"/>
      <c r="HH92" s="380"/>
      <c r="HI92" s="380"/>
      <c r="HJ92" s="380"/>
      <c r="HK92" s="380"/>
      <c r="HL92" s="380"/>
      <c r="HM92" s="380"/>
      <c r="HN92" s="380"/>
      <c r="HO92" s="380"/>
      <c r="HP92" s="380"/>
      <c r="HQ92" s="380"/>
      <c r="HR92" s="380"/>
      <c r="HS92" s="380"/>
      <c r="HT92" s="380"/>
      <c r="HU92" s="380"/>
      <c r="HV92" s="380"/>
      <c r="HW92" s="380"/>
      <c r="HX92" s="380"/>
      <c r="HY92" s="380"/>
      <c r="HZ92" s="380"/>
      <c r="IA92" s="380"/>
      <c r="IB92" s="380"/>
      <c r="IC92" s="380"/>
      <c r="ID92" s="380"/>
      <c r="IE92" s="380"/>
      <c r="IF92" s="380"/>
      <c r="IG92" s="380"/>
      <c r="IH92" s="380"/>
      <c r="II92" s="380"/>
      <c r="IJ92" s="380"/>
      <c r="IK92" s="380"/>
      <c r="IL92" s="380"/>
      <c r="IM92" s="380"/>
      <c r="IN92" s="380"/>
      <c r="IO92" s="380"/>
      <c r="IP92" s="380"/>
      <c r="IQ92" s="380"/>
      <c r="IR92" s="380"/>
      <c r="IS92" s="380"/>
      <c r="IT92" s="380"/>
      <c r="IU92" s="380"/>
      <c r="IV92" s="380"/>
      <c r="IW92" s="380"/>
      <c r="IX92" s="380"/>
      <c r="IY92" s="380"/>
      <c r="IZ92" s="380"/>
      <c r="JA92" s="380"/>
      <c r="JB92" s="380"/>
      <c r="JC92" s="380"/>
      <c r="JD92" s="380"/>
      <c r="JE92" s="380"/>
      <c r="JF92" s="380"/>
      <c r="JG92" s="380"/>
      <c r="JH92" s="380"/>
      <c r="JI92" s="380"/>
      <c r="JJ92" s="380"/>
      <c r="JK92" s="380"/>
      <c r="JL92" s="380"/>
      <c r="JM92" s="380"/>
      <c r="JN92" s="380"/>
      <c r="JO92" s="380"/>
      <c r="JP92" s="380"/>
      <c r="JQ92" s="380"/>
      <c r="JR92" s="380"/>
      <c r="JS92" s="380"/>
      <c r="JT92" s="380"/>
      <c r="JU92" s="380"/>
      <c r="JV92" s="380"/>
      <c r="JW92" s="380"/>
      <c r="JX92" s="380"/>
      <c r="JY92" s="380"/>
      <c r="JZ92" s="380"/>
      <c r="KA92" s="380"/>
      <c r="KB92" s="380"/>
      <c r="KC92" s="380"/>
      <c r="KD92" s="380"/>
      <c r="KE92" s="380"/>
      <c r="KF92" s="380"/>
      <c r="KG92" s="380"/>
      <c r="KH92" s="380"/>
      <c r="KI92" s="380"/>
      <c r="KJ92" s="380"/>
      <c r="KK92" s="380"/>
      <c r="KL92" s="380"/>
      <c r="KM92" s="380"/>
      <c r="KN92" s="380"/>
      <c r="KO92" s="380"/>
      <c r="KP92" s="380"/>
      <c r="KQ92" s="380"/>
      <c r="KR92" s="380"/>
      <c r="KS92" s="380"/>
      <c r="KT92" s="380"/>
      <c r="KU92" s="380"/>
      <c r="KV92" s="380"/>
      <c r="KW92" s="380"/>
      <c r="KX92" s="380"/>
      <c r="KY92" s="380"/>
      <c r="KZ92" s="380"/>
      <c r="LA92" s="380"/>
      <c r="LB92" s="380"/>
      <c r="LC92" s="380"/>
      <c r="LD92" s="380"/>
      <c r="LE92" s="380"/>
      <c r="LF92" s="380"/>
      <c r="LG92" s="380"/>
      <c r="LH92" s="380"/>
      <c r="LI92" s="380"/>
      <c r="LJ92" s="380"/>
      <c r="LK92" s="380"/>
      <c r="LL92" s="380"/>
      <c r="LM92" s="380"/>
      <c r="LN92" s="380"/>
      <c r="LO92" s="380"/>
      <c r="LP92" s="380"/>
      <c r="LQ92" s="380"/>
      <c r="LR92" s="380"/>
      <c r="LS92" s="380"/>
      <c r="LT92" s="380"/>
      <c r="LU92" s="380"/>
      <c r="LV92" s="380"/>
      <c r="LW92" s="380"/>
      <c r="LX92" s="380"/>
      <c r="LY92" s="380"/>
      <c r="LZ92" s="380"/>
      <c r="MA92" s="380"/>
      <c r="MB92" s="380"/>
      <c r="MC92" s="380"/>
      <c r="MD92" s="380"/>
      <c r="ME92" s="380"/>
      <c r="MF92" s="380"/>
      <c r="MG92" s="380"/>
      <c r="MH92" s="380"/>
      <c r="MI92" s="380"/>
      <c r="MJ92" s="380"/>
      <c r="MK92" s="380"/>
      <c r="ML92" s="380"/>
      <c r="MM92" s="380"/>
      <c r="MN92" s="380"/>
      <c r="MO92" s="380"/>
      <c r="MP92" s="380"/>
      <c r="MQ92" s="380"/>
      <c r="MR92" s="380"/>
      <c r="MS92" s="380"/>
      <c r="MT92" s="380"/>
      <c r="MU92" s="380"/>
      <c r="MV92" s="380"/>
      <c r="MW92" s="380"/>
      <c r="MX92" s="380"/>
      <c r="MY92" s="380"/>
      <c r="MZ92" s="380"/>
      <c r="NA92" s="380"/>
      <c r="NB92" s="380"/>
      <c r="NC92" s="380"/>
      <c r="ND92" s="380"/>
      <c r="NE92" s="380"/>
      <c r="NF92" s="380"/>
      <c r="NG92" s="380"/>
      <c r="NH92" s="380"/>
      <c r="NI92" s="380"/>
      <c r="NJ92" s="380"/>
      <c r="NK92" s="380"/>
      <c r="NL92" s="380"/>
      <c r="NM92" s="380"/>
      <c r="NN92" s="380"/>
      <c r="NO92" s="380"/>
      <c r="NP92" s="380"/>
      <c r="NQ92" s="380"/>
      <c r="NR92" s="380"/>
      <c r="NS92" s="380"/>
      <c r="NT92" s="380"/>
      <c r="NU92" s="380"/>
      <c r="NV92" s="380"/>
      <c r="NW92" s="380"/>
      <c r="NX92" s="380"/>
      <c r="NY92" s="380"/>
      <c r="NZ92" s="380"/>
      <c r="OA92" s="380"/>
      <c r="OB92" s="380"/>
      <c r="OC92" s="380"/>
      <c r="OD92" s="380"/>
      <c r="OE92" s="380"/>
      <c r="OF92" s="380"/>
      <c r="OG92" s="380"/>
      <c r="OH92" s="380"/>
      <c r="OI92" s="380"/>
      <c r="OJ92" s="380"/>
      <c r="OK92" s="380"/>
      <c r="OL92" s="380"/>
      <c r="OM92" s="380"/>
      <c r="ON92" s="380"/>
    </row>
    <row r="93" spans="1:404" ht="15" customHeight="1">
      <c r="A93" s="12"/>
      <c r="B93" s="12"/>
      <c r="C93" s="12"/>
      <c r="D93" s="12"/>
      <c r="E93" s="12"/>
      <c r="F93" s="12"/>
      <c r="G93" s="12"/>
      <c r="H93" s="12"/>
      <c r="I93" s="12"/>
      <c r="J93" s="627"/>
      <c r="K93" s="627"/>
      <c r="L93" s="627"/>
      <c r="M93" s="627"/>
      <c r="N93" s="627"/>
      <c r="O93" s="627"/>
      <c r="P93" s="627"/>
      <c r="Q93" s="627"/>
      <c r="R93" s="627"/>
      <c r="S93" s="627"/>
      <c r="T93" s="627"/>
      <c r="U93" s="627"/>
      <c r="V93" s="627"/>
      <c r="W93" s="627"/>
      <c r="X93" s="627"/>
      <c r="Y93" s="627"/>
      <c r="Z93" s="627"/>
      <c r="AA93" s="627"/>
      <c r="AB93" s="627"/>
      <c r="AC93" s="627"/>
      <c r="AD93" s="627"/>
      <c r="AE93" s="627"/>
      <c r="AF93" s="627"/>
      <c r="AG93" s="627"/>
      <c r="AH93" s="627"/>
      <c r="AI93" s="627"/>
      <c r="AJ93" s="627"/>
      <c r="AK93" s="627"/>
      <c r="AL93" s="627"/>
      <c r="AM93" s="627"/>
      <c r="AN93" s="627"/>
      <c r="AO93" s="627"/>
      <c r="AP93" s="627"/>
      <c r="AQ93" s="627"/>
      <c r="AR93" s="627"/>
      <c r="AS93" s="627"/>
      <c r="AT93" s="627"/>
      <c r="AU93" s="627"/>
      <c r="AV93" s="627"/>
      <c r="AW93" s="627"/>
      <c r="AX93" s="627"/>
      <c r="AY93" s="627"/>
      <c r="AZ93" s="627"/>
      <c r="BA93" s="627"/>
      <c r="BB93" s="627"/>
      <c r="BC93" s="627"/>
      <c r="BD93" s="627"/>
      <c r="BE93" s="627"/>
      <c r="BF93" s="627"/>
      <c r="BG93" s="627"/>
      <c r="BH93" s="627"/>
      <c r="BI93" s="627"/>
      <c r="BJ93" s="627"/>
      <c r="BK93" s="627"/>
      <c r="BL93" s="627"/>
      <c r="BM93" s="627"/>
      <c r="BN93" s="627"/>
      <c r="BO93" s="627"/>
      <c r="BP93" s="627"/>
      <c r="BQ93" s="627"/>
      <c r="BR93" s="627"/>
      <c r="BS93" s="627"/>
      <c r="BT93" s="627"/>
      <c r="BU93" s="627"/>
      <c r="BV93" s="627"/>
      <c r="BW93" s="627"/>
      <c r="BX93" s="627"/>
      <c r="BY93" s="627"/>
      <c r="BZ93" s="627"/>
      <c r="CA93" s="627"/>
      <c r="CB93" s="627"/>
      <c r="CC93" s="627"/>
      <c r="CD93" s="627"/>
      <c r="CE93" s="627"/>
      <c r="CF93" s="627"/>
      <c r="CG93" s="627"/>
      <c r="CH93" s="627"/>
      <c r="CI93" s="627"/>
      <c r="CJ93" s="627"/>
      <c r="CK93" s="627"/>
      <c r="CL93" s="627"/>
      <c r="CM93" s="627"/>
      <c r="CN93" s="627"/>
      <c r="CO93" s="627"/>
      <c r="CP93" s="627"/>
      <c r="CQ93" s="627"/>
      <c r="CR93" s="627"/>
      <c r="CS93" s="627"/>
      <c r="CT93" s="627"/>
      <c r="CU93" s="627"/>
      <c r="CV93" s="627"/>
      <c r="CW93" s="627"/>
      <c r="CX93" s="627"/>
      <c r="CY93" s="627"/>
      <c r="CZ93" s="627"/>
      <c r="DA93" s="627"/>
      <c r="DB93" s="627"/>
      <c r="DC93" s="627"/>
      <c r="DD93" s="627"/>
      <c r="DE93" s="627"/>
      <c r="DF93" s="627"/>
      <c r="DG93" s="627"/>
      <c r="DH93" s="627"/>
      <c r="DI93" s="627"/>
      <c r="DJ93" s="627"/>
      <c r="DK93" s="627"/>
      <c r="DL93" s="627"/>
      <c r="DM93" s="627"/>
      <c r="DN93" s="627"/>
      <c r="DO93" s="627"/>
      <c r="DP93" s="627"/>
      <c r="DQ93" s="627"/>
      <c r="DR93" s="627"/>
      <c r="DS93" s="627"/>
      <c r="DT93" s="627"/>
      <c r="DU93" s="627"/>
      <c r="DV93" s="627"/>
      <c r="DW93" s="627"/>
      <c r="DX93" s="627"/>
      <c r="DY93" s="627"/>
      <c r="DZ93" s="627"/>
      <c r="EA93" s="627"/>
      <c r="EB93" s="627"/>
      <c r="EC93" s="627"/>
      <c r="ED93" s="627"/>
      <c r="EE93" s="627"/>
      <c r="EF93" s="627"/>
      <c r="EG93" s="627"/>
      <c r="EH93" s="627"/>
      <c r="EI93" s="627"/>
      <c r="EJ93" s="627"/>
      <c r="EK93" s="627"/>
      <c r="EL93" s="627"/>
      <c r="EM93" s="627"/>
      <c r="EN93" s="627"/>
      <c r="EO93" s="627"/>
      <c r="EP93" s="627"/>
      <c r="EQ93" s="627"/>
      <c r="ER93" s="627"/>
      <c r="ES93" s="627"/>
      <c r="ET93" s="627"/>
      <c r="EU93" s="627"/>
      <c r="EV93" s="627"/>
      <c r="EW93" s="627"/>
      <c r="EX93" s="627"/>
      <c r="EY93" s="627"/>
      <c r="EZ93" s="627"/>
      <c r="FA93" s="627"/>
      <c r="FB93" s="627"/>
      <c r="FC93" s="627"/>
      <c r="FD93" s="627"/>
      <c r="FE93" s="627"/>
      <c r="FF93" s="627"/>
      <c r="FG93" s="627"/>
      <c r="FH93" s="627"/>
      <c r="FI93" s="627"/>
      <c r="FJ93" s="627"/>
      <c r="FK93" s="627"/>
      <c r="FL93" s="627"/>
      <c r="FM93" s="627"/>
      <c r="FN93" s="627"/>
      <c r="FO93" s="627"/>
      <c r="FP93" s="627"/>
      <c r="FQ93" s="627"/>
      <c r="FR93" s="627"/>
      <c r="FS93" s="627"/>
      <c r="FT93" s="627"/>
      <c r="FU93" s="627"/>
      <c r="FV93" s="627"/>
      <c r="FW93" s="627"/>
      <c r="FX93" s="627"/>
      <c r="FY93" s="627"/>
      <c r="FZ93" s="627"/>
      <c r="GA93" s="627"/>
      <c r="GB93" s="627"/>
      <c r="GC93" s="627"/>
      <c r="GD93" s="627"/>
      <c r="GE93" s="627"/>
      <c r="GF93" s="627"/>
      <c r="GG93" s="627"/>
      <c r="GH93" s="627"/>
      <c r="GI93" s="627"/>
      <c r="GJ93" s="627"/>
      <c r="GK93" s="627"/>
      <c r="GL93" s="627"/>
      <c r="GM93" s="627"/>
      <c r="GN93" s="627"/>
      <c r="GO93" s="627"/>
      <c r="GP93" s="627"/>
      <c r="GQ93" s="627"/>
      <c r="GR93" s="627"/>
      <c r="GS93" s="627"/>
      <c r="GT93" s="627"/>
      <c r="GU93" s="627"/>
      <c r="GV93" s="627"/>
      <c r="GW93" s="627"/>
      <c r="GX93" s="627"/>
      <c r="GY93" s="627"/>
      <c r="GZ93" s="627"/>
      <c r="HA93" s="627"/>
      <c r="HB93" s="627"/>
      <c r="HC93" s="627"/>
      <c r="HD93" s="627"/>
      <c r="HE93" s="627"/>
      <c r="HF93" s="627"/>
      <c r="HG93" s="627"/>
      <c r="HH93" s="627"/>
      <c r="HI93" s="627"/>
      <c r="HJ93" s="627"/>
      <c r="HK93" s="627"/>
      <c r="HL93" s="627"/>
      <c r="HM93" s="627"/>
      <c r="HN93" s="627"/>
      <c r="HO93" s="627"/>
      <c r="HP93" s="627"/>
      <c r="HQ93" s="627"/>
      <c r="HR93" s="627"/>
      <c r="HS93" s="627"/>
      <c r="HT93" s="627"/>
      <c r="HU93" s="627"/>
      <c r="HV93" s="627"/>
      <c r="HW93" s="627"/>
      <c r="HX93" s="627"/>
      <c r="HY93" s="627"/>
      <c r="HZ93" s="627"/>
      <c r="IA93" s="627"/>
      <c r="IB93" s="627"/>
      <c r="IC93" s="627"/>
      <c r="ID93" s="627"/>
      <c r="IE93" s="627"/>
      <c r="IF93" s="627"/>
      <c r="IG93" s="627"/>
      <c r="IH93" s="627"/>
      <c r="II93" s="627"/>
      <c r="IJ93" s="627"/>
      <c r="IK93" s="627"/>
      <c r="IL93" s="627"/>
      <c r="IM93" s="627"/>
      <c r="IN93" s="627"/>
      <c r="IO93" s="627"/>
      <c r="IP93" s="627"/>
      <c r="IQ93" s="627"/>
      <c r="IR93" s="627"/>
      <c r="IS93" s="627"/>
      <c r="IT93" s="627"/>
      <c r="IU93" s="627"/>
      <c r="IV93" s="627"/>
      <c r="IW93" s="627"/>
      <c r="IX93" s="627"/>
      <c r="IY93" s="627"/>
      <c r="IZ93" s="627"/>
      <c r="JA93" s="627"/>
      <c r="JB93" s="627"/>
      <c r="JC93" s="627"/>
      <c r="JD93" s="627"/>
      <c r="JE93" s="627"/>
      <c r="JF93" s="627"/>
      <c r="JG93" s="627"/>
      <c r="JH93" s="627"/>
      <c r="JI93" s="627"/>
      <c r="JJ93" s="627"/>
      <c r="JK93" s="627"/>
      <c r="JL93" s="627"/>
      <c r="JM93" s="627"/>
      <c r="JN93" s="627"/>
      <c r="JO93" s="627"/>
      <c r="JP93" s="627"/>
      <c r="JQ93" s="627"/>
      <c r="JR93" s="627"/>
      <c r="JS93" s="627"/>
      <c r="JT93" s="627"/>
      <c r="JU93" s="627"/>
      <c r="JV93" s="627"/>
      <c r="JW93" s="627"/>
      <c r="JX93" s="627"/>
      <c r="JY93" s="627"/>
      <c r="JZ93" s="627"/>
      <c r="KA93" s="627"/>
      <c r="KB93" s="627"/>
      <c r="KC93" s="627"/>
      <c r="KD93" s="627"/>
      <c r="KE93" s="627"/>
      <c r="KF93" s="627"/>
      <c r="KG93" s="627"/>
      <c r="KH93" s="627"/>
      <c r="KI93" s="627"/>
      <c r="KJ93" s="627"/>
      <c r="KK93" s="627"/>
      <c r="KL93" s="627"/>
      <c r="KM93" s="627"/>
      <c r="KN93" s="627"/>
      <c r="KO93" s="627"/>
      <c r="KP93" s="627"/>
      <c r="KQ93" s="627"/>
      <c r="KR93" s="627"/>
      <c r="KS93" s="627"/>
      <c r="KT93" s="627"/>
      <c r="KU93" s="627"/>
      <c r="KV93" s="627"/>
      <c r="KW93" s="627"/>
      <c r="KX93" s="627"/>
      <c r="KY93" s="627"/>
      <c r="KZ93" s="627"/>
      <c r="LA93" s="627"/>
      <c r="LB93" s="627"/>
      <c r="LC93" s="627"/>
      <c r="LD93" s="627"/>
      <c r="LE93" s="627"/>
      <c r="LF93" s="627"/>
      <c r="LG93" s="627"/>
      <c r="LH93" s="627"/>
      <c r="LI93" s="627"/>
      <c r="LJ93" s="627"/>
      <c r="LK93" s="627"/>
      <c r="LL93" s="627"/>
      <c r="LM93" s="627"/>
      <c r="LN93" s="627"/>
      <c r="LO93" s="627"/>
      <c r="LP93" s="627"/>
      <c r="LQ93" s="627"/>
      <c r="LR93" s="627"/>
      <c r="LS93" s="627"/>
      <c r="LT93" s="627"/>
      <c r="LU93" s="627"/>
      <c r="LV93" s="627"/>
      <c r="LW93" s="627"/>
      <c r="LX93" s="627"/>
      <c r="LY93" s="627"/>
      <c r="LZ93" s="627"/>
      <c r="MA93" s="627"/>
      <c r="MB93" s="627"/>
      <c r="MC93" s="627"/>
      <c r="MD93" s="627"/>
      <c r="ME93" s="627"/>
      <c r="MF93" s="627"/>
      <c r="MG93" s="627"/>
      <c r="MH93" s="627"/>
      <c r="MI93" s="627"/>
      <c r="MJ93" s="627"/>
      <c r="MK93" s="627"/>
      <c r="ML93" s="627"/>
      <c r="MM93" s="627"/>
      <c r="MN93" s="627"/>
      <c r="MO93" s="627"/>
      <c r="MP93" s="627"/>
      <c r="MQ93" s="627"/>
      <c r="MR93" s="627"/>
      <c r="MS93" s="627"/>
      <c r="MT93" s="627"/>
      <c r="MU93" s="627"/>
      <c r="MV93" s="627"/>
      <c r="MW93" s="627"/>
      <c r="MX93" s="627"/>
      <c r="MY93" s="627"/>
      <c r="MZ93" s="627"/>
      <c r="NA93" s="627"/>
      <c r="NB93" s="627"/>
      <c r="NC93" s="627"/>
      <c r="ND93" s="627"/>
      <c r="NE93" s="627"/>
      <c r="NF93" s="627"/>
      <c r="NG93" s="627"/>
      <c r="NH93" s="627"/>
      <c r="NI93" s="627"/>
      <c r="NJ93" s="627"/>
      <c r="NK93" s="627"/>
      <c r="NL93" s="627"/>
      <c r="NM93" s="627"/>
      <c r="NN93" s="627"/>
      <c r="NO93" s="627"/>
      <c r="NP93" s="627"/>
      <c r="NQ93" s="627"/>
      <c r="NR93" s="627"/>
      <c r="NS93" s="627"/>
      <c r="NT93" s="627"/>
      <c r="NU93" s="627"/>
      <c r="NV93" s="627"/>
      <c r="NW93" s="627"/>
      <c r="NX93" s="627"/>
      <c r="NY93" s="627"/>
      <c r="NZ93" s="627"/>
      <c r="OA93" s="627"/>
      <c r="OB93" s="627"/>
      <c r="OC93" s="627"/>
      <c r="OD93" s="627"/>
      <c r="OE93" s="627"/>
      <c r="OF93" s="627"/>
      <c r="OG93" s="627"/>
      <c r="OH93" s="627"/>
      <c r="OI93" s="627"/>
      <c r="OJ93" s="627"/>
      <c r="OK93" s="627"/>
      <c r="OL93" s="627"/>
      <c r="OM93" s="627"/>
      <c r="ON93" s="627"/>
    </row>
    <row r="94" spans="1:404" ht="15" customHeight="1">
      <c r="A94" s="12"/>
      <c r="B94" s="12"/>
      <c r="C94" s="12"/>
      <c r="D94" s="12"/>
      <c r="E94" s="12"/>
      <c r="F94" s="12"/>
      <c r="G94" s="12"/>
      <c r="H94" s="12"/>
      <c r="I94" s="12"/>
      <c r="J94" s="627"/>
      <c r="K94" s="627"/>
      <c r="L94" s="627"/>
      <c r="M94" s="627"/>
      <c r="N94" s="627"/>
      <c r="O94" s="627"/>
      <c r="P94" s="627"/>
      <c r="Q94" s="627"/>
      <c r="R94" s="627"/>
      <c r="S94" s="627"/>
      <c r="T94" s="627"/>
      <c r="U94" s="627"/>
      <c r="V94" s="627"/>
      <c r="W94" s="627"/>
      <c r="X94" s="627"/>
      <c r="Y94" s="627"/>
      <c r="Z94" s="627"/>
      <c r="AA94" s="627"/>
      <c r="AB94" s="627"/>
      <c r="AC94" s="627"/>
      <c r="AD94" s="627"/>
      <c r="AE94" s="627"/>
      <c r="AF94" s="627"/>
      <c r="AG94" s="627"/>
      <c r="AH94" s="627"/>
      <c r="AI94" s="627"/>
      <c r="AJ94" s="627"/>
      <c r="AK94" s="627"/>
      <c r="AL94" s="627"/>
      <c r="AM94" s="627"/>
      <c r="AN94" s="627"/>
      <c r="AO94" s="627"/>
      <c r="AP94" s="627"/>
      <c r="AQ94" s="627"/>
      <c r="AR94" s="627"/>
      <c r="AS94" s="627"/>
      <c r="AT94" s="627"/>
      <c r="AU94" s="627"/>
      <c r="AV94" s="627"/>
      <c r="AW94" s="627"/>
      <c r="AX94" s="627"/>
      <c r="AY94" s="627"/>
      <c r="AZ94" s="627"/>
      <c r="BA94" s="627"/>
      <c r="BB94" s="627"/>
      <c r="BC94" s="627"/>
      <c r="BD94" s="627"/>
      <c r="BE94" s="627"/>
      <c r="BF94" s="627"/>
      <c r="BG94" s="627"/>
      <c r="BH94" s="627"/>
      <c r="BI94" s="627"/>
      <c r="BJ94" s="627"/>
      <c r="BK94" s="627"/>
      <c r="BL94" s="627"/>
      <c r="BM94" s="627"/>
      <c r="BN94" s="627"/>
      <c r="BO94" s="627"/>
      <c r="BP94" s="627"/>
      <c r="BQ94" s="627"/>
      <c r="BR94" s="627"/>
      <c r="BS94" s="627"/>
      <c r="BT94" s="627"/>
      <c r="BU94" s="627"/>
      <c r="BV94" s="627"/>
      <c r="BW94" s="627"/>
      <c r="BX94" s="627"/>
      <c r="BY94" s="627"/>
      <c r="BZ94" s="627"/>
      <c r="CA94" s="627"/>
      <c r="CB94" s="627"/>
      <c r="CC94" s="627"/>
      <c r="CD94" s="627"/>
      <c r="CE94" s="627"/>
      <c r="CF94" s="627"/>
      <c r="CG94" s="627"/>
      <c r="CH94" s="627"/>
      <c r="CI94" s="627"/>
      <c r="CJ94" s="627"/>
      <c r="CK94" s="627"/>
      <c r="CL94" s="627"/>
      <c r="CM94" s="627"/>
      <c r="CN94" s="627"/>
      <c r="CO94" s="627"/>
      <c r="CP94" s="627"/>
      <c r="CQ94" s="627"/>
      <c r="CR94" s="627"/>
      <c r="CS94" s="627"/>
      <c r="CT94" s="627"/>
      <c r="CU94" s="627"/>
      <c r="CV94" s="627"/>
      <c r="CW94" s="627"/>
      <c r="CX94" s="627"/>
      <c r="CY94" s="627"/>
      <c r="CZ94" s="627"/>
      <c r="DA94" s="627"/>
      <c r="DB94" s="627"/>
      <c r="DC94" s="627"/>
      <c r="DD94" s="627"/>
      <c r="DE94" s="627"/>
      <c r="DF94" s="627"/>
      <c r="DG94" s="627"/>
      <c r="DH94" s="627"/>
      <c r="DI94" s="627"/>
      <c r="DJ94" s="627"/>
      <c r="DK94" s="627"/>
      <c r="DL94" s="627"/>
      <c r="DM94" s="627"/>
      <c r="DN94" s="627"/>
      <c r="DO94" s="627"/>
      <c r="DP94" s="627"/>
      <c r="DQ94" s="627"/>
      <c r="DR94" s="627"/>
      <c r="DS94" s="627"/>
      <c r="DT94" s="627"/>
      <c r="DU94" s="627"/>
      <c r="DV94" s="627"/>
      <c r="DW94" s="627"/>
      <c r="DX94" s="627"/>
      <c r="DY94" s="627"/>
      <c r="DZ94" s="627"/>
      <c r="EA94" s="627"/>
      <c r="EB94" s="627"/>
      <c r="EC94" s="627"/>
      <c r="ED94" s="627"/>
      <c r="EE94" s="627"/>
      <c r="EF94" s="627"/>
      <c r="EG94" s="627"/>
      <c r="EH94" s="627"/>
      <c r="EI94" s="627"/>
      <c r="EJ94" s="627"/>
      <c r="EK94" s="627"/>
      <c r="EL94" s="627"/>
      <c r="EM94" s="627"/>
      <c r="EN94" s="627"/>
      <c r="EO94" s="627"/>
      <c r="EP94" s="627"/>
      <c r="EQ94" s="627"/>
      <c r="ER94" s="627"/>
      <c r="ES94" s="627"/>
      <c r="ET94" s="627"/>
      <c r="EU94" s="627"/>
      <c r="EV94" s="627"/>
      <c r="EW94" s="627"/>
      <c r="EX94" s="627"/>
      <c r="EY94" s="627"/>
      <c r="EZ94" s="627"/>
      <c r="FA94" s="627"/>
      <c r="FB94" s="627"/>
      <c r="FC94" s="627"/>
      <c r="FD94" s="627"/>
      <c r="FE94" s="627"/>
      <c r="FF94" s="627"/>
      <c r="FG94" s="627"/>
      <c r="FH94" s="627"/>
      <c r="FI94" s="627"/>
      <c r="FJ94" s="627"/>
      <c r="FK94" s="627"/>
      <c r="FL94" s="627"/>
      <c r="FM94" s="627"/>
      <c r="FN94" s="627"/>
      <c r="FO94" s="627"/>
      <c r="FP94" s="627"/>
      <c r="FQ94" s="627"/>
      <c r="FR94" s="627"/>
      <c r="FS94" s="627"/>
      <c r="FT94" s="627"/>
      <c r="FU94" s="627"/>
      <c r="FV94" s="627"/>
      <c r="FW94" s="627"/>
      <c r="FX94" s="627"/>
      <c r="FY94" s="627"/>
      <c r="FZ94" s="627"/>
      <c r="GA94" s="627"/>
      <c r="GB94" s="627"/>
      <c r="GC94" s="627"/>
      <c r="GD94" s="627"/>
      <c r="GE94" s="627"/>
      <c r="GF94" s="627"/>
      <c r="GG94" s="627"/>
      <c r="GH94" s="627"/>
      <c r="GI94" s="627"/>
      <c r="GJ94" s="627"/>
      <c r="GK94" s="627"/>
      <c r="GL94" s="627"/>
      <c r="GM94" s="627"/>
      <c r="GN94" s="627"/>
      <c r="GO94" s="627"/>
      <c r="GP94" s="627"/>
      <c r="GQ94" s="627"/>
      <c r="GR94" s="627"/>
      <c r="GS94" s="627"/>
      <c r="GT94" s="627"/>
      <c r="GU94" s="627"/>
      <c r="GV94" s="627"/>
      <c r="GW94" s="627"/>
      <c r="GX94" s="627"/>
      <c r="GY94" s="627"/>
      <c r="GZ94" s="627"/>
      <c r="HA94" s="627"/>
      <c r="HB94" s="627"/>
      <c r="HC94" s="627"/>
      <c r="HD94" s="627"/>
      <c r="HE94" s="627"/>
      <c r="HF94" s="627"/>
      <c r="HG94" s="627"/>
      <c r="HH94" s="627"/>
      <c r="HI94" s="627"/>
      <c r="HJ94" s="627"/>
      <c r="HK94" s="627"/>
      <c r="HL94" s="627"/>
      <c r="HM94" s="627"/>
      <c r="HN94" s="627"/>
      <c r="HO94" s="627"/>
      <c r="HP94" s="627"/>
      <c r="HQ94" s="627"/>
      <c r="HR94" s="627"/>
      <c r="HS94" s="627"/>
      <c r="HT94" s="627"/>
      <c r="HU94" s="627"/>
      <c r="HV94" s="627"/>
      <c r="HW94" s="627"/>
      <c r="HX94" s="627"/>
      <c r="HY94" s="627"/>
      <c r="HZ94" s="627"/>
      <c r="IA94" s="627"/>
      <c r="IB94" s="627"/>
      <c r="IC94" s="627"/>
      <c r="ID94" s="627"/>
      <c r="IE94" s="627"/>
      <c r="IF94" s="627"/>
      <c r="IG94" s="627"/>
      <c r="IH94" s="627"/>
      <c r="II94" s="627"/>
      <c r="IJ94" s="627"/>
      <c r="IK94" s="627"/>
      <c r="IL94" s="627"/>
      <c r="IM94" s="627"/>
      <c r="IN94" s="627"/>
      <c r="IO94" s="627"/>
      <c r="IP94" s="627"/>
      <c r="IQ94" s="627"/>
      <c r="IR94" s="627"/>
      <c r="IS94" s="627"/>
      <c r="IT94" s="627"/>
      <c r="IU94" s="627"/>
      <c r="IV94" s="627"/>
      <c r="IW94" s="627"/>
      <c r="IX94" s="627"/>
      <c r="IY94" s="627"/>
      <c r="IZ94" s="627"/>
      <c r="JA94" s="627"/>
      <c r="JB94" s="627"/>
      <c r="JC94" s="627"/>
      <c r="JD94" s="627"/>
      <c r="JE94" s="627"/>
      <c r="JF94" s="627"/>
      <c r="JG94" s="627"/>
      <c r="JH94" s="627"/>
      <c r="JI94" s="627"/>
      <c r="JJ94" s="627"/>
      <c r="JK94" s="627"/>
      <c r="JL94" s="627"/>
      <c r="JM94" s="627"/>
      <c r="JN94" s="627"/>
      <c r="JO94" s="627"/>
      <c r="JP94" s="627"/>
      <c r="JQ94" s="627"/>
      <c r="JR94" s="627"/>
      <c r="JS94" s="627"/>
      <c r="JT94" s="627"/>
      <c r="JU94" s="627"/>
      <c r="JV94" s="627"/>
      <c r="JW94" s="627"/>
      <c r="JX94" s="627"/>
      <c r="JY94" s="627"/>
      <c r="JZ94" s="627"/>
      <c r="KA94" s="627"/>
      <c r="KB94" s="627"/>
      <c r="KC94" s="627"/>
      <c r="KD94" s="627"/>
      <c r="KE94" s="627"/>
      <c r="KF94" s="627"/>
      <c r="KG94" s="627"/>
      <c r="KH94" s="627"/>
      <c r="KI94" s="627"/>
      <c r="KJ94" s="627"/>
      <c r="KK94" s="627"/>
      <c r="KL94" s="627"/>
      <c r="KM94" s="627"/>
      <c r="KN94" s="627"/>
      <c r="KO94" s="627"/>
      <c r="KP94" s="627"/>
      <c r="KQ94" s="627"/>
      <c r="KR94" s="627"/>
      <c r="KS94" s="627"/>
      <c r="KT94" s="627"/>
      <c r="KU94" s="627"/>
      <c r="KV94" s="627"/>
      <c r="KW94" s="627"/>
      <c r="KX94" s="627"/>
      <c r="KY94" s="627"/>
      <c r="KZ94" s="627"/>
      <c r="LA94" s="627"/>
      <c r="LB94" s="627"/>
      <c r="LC94" s="627"/>
      <c r="LD94" s="627"/>
      <c r="LE94" s="627"/>
      <c r="LF94" s="627"/>
      <c r="LG94" s="627"/>
      <c r="LH94" s="627"/>
      <c r="LI94" s="627"/>
      <c r="LJ94" s="627"/>
      <c r="LK94" s="627"/>
      <c r="LL94" s="627"/>
      <c r="LM94" s="627"/>
      <c r="LN94" s="627"/>
      <c r="LO94" s="627"/>
      <c r="LP94" s="627"/>
      <c r="LQ94" s="627"/>
      <c r="LR94" s="627"/>
      <c r="LS94" s="627"/>
      <c r="LT94" s="627"/>
      <c r="LU94" s="627"/>
      <c r="LV94" s="627"/>
      <c r="LW94" s="627"/>
      <c r="LX94" s="627"/>
      <c r="LY94" s="627"/>
      <c r="LZ94" s="627"/>
      <c r="MA94" s="627"/>
      <c r="MB94" s="627"/>
      <c r="MC94" s="627"/>
      <c r="MD94" s="627"/>
      <c r="ME94" s="627"/>
      <c r="MF94" s="627"/>
      <c r="MG94" s="627"/>
      <c r="MH94" s="627"/>
      <c r="MI94" s="627"/>
      <c r="MJ94" s="627"/>
      <c r="MK94" s="627"/>
      <c r="ML94" s="627"/>
      <c r="MM94" s="627"/>
      <c r="MN94" s="627"/>
      <c r="MO94" s="627"/>
      <c r="MP94" s="627"/>
      <c r="MQ94" s="627"/>
      <c r="MR94" s="627"/>
      <c r="MS94" s="627"/>
      <c r="MT94" s="627"/>
      <c r="MU94" s="627"/>
      <c r="MV94" s="627"/>
      <c r="MW94" s="627"/>
      <c r="MX94" s="627"/>
      <c r="MY94" s="627"/>
      <c r="MZ94" s="627"/>
      <c r="NA94" s="627"/>
      <c r="NB94" s="627"/>
      <c r="NC94" s="627"/>
      <c r="ND94" s="627"/>
      <c r="NE94" s="627"/>
      <c r="NF94" s="627"/>
      <c r="NG94" s="627"/>
      <c r="NH94" s="627"/>
      <c r="NI94" s="627"/>
      <c r="NJ94" s="627"/>
      <c r="NK94" s="627"/>
      <c r="NL94" s="627"/>
      <c r="NM94" s="627"/>
      <c r="NN94" s="627"/>
      <c r="NO94" s="627"/>
      <c r="NP94" s="627"/>
      <c r="NQ94" s="627"/>
      <c r="NR94" s="627"/>
      <c r="NS94" s="627"/>
      <c r="NT94" s="627"/>
      <c r="NU94" s="627"/>
      <c r="NV94" s="627"/>
      <c r="NW94" s="627"/>
      <c r="NX94" s="627"/>
      <c r="NY94" s="627"/>
      <c r="NZ94" s="627"/>
      <c r="OA94" s="627"/>
      <c r="OB94" s="627"/>
      <c r="OC94" s="627"/>
      <c r="OD94" s="627"/>
      <c r="OE94" s="627"/>
      <c r="OF94" s="627"/>
      <c r="OG94" s="627"/>
      <c r="OH94" s="627"/>
      <c r="OI94" s="627"/>
      <c r="OJ94" s="627"/>
      <c r="OK94" s="627"/>
      <c r="OL94" s="627"/>
      <c r="OM94" s="627"/>
      <c r="ON94" s="627"/>
    </row>
    <row r="95" spans="1:404" ht="15" customHeight="1">
      <c r="A95" s="12"/>
      <c r="B95" s="12"/>
      <c r="C95" s="12"/>
      <c r="D95" s="12"/>
      <c r="E95" s="12"/>
      <c r="F95" s="12"/>
      <c r="G95" s="12"/>
      <c r="H95" s="12"/>
      <c r="I95" s="12"/>
      <c r="J95" s="380"/>
      <c r="K95" s="380"/>
      <c r="L95" s="380"/>
      <c r="M95" s="380"/>
      <c r="N95" s="380"/>
      <c r="O95" s="380"/>
      <c r="P95" s="380"/>
      <c r="Q95" s="380"/>
      <c r="R95" s="380"/>
      <c r="S95" s="380"/>
      <c r="T95" s="380"/>
      <c r="U95" s="380"/>
      <c r="V95" s="380"/>
      <c r="W95" s="380"/>
      <c r="X95" s="380"/>
      <c r="Y95" s="380"/>
      <c r="Z95" s="380"/>
      <c r="AA95" s="380"/>
      <c r="AB95" s="380"/>
      <c r="AC95" s="380"/>
      <c r="AD95" s="380"/>
      <c r="AE95" s="380"/>
      <c r="AF95" s="380"/>
      <c r="AG95" s="380"/>
      <c r="AH95" s="380"/>
      <c r="AI95" s="380"/>
      <c r="AJ95" s="380"/>
      <c r="AK95" s="380"/>
      <c r="AL95" s="380"/>
      <c r="AM95" s="380"/>
      <c r="AN95" s="380"/>
      <c r="AO95" s="380"/>
      <c r="AP95" s="380"/>
      <c r="AQ95" s="380"/>
      <c r="AR95" s="380"/>
      <c r="AS95" s="380"/>
      <c r="AT95" s="380"/>
      <c r="AU95" s="380"/>
      <c r="AV95" s="380"/>
      <c r="AW95" s="380"/>
      <c r="AX95" s="380"/>
      <c r="AY95" s="380"/>
      <c r="AZ95" s="380"/>
      <c r="BA95" s="380"/>
      <c r="BB95" s="380"/>
      <c r="BC95" s="380"/>
      <c r="BD95" s="380"/>
      <c r="BE95" s="380"/>
      <c r="BF95" s="380"/>
      <c r="BG95" s="380"/>
      <c r="BH95" s="380"/>
      <c r="BI95" s="380"/>
      <c r="BJ95" s="380"/>
      <c r="BK95" s="380"/>
      <c r="BL95" s="380"/>
      <c r="BM95" s="380"/>
      <c r="BN95" s="380"/>
      <c r="BO95" s="380"/>
      <c r="BP95" s="380"/>
      <c r="BQ95" s="380"/>
      <c r="BR95" s="380"/>
      <c r="BS95" s="380"/>
      <c r="BT95" s="380"/>
      <c r="BU95" s="380"/>
      <c r="BV95" s="380"/>
      <c r="BW95" s="380"/>
      <c r="BX95" s="380"/>
      <c r="BY95" s="380"/>
      <c r="BZ95" s="380"/>
      <c r="CA95" s="380"/>
      <c r="CB95" s="380"/>
      <c r="CC95" s="380"/>
      <c r="CD95" s="380"/>
      <c r="CE95" s="380"/>
      <c r="CF95" s="380"/>
      <c r="CG95" s="380"/>
      <c r="CH95" s="380"/>
      <c r="CI95" s="380"/>
      <c r="CJ95" s="380"/>
      <c r="CK95" s="380"/>
      <c r="CL95" s="380"/>
      <c r="CM95" s="380"/>
      <c r="CN95" s="380"/>
      <c r="CO95" s="380"/>
      <c r="CP95" s="380"/>
      <c r="CQ95" s="380"/>
      <c r="CR95" s="380"/>
      <c r="CS95" s="380"/>
      <c r="CT95" s="380"/>
      <c r="CU95" s="380"/>
      <c r="CV95" s="380"/>
      <c r="CW95" s="380"/>
      <c r="CX95" s="380"/>
      <c r="CY95" s="380"/>
      <c r="CZ95" s="380"/>
      <c r="DA95" s="380"/>
      <c r="DB95" s="380"/>
      <c r="DC95" s="380"/>
      <c r="DD95" s="380"/>
      <c r="DE95" s="380"/>
      <c r="DF95" s="380"/>
      <c r="DG95" s="380"/>
      <c r="DH95" s="380"/>
      <c r="DI95" s="380"/>
      <c r="DJ95" s="380"/>
      <c r="DK95" s="380"/>
      <c r="DL95" s="380"/>
      <c r="DM95" s="380"/>
      <c r="DN95" s="380"/>
      <c r="DO95" s="380"/>
      <c r="DP95" s="380"/>
      <c r="DQ95" s="380"/>
      <c r="DR95" s="380"/>
      <c r="DS95" s="380"/>
      <c r="DT95" s="380"/>
      <c r="DU95" s="380"/>
      <c r="DV95" s="380"/>
      <c r="DW95" s="380"/>
      <c r="DX95" s="380"/>
      <c r="DY95" s="380"/>
      <c r="DZ95" s="380"/>
      <c r="EA95" s="380"/>
      <c r="EB95" s="380"/>
      <c r="EC95" s="380"/>
      <c r="ED95" s="380"/>
      <c r="EE95" s="380"/>
      <c r="EF95" s="380"/>
      <c r="EG95" s="380"/>
      <c r="EH95" s="380"/>
      <c r="EI95" s="380"/>
      <c r="EJ95" s="380"/>
      <c r="EK95" s="380"/>
      <c r="EL95" s="380"/>
      <c r="EM95" s="380"/>
      <c r="EN95" s="380"/>
      <c r="EO95" s="380"/>
      <c r="EP95" s="380"/>
      <c r="EQ95" s="380"/>
      <c r="ER95" s="380"/>
      <c r="ES95" s="380"/>
      <c r="ET95" s="380"/>
      <c r="EU95" s="380"/>
      <c r="EV95" s="380"/>
      <c r="EW95" s="380"/>
      <c r="EX95" s="380"/>
      <c r="EY95" s="380"/>
      <c r="EZ95" s="380"/>
      <c r="FA95" s="380"/>
      <c r="FB95" s="380"/>
      <c r="FC95" s="380"/>
      <c r="FD95" s="380"/>
      <c r="FE95" s="380"/>
      <c r="FF95" s="380"/>
      <c r="FG95" s="380"/>
      <c r="FH95" s="380"/>
      <c r="FI95" s="380"/>
      <c r="FJ95" s="380"/>
      <c r="FK95" s="380"/>
      <c r="FL95" s="380"/>
      <c r="FM95" s="380"/>
      <c r="FN95" s="380"/>
      <c r="FO95" s="380"/>
      <c r="FP95" s="380"/>
      <c r="FQ95" s="380"/>
      <c r="FR95" s="380"/>
      <c r="FS95" s="380"/>
      <c r="FT95" s="380"/>
      <c r="FU95" s="380"/>
      <c r="FV95" s="380"/>
      <c r="FW95" s="380"/>
      <c r="FX95" s="380"/>
      <c r="FY95" s="380"/>
      <c r="FZ95" s="380"/>
      <c r="GA95" s="380"/>
      <c r="GB95" s="380"/>
      <c r="GC95" s="380"/>
      <c r="GD95" s="380"/>
      <c r="GE95" s="380"/>
      <c r="GF95" s="380"/>
      <c r="GG95" s="380"/>
      <c r="GH95" s="380"/>
      <c r="GI95" s="380"/>
      <c r="GJ95" s="380"/>
      <c r="GK95" s="380"/>
      <c r="GL95" s="380"/>
      <c r="GM95" s="380"/>
      <c r="GN95" s="380"/>
      <c r="GO95" s="380"/>
      <c r="GP95" s="380"/>
      <c r="GQ95" s="380"/>
      <c r="GR95" s="380"/>
      <c r="GS95" s="380"/>
      <c r="GT95" s="380"/>
      <c r="GU95" s="380"/>
      <c r="GV95" s="380"/>
      <c r="GW95" s="380"/>
      <c r="GX95" s="380"/>
      <c r="GY95" s="380"/>
      <c r="GZ95" s="380"/>
      <c r="HA95" s="380"/>
      <c r="HB95" s="380"/>
      <c r="HC95" s="380"/>
      <c r="HD95" s="380"/>
      <c r="HE95" s="380"/>
      <c r="HF95" s="380"/>
      <c r="HG95" s="380"/>
      <c r="HH95" s="380"/>
      <c r="HI95" s="380"/>
      <c r="HJ95" s="380"/>
      <c r="HK95" s="380"/>
      <c r="HL95" s="380"/>
      <c r="HM95" s="380"/>
      <c r="HN95" s="380"/>
      <c r="HO95" s="380"/>
      <c r="HP95" s="380"/>
      <c r="HQ95" s="380"/>
      <c r="HR95" s="380"/>
      <c r="HS95" s="380"/>
      <c r="HT95" s="380"/>
      <c r="HU95" s="380"/>
      <c r="HV95" s="380"/>
      <c r="HW95" s="380"/>
      <c r="HX95" s="380"/>
      <c r="HY95" s="380"/>
      <c r="HZ95" s="380"/>
      <c r="IA95" s="380"/>
      <c r="IB95" s="380"/>
      <c r="IC95" s="380"/>
      <c r="ID95" s="380"/>
      <c r="IE95" s="380"/>
      <c r="IF95" s="380"/>
      <c r="IG95" s="380"/>
      <c r="IH95" s="380"/>
      <c r="II95" s="380"/>
      <c r="IJ95" s="380"/>
      <c r="IK95" s="380"/>
      <c r="IL95" s="380"/>
      <c r="IM95" s="380"/>
      <c r="IN95" s="380"/>
      <c r="IO95" s="380"/>
      <c r="IP95" s="380"/>
      <c r="IQ95" s="380"/>
      <c r="IR95" s="380"/>
      <c r="IS95" s="380"/>
      <c r="IT95" s="380"/>
      <c r="IU95" s="380"/>
      <c r="IV95" s="380"/>
      <c r="IW95" s="380"/>
      <c r="IX95" s="380"/>
      <c r="IY95" s="380"/>
      <c r="IZ95" s="380"/>
      <c r="JA95" s="380"/>
      <c r="JB95" s="380"/>
      <c r="JC95" s="380"/>
      <c r="JD95" s="380"/>
      <c r="JE95" s="380"/>
      <c r="JF95" s="380"/>
      <c r="JG95" s="380"/>
      <c r="JH95" s="380"/>
      <c r="JI95" s="380"/>
      <c r="JJ95" s="380"/>
      <c r="JK95" s="380"/>
      <c r="JL95" s="380"/>
      <c r="JM95" s="380"/>
      <c r="JN95" s="380"/>
      <c r="JO95" s="380"/>
      <c r="JP95" s="380"/>
      <c r="JQ95" s="380"/>
      <c r="JR95" s="380"/>
      <c r="JS95" s="380"/>
      <c r="JT95" s="380"/>
      <c r="JU95" s="380"/>
      <c r="JV95" s="380"/>
      <c r="JW95" s="380"/>
      <c r="JX95" s="380"/>
      <c r="JY95" s="380"/>
      <c r="JZ95" s="380"/>
      <c r="KA95" s="380"/>
      <c r="KB95" s="380"/>
      <c r="KC95" s="380"/>
      <c r="KD95" s="380"/>
      <c r="KE95" s="380"/>
      <c r="KF95" s="380"/>
      <c r="KG95" s="380"/>
      <c r="KH95" s="380"/>
      <c r="KI95" s="380"/>
      <c r="KJ95" s="380"/>
      <c r="KK95" s="380"/>
      <c r="KL95" s="380"/>
      <c r="KM95" s="380"/>
      <c r="KN95" s="380"/>
      <c r="KO95" s="380"/>
      <c r="KP95" s="380"/>
      <c r="KQ95" s="380"/>
      <c r="KR95" s="380"/>
      <c r="KS95" s="380"/>
      <c r="KT95" s="380"/>
      <c r="KU95" s="380"/>
      <c r="KV95" s="380"/>
      <c r="KW95" s="380"/>
      <c r="KX95" s="380"/>
      <c r="KY95" s="380"/>
      <c r="KZ95" s="380"/>
      <c r="LA95" s="380"/>
      <c r="LB95" s="380"/>
      <c r="LC95" s="380"/>
      <c r="LD95" s="380"/>
      <c r="LE95" s="380"/>
      <c r="LF95" s="380"/>
      <c r="LG95" s="380"/>
      <c r="LH95" s="380"/>
      <c r="LI95" s="380"/>
      <c r="LJ95" s="380"/>
      <c r="LK95" s="380"/>
      <c r="LL95" s="380"/>
      <c r="LM95" s="380"/>
      <c r="LN95" s="380"/>
      <c r="LO95" s="380"/>
      <c r="LP95" s="380"/>
      <c r="LQ95" s="380"/>
      <c r="LR95" s="380"/>
      <c r="LS95" s="380"/>
      <c r="LT95" s="380"/>
      <c r="LU95" s="380"/>
      <c r="LV95" s="380"/>
      <c r="LW95" s="380"/>
      <c r="LX95" s="380"/>
      <c r="LY95" s="380"/>
      <c r="LZ95" s="380"/>
      <c r="MA95" s="380"/>
      <c r="MB95" s="380"/>
      <c r="MC95" s="380"/>
      <c r="MD95" s="380"/>
      <c r="ME95" s="380"/>
      <c r="MF95" s="380"/>
      <c r="MG95" s="380"/>
      <c r="MH95" s="380"/>
      <c r="MI95" s="380"/>
      <c r="MJ95" s="380"/>
      <c r="MK95" s="380"/>
      <c r="ML95" s="380"/>
      <c r="MM95" s="380"/>
      <c r="MN95" s="380"/>
      <c r="MO95" s="380"/>
      <c r="MP95" s="380"/>
      <c r="MQ95" s="380"/>
      <c r="MR95" s="380"/>
      <c r="MS95" s="380"/>
      <c r="MT95" s="380"/>
      <c r="MU95" s="380"/>
      <c r="MV95" s="380"/>
      <c r="MW95" s="380"/>
      <c r="MX95" s="380"/>
      <c r="MY95" s="380"/>
      <c r="MZ95" s="380"/>
      <c r="NA95" s="380"/>
      <c r="NB95" s="380"/>
      <c r="NC95" s="380"/>
      <c r="ND95" s="380"/>
      <c r="NE95" s="380"/>
      <c r="NF95" s="380"/>
      <c r="NG95" s="380"/>
      <c r="NH95" s="380"/>
      <c r="NI95" s="380"/>
      <c r="NJ95" s="380"/>
      <c r="NK95" s="380"/>
      <c r="NL95" s="380"/>
      <c r="NM95" s="380"/>
      <c r="NN95" s="380"/>
      <c r="NO95" s="380"/>
      <c r="NP95" s="380"/>
      <c r="NQ95" s="380"/>
      <c r="NR95" s="380"/>
      <c r="NS95" s="380"/>
      <c r="NT95" s="380"/>
      <c r="NU95" s="380"/>
      <c r="NV95" s="380"/>
      <c r="NW95" s="380"/>
      <c r="NX95" s="380"/>
      <c r="NY95" s="380"/>
      <c r="NZ95" s="380"/>
      <c r="OA95" s="380"/>
      <c r="OB95" s="380"/>
      <c r="OC95" s="380"/>
      <c r="OD95" s="380"/>
      <c r="OE95" s="380"/>
      <c r="OF95" s="380"/>
      <c r="OG95" s="380"/>
      <c r="OH95" s="380"/>
      <c r="OI95" s="380"/>
      <c r="OJ95" s="380"/>
      <c r="OK95" s="380"/>
      <c r="OL95" s="380"/>
      <c r="OM95" s="380"/>
      <c r="ON95" s="380"/>
    </row>
    <row r="96" spans="1:404" ht="15" customHeight="1">
      <c r="A96" s="12"/>
      <c r="B96" s="12"/>
      <c r="C96" s="12"/>
      <c r="D96" s="12"/>
      <c r="E96" s="12"/>
      <c r="F96" s="12"/>
      <c r="G96" s="12"/>
      <c r="H96" s="12"/>
      <c r="I96" s="12"/>
      <c r="J96" s="627"/>
      <c r="K96" s="627"/>
      <c r="L96" s="627"/>
      <c r="M96" s="627"/>
      <c r="N96" s="627"/>
      <c r="O96" s="627"/>
      <c r="P96" s="627"/>
      <c r="Q96" s="627"/>
      <c r="R96" s="627"/>
      <c r="S96" s="627"/>
      <c r="T96" s="627"/>
      <c r="U96" s="627"/>
      <c r="V96" s="627"/>
      <c r="W96" s="627"/>
      <c r="X96" s="627"/>
      <c r="Y96" s="627"/>
      <c r="Z96" s="627"/>
      <c r="AA96" s="627"/>
      <c r="AB96" s="627"/>
      <c r="AC96" s="627"/>
      <c r="AD96" s="627"/>
      <c r="AE96" s="627"/>
      <c r="AF96" s="627"/>
      <c r="AG96" s="627"/>
      <c r="AH96" s="627"/>
      <c r="AI96" s="627"/>
      <c r="AJ96" s="627"/>
      <c r="AK96" s="627"/>
      <c r="AL96" s="627"/>
      <c r="AM96" s="627"/>
      <c r="AN96" s="627"/>
      <c r="AO96" s="627"/>
      <c r="AP96" s="627"/>
      <c r="AQ96" s="627"/>
      <c r="AR96" s="627"/>
      <c r="AS96" s="627"/>
      <c r="AT96" s="627"/>
      <c r="AU96" s="627"/>
      <c r="AV96" s="627"/>
      <c r="AW96" s="627"/>
      <c r="AX96" s="627"/>
      <c r="AY96" s="627"/>
      <c r="AZ96" s="627"/>
      <c r="BA96" s="627"/>
      <c r="BB96" s="627"/>
      <c r="BC96" s="627"/>
      <c r="BD96" s="627"/>
      <c r="BE96" s="627"/>
      <c r="BF96" s="627"/>
      <c r="BG96" s="627"/>
      <c r="BH96" s="627"/>
      <c r="BI96" s="627"/>
      <c r="BJ96" s="627"/>
      <c r="BK96" s="627"/>
      <c r="BL96" s="627"/>
      <c r="BM96" s="627"/>
      <c r="BN96" s="627"/>
      <c r="BO96" s="627"/>
      <c r="BP96" s="627"/>
      <c r="BQ96" s="627"/>
      <c r="BR96" s="627"/>
      <c r="BS96" s="627"/>
      <c r="BT96" s="627"/>
      <c r="BU96" s="627"/>
      <c r="BV96" s="627"/>
      <c r="BW96" s="627"/>
      <c r="BX96" s="627"/>
      <c r="BY96" s="627"/>
      <c r="BZ96" s="627"/>
      <c r="CA96" s="627"/>
      <c r="CB96" s="627"/>
      <c r="CC96" s="627"/>
      <c r="CD96" s="627"/>
      <c r="CE96" s="627"/>
      <c r="CF96" s="627"/>
      <c r="CG96" s="627"/>
      <c r="CH96" s="627"/>
      <c r="CI96" s="627"/>
      <c r="CJ96" s="627"/>
      <c r="CK96" s="627"/>
      <c r="CL96" s="627"/>
      <c r="CM96" s="627"/>
      <c r="CN96" s="627"/>
      <c r="CO96" s="627"/>
      <c r="CP96" s="627"/>
      <c r="CQ96" s="627"/>
      <c r="CR96" s="627"/>
      <c r="CS96" s="627"/>
      <c r="CT96" s="627"/>
      <c r="CU96" s="627"/>
      <c r="CV96" s="627"/>
      <c r="CW96" s="627"/>
      <c r="CX96" s="627"/>
      <c r="CY96" s="627"/>
      <c r="CZ96" s="627"/>
      <c r="DA96" s="627"/>
      <c r="DB96" s="627"/>
      <c r="DC96" s="627"/>
      <c r="DD96" s="627"/>
      <c r="DE96" s="627"/>
      <c r="DF96" s="627"/>
      <c r="DG96" s="627"/>
      <c r="DH96" s="627"/>
      <c r="DI96" s="627"/>
      <c r="DJ96" s="627"/>
      <c r="DK96" s="627"/>
      <c r="DL96" s="627"/>
      <c r="DM96" s="627"/>
      <c r="DN96" s="627"/>
      <c r="DO96" s="627"/>
      <c r="DP96" s="627"/>
      <c r="DQ96" s="627"/>
      <c r="DR96" s="627"/>
      <c r="DS96" s="627"/>
      <c r="DT96" s="627"/>
      <c r="DU96" s="627"/>
      <c r="DV96" s="627"/>
      <c r="DW96" s="627"/>
      <c r="DX96" s="627"/>
      <c r="DY96" s="627"/>
      <c r="DZ96" s="627"/>
      <c r="EA96" s="627"/>
      <c r="EB96" s="627"/>
      <c r="EC96" s="627"/>
      <c r="ED96" s="627"/>
      <c r="EE96" s="627"/>
      <c r="EF96" s="627"/>
      <c r="EG96" s="627"/>
      <c r="EH96" s="627"/>
      <c r="EI96" s="627"/>
      <c r="EJ96" s="627"/>
      <c r="EK96" s="627"/>
      <c r="EL96" s="627"/>
      <c r="EM96" s="627"/>
      <c r="EN96" s="627"/>
      <c r="EO96" s="627"/>
      <c r="EP96" s="627"/>
      <c r="EQ96" s="627"/>
      <c r="ER96" s="627"/>
      <c r="ES96" s="627"/>
      <c r="ET96" s="627"/>
      <c r="EU96" s="627"/>
      <c r="EV96" s="627"/>
      <c r="EW96" s="627"/>
      <c r="EX96" s="627"/>
      <c r="EY96" s="627"/>
      <c r="EZ96" s="627"/>
      <c r="FA96" s="627"/>
      <c r="FB96" s="627"/>
      <c r="FC96" s="627"/>
      <c r="FD96" s="627"/>
      <c r="FE96" s="627"/>
      <c r="FF96" s="627"/>
      <c r="FG96" s="627"/>
      <c r="FH96" s="627"/>
      <c r="FI96" s="627"/>
      <c r="FJ96" s="627"/>
      <c r="FK96" s="627"/>
      <c r="FL96" s="627"/>
      <c r="FM96" s="627"/>
      <c r="FN96" s="627"/>
      <c r="FO96" s="627"/>
      <c r="FP96" s="627"/>
      <c r="FQ96" s="627"/>
      <c r="FR96" s="627"/>
      <c r="FS96" s="627"/>
      <c r="FT96" s="627"/>
      <c r="FU96" s="627"/>
      <c r="FV96" s="627"/>
      <c r="FW96" s="627"/>
      <c r="FX96" s="627"/>
      <c r="FY96" s="627"/>
      <c r="FZ96" s="627"/>
      <c r="GA96" s="627"/>
      <c r="GB96" s="627"/>
      <c r="GC96" s="627"/>
      <c r="GD96" s="627"/>
      <c r="GE96" s="627"/>
      <c r="GF96" s="627"/>
      <c r="GG96" s="627"/>
      <c r="GH96" s="627"/>
      <c r="GI96" s="627"/>
      <c r="GJ96" s="627"/>
      <c r="GK96" s="627"/>
      <c r="GL96" s="627"/>
      <c r="GM96" s="627"/>
      <c r="GN96" s="627"/>
      <c r="GO96" s="627"/>
      <c r="GP96" s="627"/>
      <c r="GQ96" s="627"/>
      <c r="GR96" s="627"/>
      <c r="GS96" s="627"/>
      <c r="GT96" s="627"/>
      <c r="GU96" s="627"/>
      <c r="GV96" s="627"/>
      <c r="GW96" s="627"/>
      <c r="GX96" s="627"/>
      <c r="GY96" s="627"/>
      <c r="GZ96" s="627"/>
      <c r="HA96" s="627"/>
      <c r="HB96" s="627"/>
      <c r="HC96" s="627"/>
      <c r="HD96" s="627"/>
      <c r="HE96" s="627"/>
      <c r="HF96" s="627"/>
      <c r="HG96" s="627"/>
      <c r="HH96" s="627"/>
      <c r="HI96" s="627"/>
      <c r="HJ96" s="627"/>
      <c r="HK96" s="627"/>
      <c r="HL96" s="627"/>
      <c r="HM96" s="627"/>
      <c r="HN96" s="627"/>
      <c r="HO96" s="627"/>
      <c r="HP96" s="627"/>
      <c r="HQ96" s="627"/>
      <c r="HR96" s="627"/>
      <c r="HS96" s="627"/>
      <c r="HT96" s="627"/>
      <c r="HU96" s="627"/>
      <c r="HV96" s="627"/>
      <c r="HW96" s="627"/>
      <c r="HX96" s="627"/>
      <c r="HY96" s="627"/>
      <c r="HZ96" s="627"/>
      <c r="IA96" s="627"/>
      <c r="IB96" s="627"/>
      <c r="IC96" s="627"/>
      <c r="ID96" s="627"/>
      <c r="IE96" s="627"/>
      <c r="IF96" s="627"/>
      <c r="IG96" s="627"/>
      <c r="IH96" s="627"/>
      <c r="II96" s="627"/>
      <c r="IJ96" s="627"/>
      <c r="IK96" s="627"/>
      <c r="IL96" s="627"/>
      <c r="IM96" s="627"/>
      <c r="IN96" s="627"/>
      <c r="IO96" s="627"/>
      <c r="IP96" s="627"/>
      <c r="IQ96" s="627"/>
      <c r="IR96" s="627"/>
      <c r="IS96" s="627"/>
      <c r="IT96" s="627"/>
      <c r="IU96" s="627"/>
      <c r="IV96" s="627"/>
      <c r="IW96" s="627"/>
      <c r="IX96" s="627"/>
      <c r="IY96" s="627"/>
      <c r="IZ96" s="627"/>
      <c r="JA96" s="627"/>
      <c r="JB96" s="627"/>
      <c r="JC96" s="627"/>
      <c r="JD96" s="627"/>
      <c r="JE96" s="627"/>
      <c r="JF96" s="627"/>
      <c r="JG96" s="627"/>
      <c r="JH96" s="627"/>
      <c r="JI96" s="627"/>
      <c r="JJ96" s="627"/>
      <c r="JK96" s="627"/>
      <c r="JL96" s="627"/>
      <c r="JM96" s="627"/>
      <c r="JN96" s="627"/>
      <c r="JO96" s="627"/>
      <c r="JP96" s="627"/>
      <c r="JQ96" s="627"/>
      <c r="JR96" s="627"/>
      <c r="JS96" s="627"/>
      <c r="JT96" s="627"/>
      <c r="JU96" s="627"/>
      <c r="JV96" s="627"/>
      <c r="JW96" s="627"/>
      <c r="JX96" s="627"/>
      <c r="JY96" s="627"/>
      <c r="JZ96" s="627"/>
      <c r="KA96" s="627"/>
      <c r="KB96" s="627"/>
      <c r="KC96" s="627"/>
      <c r="KD96" s="627"/>
      <c r="KE96" s="627"/>
      <c r="KF96" s="627"/>
      <c r="KG96" s="627"/>
      <c r="KH96" s="627"/>
      <c r="KI96" s="627"/>
      <c r="KJ96" s="627"/>
      <c r="KK96" s="627"/>
      <c r="KL96" s="627"/>
      <c r="KM96" s="627"/>
      <c r="KN96" s="627"/>
      <c r="KO96" s="627"/>
      <c r="KP96" s="627"/>
      <c r="KQ96" s="627"/>
      <c r="KR96" s="627"/>
      <c r="KS96" s="627"/>
      <c r="KT96" s="627"/>
      <c r="KU96" s="627"/>
      <c r="KV96" s="627"/>
      <c r="KW96" s="627"/>
      <c r="KX96" s="627"/>
      <c r="KY96" s="627"/>
      <c r="KZ96" s="627"/>
      <c r="LA96" s="627"/>
      <c r="LB96" s="627"/>
      <c r="LC96" s="627"/>
      <c r="LD96" s="627"/>
      <c r="LE96" s="627"/>
      <c r="LF96" s="627"/>
      <c r="LG96" s="627"/>
      <c r="LH96" s="627"/>
      <c r="LI96" s="627"/>
      <c r="LJ96" s="627"/>
      <c r="LK96" s="627"/>
      <c r="LL96" s="627"/>
      <c r="LM96" s="627"/>
      <c r="LN96" s="627"/>
      <c r="LO96" s="627"/>
      <c r="LP96" s="627"/>
      <c r="LQ96" s="627"/>
      <c r="LR96" s="627"/>
      <c r="LS96" s="627"/>
      <c r="LT96" s="627"/>
      <c r="LU96" s="627"/>
      <c r="LV96" s="627"/>
      <c r="LW96" s="627"/>
      <c r="LX96" s="627"/>
      <c r="LY96" s="627"/>
      <c r="LZ96" s="627"/>
      <c r="MA96" s="627"/>
      <c r="MB96" s="627"/>
      <c r="MC96" s="627"/>
      <c r="MD96" s="627"/>
      <c r="ME96" s="627"/>
      <c r="MF96" s="627"/>
      <c r="MG96" s="627"/>
      <c r="MH96" s="627"/>
      <c r="MI96" s="627"/>
      <c r="MJ96" s="627"/>
      <c r="MK96" s="627"/>
      <c r="ML96" s="627"/>
      <c r="MM96" s="627"/>
      <c r="MN96" s="627"/>
      <c r="MO96" s="627"/>
      <c r="MP96" s="627"/>
      <c r="MQ96" s="627"/>
      <c r="MR96" s="627"/>
      <c r="MS96" s="627"/>
      <c r="MT96" s="627"/>
      <c r="MU96" s="627"/>
      <c r="MV96" s="627"/>
      <c r="MW96" s="627"/>
      <c r="MX96" s="627"/>
      <c r="MY96" s="627"/>
      <c r="MZ96" s="627"/>
      <c r="NA96" s="627"/>
      <c r="NB96" s="627"/>
      <c r="NC96" s="627"/>
      <c r="ND96" s="627"/>
      <c r="NE96" s="627"/>
      <c r="NF96" s="627"/>
      <c r="NG96" s="627"/>
      <c r="NH96" s="627"/>
      <c r="NI96" s="627"/>
      <c r="NJ96" s="627"/>
      <c r="NK96" s="627"/>
      <c r="NL96" s="627"/>
      <c r="NM96" s="627"/>
      <c r="NN96" s="627"/>
      <c r="NO96" s="627"/>
      <c r="NP96" s="627"/>
      <c r="NQ96" s="627"/>
      <c r="NR96" s="627"/>
      <c r="NS96" s="627"/>
      <c r="NT96" s="627"/>
      <c r="NU96" s="627"/>
      <c r="NV96" s="627"/>
      <c r="NW96" s="627"/>
      <c r="NX96" s="627"/>
      <c r="NY96" s="627"/>
      <c r="NZ96" s="627"/>
      <c r="OA96" s="627"/>
      <c r="OB96" s="627"/>
      <c r="OC96" s="627"/>
      <c r="OD96" s="627"/>
      <c r="OE96" s="627"/>
      <c r="OF96" s="627"/>
      <c r="OG96" s="627"/>
      <c r="OH96" s="627"/>
      <c r="OI96" s="627"/>
      <c r="OJ96" s="627"/>
      <c r="OK96" s="627"/>
      <c r="OL96" s="627"/>
      <c r="OM96" s="627"/>
      <c r="ON96" s="627"/>
    </row>
    <row r="97" spans="1:404" ht="15" customHeight="1">
      <c r="A97" s="12"/>
      <c r="B97" s="12"/>
      <c r="C97" s="12"/>
      <c r="D97" s="12"/>
      <c r="E97" s="12"/>
      <c r="F97" s="12"/>
      <c r="G97" s="12"/>
      <c r="H97" s="12"/>
      <c r="I97" s="12"/>
      <c r="J97" s="627"/>
      <c r="K97" s="627"/>
      <c r="L97" s="627"/>
      <c r="M97" s="627"/>
      <c r="N97" s="627"/>
      <c r="O97" s="627"/>
      <c r="P97" s="627"/>
      <c r="Q97" s="627"/>
      <c r="R97" s="627"/>
      <c r="S97" s="627"/>
      <c r="T97" s="627"/>
      <c r="U97" s="627"/>
      <c r="V97" s="627"/>
      <c r="W97" s="627"/>
      <c r="X97" s="627"/>
      <c r="Y97" s="627"/>
      <c r="Z97" s="627"/>
      <c r="AA97" s="627"/>
      <c r="AB97" s="627"/>
      <c r="AC97" s="627"/>
      <c r="AD97" s="627"/>
      <c r="AE97" s="627"/>
      <c r="AF97" s="627"/>
      <c r="AG97" s="627"/>
      <c r="AH97" s="627"/>
      <c r="AI97" s="627"/>
      <c r="AJ97" s="627"/>
      <c r="AK97" s="627"/>
      <c r="AL97" s="627"/>
      <c r="AM97" s="627"/>
      <c r="AN97" s="627"/>
      <c r="AO97" s="627"/>
      <c r="AP97" s="627"/>
      <c r="AQ97" s="627"/>
      <c r="AR97" s="627"/>
      <c r="AS97" s="627"/>
      <c r="AT97" s="627"/>
      <c r="AU97" s="627"/>
      <c r="AV97" s="627"/>
      <c r="AW97" s="627"/>
      <c r="AX97" s="627"/>
      <c r="AY97" s="627"/>
      <c r="AZ97" s="627"/>
      <c r="BA97" s="627"/>
      <c r="BB97" s="627"/>
      <c r="BC97" s="627"/>
      <c r="BD97" s="627"/>
      <c r="BE97" s="627"/>
      <c r="BF97" s="627"/>
      <c r="BG97" s="627"/>
      <c r="BH97" s="627"/>
      <c r="BI97" s="627"/>
      <c r="BJ97" s="627"/>
      <c r="BK97" s="627"/>
      <c r="BL97" s="627"/>
      <c r="BM97" s="627"/>
      <c r="BN97" s="627"/>
      <c r="BO97" s="627"/>
      <c r="BP97" s="627"/>
      <c r="BQ97" s="627"/>
      <c r="BR97" s="627"/>
      <c r="BS97" s="627"/>
      <c r="BT97" s="627"/>
      <c r="BU97" s="627"/>
      <c r="BV97" s="627"/>
      <c r="BW97" s="627"/>
      <c r="BX97" s="627"/>
      <c r="BY97" s="627"/>
      <c r="BZ97" s="627"/>
      <c r="CA97" s="627"/>
      <c r="CB97" s="627"/>
      <c r="CC97" s="627"/>
      <c r="CD97" s="627"/>
      <c r="CE97" s="627"/>
      <c r="CF97" s="627"/>
      <c r="CG97" s="627"/>
      <c r="CH97" s="627"/>
      <c r="CI97" s="627"/>
      <c r="CJ97" s="627"/>
      <c r="CK97" s="627"/>
      <c r="CL97" s="627"/>
      <c r="CM97" s="627"/>
      <c r="CN97" s="627"/>
      <c r="CO97" s="627"/>
      <c r="CP97" s="627"/>
      <c r="CQ97" s="627"/>
      <c r="CR97" s="627"/>
      <c r="CS97" s="627"/>
      <c r="CT97" s="627"/>
      <c r="CU97" s="627"/>
      <c r="CV97" s="627"/>
      <c r="CW97" s="627"/>
      <c r="CX97" s="627"/>
      <c r="CY97" s="627"/>
      <c r="CZ97" s="627"/>
      <c r="DA97" s="627"/>
      <c r="DB97" s="627"/>
      <c r="DC97" s="627"/>
      <c r="DD97" s="627"/>
      <c r="DE97" s="627"/>
      <c r="DF97" s="627"/>
      <c r="DG97" s="627"/>
      <c r="DH97" s="627"/>
      <c r="DI97" s="627"/>
      <c r="DJ97" s="627"/>
      <c r="DK97" s="627"/>
      <c r="DL97" s="627"/>
      <c r="DM97" s="627"/>
      <c r="DN97" s="627"/>
      <c r="DO97" s="627"/>
      <c r="DP97" s="627"/>
      <c r="DQ97" s="627"/>
      <c r="DR97" s="627"/>
      <c r="DS97" s="627"/>
      <c r="DT97" s="627"/>
      <c r="DU97" s="627"/>
      <c r="DV97" s="627"/>
      <c r="DW97" s="627"/>
      <c r="DX97" s="627"/>
      <c r="DY97" s="627"/>
      <c r="DZ97" s="627"/>
      <c r="EA97" s="627"/>
      <c r="EB97" s="627"/>
      <c r="EC97" s="627"/>
      <c r="ED97" s="627"/>
      <c r="EE97" s="627"/>
      <c r="EF97" s="627"/>
      <c r="EG97" s="627"/>
      <c r="EH97" s="627"/>
      <c r="EI97" s="627"/>
      <c r="EJ97" s="627"/>
      <c r="EK97" s="627"/>
      <c r="EL97" s="627"/>
      <c r="EM97" s="627"/>
      <c r="EN97" s="627"/>
      <c r="EO97" s="627"/>
      <c r="EP97" s="627"/>
      <c r="EQ97" s="627"/>
      <c r="ER97" s="627"/>
      <c r="ES97" s="627"/>
      <c r="ET97" s="627"/>
      <c r="EU97" s="627"/>
      <c r="EV97" s="627"/>
      <c r="EW97" s="627"/>
      <c r="EX97" s="627"/>
      <c r="EY97" s="627"/>
      <c r="EZ97" s="627"/>
      <c r="FA97" s="627"/>
      <c r="FB97" s="627"/>
      <c r="FC97" s="627"/>
      <c r="FD97" s="627"/>
      <c r="FE97" s="627"/>
      <c r="FF97" s="627"/>
      <c r="FG97" s="627"/>
      <c r="FH97" s="627"/>
      <c r="FI97" s="627"/>
      <c r="FJ97" s="627"/>
      <c r="FK97" s="627"/>
      <c r="FL97" s="627"/>
      <c r="FM97" s="627"/>
      <c r="FN97" s="627"/>
      <c r="FO97" s="627"/>
      <c r="FP97" s="627"/>
      <c r="FQ97" s="627"/>
      <c r="FR97" s="627"/>
      <c r="FS97" s="627"/>
      <c r="FT97" s="627"/>
      <c r="FU97" s="627"/>
      <c r="FV97" s="627"/>
      <c r="FW97" s="627"/>
      <c r="FX97" s="627"/>
      <c r="FY97" s="627"/>
      <c r="FZ97" s="627"/>
      <c r="GA97" s="627"/>
      <c r="GB97" s="627"/>
      <c r="GC97" s="627"/>
      <c r="GD97" s="627"/>
      <c r="GE97" s="627"/>
      <c r="GF97" s="627"/>
      <c r="GG97" s="627"/>
      <c r="GH97" s="627"/>
      <c r="GI97" s="627"/>
      <c r="GJ97" s="627"/>
      <c r="GK97" s="627"/>
      <c r="GL97" s="627"/>
      <c r="GM97" s="627"/>
      <c r="GN97" s="627"/>
      <c r="GO97" s="627"/>
      <c r="GP97" s="627"/>
      <c r="GQ97" s="627"/>
      <c r="GR97" s="627"/>
      <c r="GS97" s="627"/>
      <c r="GT97" s="627"/>
      <c r="GU97" s="627"/>
      <c r="GV97" s="627"/>
      <c r="GW97" s="627"/>
      <c r="GX97" s="627"/>
      <c r="GY97" s="627"/>
      <c r="GZ97" s="627"/>
      <c r="HA97" s="627"/>
      <c r="HB97" s="627"/>
      <c r="HC97" s="627"/>
      <c r="HD97" s="627"/>
      <c r="HE97" s="627"/>
      <c r="HF97" s="627"/>
      <c r="HG97" s="627"/>
      <c r="HH97" s="627"/>
      <c r="HI97" s="627"/>
      <c r="HJ97" s="627"/>
      <c r="HK97" s="627"/>
      <c r="HL97" s="627"/>
      <c r="HM97" s="627"/>
      <c r="HN97" s="627"/>
      <c r="HO97" s="627"/>
      <c r="HP97" s="627"/>
      <c r="HQ97" s="627"/>
      <c r="HR97" s="627"/>
      <c r="HS97" s="627"/>
      <c r="HT97" s="627"/>
      <c r="HU97" s="627"/>
      <c r="HV97" s="627"/>
      <c r="HW97" s="627"/>
      <c r="HX97" s="627"/>
      <c r="HY97" s="627"/>
      <c r="HZ97" s="627"/>
      <c r="IA97" s="627"/>
      <c r="IB97" s="627"/>
      <c r="IC97" s="627"/>
      <c r="ID97" s="627"/>
      <c r="IE97" s="627"/>
      <c r="IF97" s="627"/>
      <c r="IG97" s="627"/>
      <c r="IH97" s="627"/>
      <c r="II97" s="627"/>
      <c r="IJ97" s="627"/>
      <c r="IK97" s="627"/>
      <c r="IL97" s="627"/>
      <c r="IM97" s="627"/>
      <c r="IN97" s="627"/>
      <c r="IO97" s="627"/>
      <c r="IP97" s="627"/>
      <c r="IQ97" s="627"/>
      <c r="IR97" s="627"/>
      <c r="IS97" s="627"/>
      <c r="IT97" s="627"/>
      <c r="IU97" s="627"/>
      <c r="IV97" s="627"/>
      <c r="IW97" s="627"/>
      <c r="IX97" s="627"/>
      <c r="IY97" s="627"/>
      <c r="IZ97" s="627"/>
      <c r="JA97" s="627"/>
      <c r="JB97" s="627"/>
      <c r="JC97" s="627"/>
      <c r="JD97" s="627"/>
      <c r="JE97" s="627"/>
      <c r="JF97" s="627"/>
      <c r="JG97" s="627"/>
      <c r="JH97" s="627"/>
      <c r="JI97" s="627"/>
      <c r="JJ97" s="627"/>
      <c r="JK97" s="627"/>
      <c r="JL97" s="627"/>
      <c r="JM97" s="627"/>
      <c r="JN97" s="627"/>
      <c r="JO97" s="627"/>
      <c r="JP97" s="627"/>
      <c r="JQ97" s="627"/>
      <c r="JR97" s="627"/>
      <c r="JS97" s="627"/>
      <c r="JT97" s="627"/>
      <c r="JU97" s="627"/>
      <c r="JV97" s="627"/>
      <c r="JW97" s="627"/>
      <c r="JX97" s="627"/>
      <c r="JY97" s="627"/>
      <c r="JZ97" s="627"/>
      <c r="KA97" s="627"/>
      <c r="KB97" s="627"/>
      <c r="KC97" s="627"/>
      <c r="KD97" s="627"/>
      <c r="KE97" s="627"/>
      <c r="KF97" s="627"/>
      <c r="KG97" s="627"/>
      <c r="KH97" s="627"/>
      <c r="KI97" s="627"/>
      <c r="KJ97" s="627"/>
      <c r="KK97" s="627"/>
      <c r="KL97" s="627"/>
      <c r="KM97" s="627"/>
      <c r="KN97" s="627"/>
      <c r="KO97" s="627"/>
      <c r="KP97" s="627"/>
      <c r="KQ97" s="627"/>
      <c r="KR97" s="627"/>
      <c r="KS97" s="627"/>
      <c r="KT97" s="627"/>
      <c r="KU97" s="627"/>
      <c r="KV97" s="627"/>
      <c r="KW97" s="627"/>
      <c r="KX97" s="627"/>
      <c r="KY97" s="627"/>
      <c r="KZ97" s="627"/>
      <c r="LA97" s="627"/>
      <c r="LB97" s="627"/>
      <c r="LC97" s="627"/>
      <c r="LD97" s="627"/>
      <c r="LE97" s="627"/>
      <c r="LF97" s="627"/>
      <c r="LG97" s="627"/>
      <c r="LH97" s="627"/>
      <c r="LI97" s="627"/>
      <c r="LJ97" s="627"/>
      <c r="LK97" s="627"/>
      <c r="LL97" s="627"/>
      <c r="LM97" s="627"/>
      <c r="LN97" s="627"/>
      <c r="LO97" s="627"/>
      <c r="LP97" s="627"/>
      <c r="LQ97" s="627"/>
      <c r="LR97" s="627"/>
      <c r="LS97" s="627"/>
      <c r="LT97" s="627"/>
      <c r="LU97" s="627"/>
      <c r="LV97" s="627"/>
      <c r="LW97" s="627"/>
      <c r="LX97" s="627"/>
      <c r="LY97" s="627"/>
      <c r="LZ97" s="627"/>
      <c r="MA97" s="627"/>
      <c r="MB97" s="627"/>
      <c r="MC97" s="627"/>
      <c r="MD97" s="627"/>
      <c r="ME97" s="627"/>
      <c r="MF97" s="627"/>
      <c r="MG97" s="627"/>
      <c r="MH97" s="627"/>
      <c r="MI97" s="627"/>
      <c r="MJ97" s="627"/>
      <c r="MK97" s="627"/>
      <c r="ML97" s="627"/>
      <c r="MM97" s="627"/>
      <c r="MN97" s="627"/>
      <c r="MO97" s="627"/>
      <c r="MP97" s="627"/>
      <c r="MQ97" s="627"/>
      <c r="MR97" s="627"/>
      <c r="MS97" s="627"/>
      <c r="MT97" s="627"/>
      <c r="MU97" s="627"/>
      <c r="MV97" s="627"/>
      <c r="MW97" s="627"/>
      <c r="MX97" s="627"/>
      <c r="MY97" s="627"/>
      <c r="MZ97" s="627"/>
      <c r="NA97" s="627"/>
      <c r="NB97" s="627"/>
      <c r="NC97" s="627"/>
      <c r="ND97" s="627"/>
      <c r="NE97" s="627"/>
      <c r="NF97" s="627"/>
      <c r="NG97" s="627"/>
      <c r="NH97" s="627"/>
      <c r="NI97" s="627"/>
      <c r="NJ97" s="627"/>
      <c r="NK97" s="627"/>
      <c r="NL97" s="627"/>
      <c r="NM97" s="627"/>
      <c r="NN97" s="627"/>
      <c r="NO97" s="627"/>
      <c r="NP97" s="627"/>
      <c r="NQ97" s="627"/>
      <c r="NR97" s="627"/>
      <c r="NS97" s="627"/>
      <c r="NT97" s="627"/>
      <c r="NU97" s="627"/>
      <c r="NV97" s="627"/>
      <c r="NW97" s="627"/>
      <c r="NX97" s="627"/>
      <c r="NY97" s="627"/>
      <c r="NZ97" s="627"/>
      <c r="OA97" s="627"/>
      <c r="OB97" s="627"/>
      <c r="OC97" s="627"/>
      <c r="OD97" s="627"/>
      <c r="OE97" s="627"/>
      <c r="OF97" s="627"/>
      <c r="OG97" s="627"/>
      <c r="OH97" s="627"/>
      <c r="OI97" s="627"/>
      <c r="OJ97" s="627"/>
      <c r="OK97" s="627"/>
      <c r="OL97" s="627"/>
      <c r="OM97" s="627"/>
      <c r="ON97" s="627"/>
    </row>
    <row r="98" spans="1:404" ht="15" customHeight="1">
      <c r="A98" s="12"/>
      <c r="B98" s="12"/>
      <c r="C98" s="12"/>
      <c r="D98" s="12"/>
      <c r="E98" s="12"/>
      <c r="F98" s="12"/>
      <c r="G98" s="12"/>
      <c r="H98" s="12"/>
      <c r="I98" s="12"/>
      <c r="J98" s="380"/>
      <c r="K98" s="380"/>
      <c r="L98" s="380"/>
      <c r="M98" s="380"/>
      <c r="N98" s="380"/>
      <c r="O98" s="380"/>
      <c r="P98" s="380"/>
      <c r="Q98" s="380"/>
      <c r="R98" s="380"/>
      <c r="S98" s="380"/>
      <c r="T98" s="380"/>
      <c r="U98" s="380"/>
      <c r="V98" s="380"/>
      <c r="W98" s="380"/>
      <c r="X98" s="380"/>
      <c r="Y98" s="380"/>
      <c r="Z98" s="380"/>
      <c r="AA98" s="380"/>
      <c r="AB98" s="380"/>
      <c r="AC98" s="380"/>
      <c r="AD98" s="380"/>
      <c r="AE98" s="380"/>
      <c r="AF98" s="380"/>
      <c r="AG98" s="380"/>
      <c r="AH98" s="380"/>
      <c r="AI98" s="380"/>
      <c r="AJ98" s="380"/>
      <c r="AK98" s="380"/>
      <c r="AL98" s="380"/>
      <c r="AM98" s="380"/>
      <c r="AN98" s="380"/>
      <c r="AO98" s="380"/>
      <c r="AP98" s="380"/>
      <c r="AQ98" s="380"/>
      <c r="AR98" s="380"/>
      <c r="AS98" s="380"/>
      <c r="AT98" s="380"/>
      <c r="AU98" s="380"/>
      <c r="AV98" s="380"/>
      <c r="AW98" s="380"/>
      <c r="AX98" s="380"/>
      <c r="AY98" s="380"/>
      <c r="AZ98" s="380"/>
      <c r="BA98" s="380"/>
      <c r="BB98" s="380"/>
      <c r="BC98" s="380"/>
      <c r="BD98" s="380"/>
      <c r="BE98" s="380"/>
      <c r="BF98" s="380"/>
      <c r="BG98" s="380"/>
      <c r="BH98" s="380"/>
      <c r="BI98" s="380"/>
      <c r="BJ98" s="380"/>
      <c r="BK98" s="380"/>
      <c r="BL98" s="380"/>
      <c r="BM98" s="380"/>
      <c r="BN98" s="380"/>
      <c r="BO98" s="380"/>
      <c r="BP98" s="380"/>
      <c r="BQ98" s="380"/>
      <c r="BR98" s="380"/>
      <c r="BS98" s="380"/>
      <c r="BT98" s="380"/>
      <c r="BU98" s="380"/>
      <c r="BV98" s="380"/>
      <c r="BW98" s="380"/>
      <c r="BX98" s="380"/>
      <c r="BY98" s="380"/>
      <c r="BZ98" s="380"/>
      <c r="CA98" s="380"/>
      <c r="CB98" s="380"/>
      <c r="CC98" s="380"/>
      <c r="CD98" s="380"/>
      <c r="CE98" s="380"/>
      <c r="CF98" s="380"/>
      <c r="CG98" s="380"/>
      <c r="CH98" s="380"/>
      <c r="CI98" s="380"/>
      <c r="CJ98" s="380"/>
      <c r="CK98" s="380"/>
      <c r="CL98" s="380"/>
      <c r="CM98" s="380"/>
      <c r="CN98" s="380"/>
      <c r="CO98" s="380"/>
      <c r="CP98" s="380"/>
      <c r="CQ98" s="380"/>
      <c r="CR98" s="380"/>
      <c r="CS98" s="380"/>
      <c r="CT98" s="380"/>
      <c r="CU98" s="380"/>
      <c r="CV98" s="380"/>
      <c r="CW98" s="380"/>
      <c r="CX98" s="380"/>
      <c r="CY98" s="380"/>
      <c r="CZ98" s="380"/>
      <c r="DA98" s="380"/>
      <c r="DB98" s="380"/>
      <c r="DC98" s="380"/>
      <c r="DD98" s="380"/>
      <c r="DE98" s="380"/>
      <c r="DF98" s="380"/>
      <c r="DG98" s="380"/>
      <c r="DH98" s="380"/>
      <c r="DI98" s="380"/>
      <c r="DJ98" s="380"/>
      <c r="DK98" s="380"/>
      <c r="DL98" s="380"/>
      <c r="DM98" s="380"/>
      <c r="DN98" s="380"/>
      <c r="DO98" s="380"/>
      <c r="DP98" s="380"/>
      <c r="DQ98" s="380"/>
      <c r="DR98" s="380"/>
      <c r="DS98" s="380"/>
      <c r="DT98" s="380"/>
      <c r="DU98" s="380"/>
      <c r="DV98" s="380"/>
      <c r="DW98" s="380"/>
      <c r="DX98" s="380"/>
      <c r="DY98" s="380"/>
      <c r="DZ98" s="380"/>
      <c r="EA98" s="380"/>
      <c r="EB98" s="380"/>
      <c r="EC98" s="380"/>
      <c r="ED98" s="380"/>
      <c r="EE98" s="380"/>
      <c r="EF98" s="380"/>
      <c r="EG98" s="380"/>
      <c r="EH98" s="380"/>
      <c r="EI98" s="380"/>
      <c r="EJ98" s="380"/>
      <c r="EK98" s="380"/>
      <c r="EL98" s="380"/>
      <c r="EM98" s="380"/>
      <c r="EN98" s="380"/>
      <c r="EO98" s="380"/>
      <c r="EP98" s="380"/>
      <c r="EQ98" s="380"/>
      <c r="ER98" s="380"/>
      <c r="ES98" s="380"/>
      <c r="ET98" s="380"/>
      <c r="EU98" s="380"/>
      <c r="EV98" s="380"/>
      <c r="EW98" s="380"/>
      <c r="EX98" s="380"/>
      <c r="EY98" s="380"/>
      <c r="EZ98" s="380"/>
      <c r="FA98" s="380"/>
      <c r="FB98" s="380"/>
      <c r="FC98" s="380"/>
      <c r="FD98" s="380"/>
      <c r="FE98" s="380"/>
      <c r="FF98" s="380"/>
      <c r="FG98" s="380"/>
      <c r="FH98" s="380"/>
      <c r="FI98" s="380"/>
      <c r="FJ98" s="380"/>
      <c r="FK98" s="380"/>
      <c r="FL98" s="380"/>
      <c r="FM98" s="380"/>
      <c r="FN98" s="380"/>
      <c r="FO98" s="380"/>
      <c r="FP98" s="380"/>
      <c r="FQ98" s="380"/>
      <c r="FR98" s="380"/>
      <c r="FS98" s="380"/>
      <c r="FT98" s="380"/>
      <c r="FU98" s="380"/>
      <c r="FV98" s="380"/>
      <c r="FW98" s="380"/>
      <c r="FX98" s="380"/>
      <c r="FY98" s="380"/>
      <c r="FZ98" s="380"/>
      <c r="GA98" s="380"/>
      <c r="GB98" s="380"/>
      <c r="GC98" s="380"/>
      <c r="GD98" s="380"/>
      <c r="GE98" s="380"/>
      <c r="GF98" s="380"/>
      <c r="GG98" s="380"/>
      <c r="GH98" s="380"/>
      <c r="GI98" s="380"/>
      <c r="GJ98" s="380"/>
      <c r="GK98" s="380"/>
      <c r="GL98" s="380"/>
      <c r="GM98" s="380"/>
      <c r="GN98" s="380"/>
      <c r="GO98" s="380"/>
      <c r="GP98" s="380"/>
      <c r="GQ98" s="380"/>
      <c r="GR98" s="380"/>
      <c r="GS98" s="380"/>
      <c r="GT98" s="380"/>
      <c r="GU98" s="380"/>
      <c r="GV98" s="380"/>
      <c r="GW98" s="380"/>
      <c r="GX98" s="380"/>
      <c r="GY98" s="380"/>
      <c r="GZ98" s="380"/>
      <c r="HA98" s="380"/>
      <c r="HB98" s="380"/>
      <c r="HC98" s="380"/>
      <c r="HD98" s="380"/>
      <c r="HE98" s="380"/>
      <c r="HF98" s="380"/>
      <c r="HG98" s="380"/>
      <c r="HH98" s="380"/>
      <c r="HI98" s="380"/>
      <c r="HJ98" s="380"/>
      <c r="HK98" s="380"/>
      <c r="HL98" s="380"/>
      <c r="HM98" s="380"/>
      <c r="HN98" s="380"/>
      <c r="HO98" s="380"/>
      <c r="HP98" s="380"/>
      <c r="HQ98" s="380"/>
      <c r="HR98" s="380"/>
      <c r="HS98" s="380"/>
      <c r="HT98" s="380"/>
      <c r="HU98" s="380"/>
      <c r="HV98" s="380"/>
      <c r="HW98" s="380"/>
      <c r="HX98" s="380"/>
      <c r="HY98" s="380"/>
      <c r="HZ98" s="380"/>
      <c r="IA98" s="380"/>
      <c r="IB98" s="380"/>
      <c r="IC98" s="380"/>
      <c r="ID98" s="380"/>
      <c r="IE98" s="380"/>
      <c r="IF98" s="380"/>
      <c r="IG98" s="380"/>
      <c r="IH98" s="380"/>
      <c r="II98" s="380"/>
      <c r="IJ98" s="380"/>
      <c r="IK98" s="380"/>
      <c r="IL98" s="380"/>
      <c r="IM98" s="380"/>
      <c r="IN98" s="380"/>
      <c r="IO98" s="380"/>
      <c r="IP98" s="380"/>
      <c r="IQ98" s="380"/>
      <c r="IR98" s="380"/>
      <c r="IS98" s="380"/>
      <c r="IT98" s="380"/>
      <c r="IU98" s="380"/>
      <c r="IV98" s="380"/>
      <c r="IW98" s="380"/>
      <c r="IX98" s="380"/>
      <c r="IY98" s="380"/>
      <c r="IZ98" s="380"/>
      <c r="JA98" s="380"/>
      <c r="JB98" s="380"/>
      <c r="JC98" s="380"/>
      <c r="JD98" s="380"/>
      <c r="JE98" s="380"/>
      <c r="JF98" s="380"/>
      <c r="JG98" s="380"/>
      <c r="JH98" s="380"/>
      <c r="JI98" s="380"/>
      <c r="JJ98" s="380"/>
      <c r="JK98" s="380"/>
      <c r="JL98" s="380"/>
      <c r="JM98" s="380"/>
      <c r="JN98" s="380"/>
      <c r="JO98" s="380"/>
      <c r="JP98" s="380"/>
      <c r="JQ98" s="380"/>
      <c r="JR98" s="380"/>
      <c r="JS98" s="380"/>
      <c r="JT98" s="380"/>
      <c r="JU98" s="380"/>
      <c r="JV98" s="380"/>
      <c r="JW98" s="380"/>
      <c r="JX98" s="380"/>
      <c r="JY98" s="380"/>
      <c r="JZ98" s="380"/>
      <c r="KA98" s="380"/>
      <c r="KB98" s="380"/>
      <c r="KC98" s="380"/>
      <c r="KD98" s="380"/>
      <c r="KE98" s="380"/>
      <c r="KF98" s="380"/>
      <c r="KG98" s="380"/>
      <c r="KH98" s="380"/>
      <c r="KI98" s="380"/>
      <c r="KJ98" s="380"/>
      <c r="KK98" s="380"/>
      <c r="KL98" s="380"/>
      <c r="KM98" s="380"/>
      <c r="KN98" s="380"/>
      <c r="KO98" s="380"/>
      <c r="KP98" s="380"/>
      <c r="KQ98" s="380"/>
      <c r="KR98" s="380"/>
      <c r="KS98" s="380"/>
      <c r="KT98" s="380"/>
      <c r="KU98" s="380"/>
      <c r="KV98" s="380"/>
      <c r="KW98" s="380"/>
      <c r="KX98" s="380"/>
      <c r="KY98" s="380"/>
      <c r="KZ98" s="380"/>
      <c r="LA98" s="380"/>
      <c r="LB98" s="380"/>
      <c r="LC98" s="380"/>
      <c r="LD98" s="380"/>
      <c r="LE98" s="380"/>
      <c r="LF98" s="380"/>
      <c r="LG98" s="380"/>
      <c r="LH98" s="380"/>
      <c r="LI98" s="380"/>
      <c r="LJ98" s="380"/>
      <c r="LK98" s="380"/>
      <c r="LL98" s="380"/>
      <c r="LM98" s="380"/>
      <c r="LN98" s="380"/>
      <c r="LO98" s="380"/>
      <c r="LP98" s="380"/>
      <c r="LQ98" s="380"/>
      <c r="LR98" s="380"/>
      <c r="LS98" s="380"/>
      <c r="LT98" s="380"/>
      <c r="LU98" s="380"/>
      <c r="LV98" s="380"/>
      <c r="LW98" s="380"/>
      <c r="LX98" s="380"/>
      <c r="LY98" s="380"/>
      <c r="LZ98" s="380"/>
      <c r="MA98" s="380"/>
      <c r="MB98" s="380"/>
      <c r="MC98" s="380"/>
      <c r="MD98" s="380"/>
      <c r="ME98" s="380"/>
      <c r="MF98" s="380"/>
      <c r="MG98" s="380"/>
      <c r="MH98" s="380"/>
      <c r="MI98" s="380"/>
      <c r="MJ98" s="380"/>
      <c r="MK98" s="380"/>
      <c r="ML98" s="380"/>
      <c r="MM98" s="380"/>
      <c r="MN98" s="380"/>
      <c r="MO98" s="380"/>
      <c r="MP98" s="380"/>
      <c r="MQ98" s="380"/>
      <c r="MR98" s="380"/>
      <c r="MS98" s="380"/>
      <c r="MT98" s="380"/>
      <c r="MU98" s="380"/>
      <c r="MV98" s="380"/>
      <c r="MW98" s="380"/>
      <c r="MX98" s="380"/>
      <c r="MY98" s="380"/>
      <c r="MZ98" s="380"/>
      <c r="NA98" s="380"/>
      <c r="NB98" s="380"/>
      <c r="NC98" s="380"/>
      <c r="ND98" s="380"/>
      <c r="NE98" s="380"/>
      <c r="NF98" s="380"/>
      <c r="NG98" s="380"/>
      <c r="NH98" s="380"/>
      <c r="NI98" s="380"/>
      <c r="NJ98" s="380"/>
      <c r="NK98" s="380"/>
      <c r="NL98" s="380"/>
      <c r="NM98" s="380"/>
      <c r="NN98" s="380"/>
      <c r="NO98" s="380"/>
      <c r="NP98" s="380"/>
      <c r="NQ98" s="380"/>
      <c r="NR98" s="380"/>
      <c r="NS98" s="380"/>
      <c r="NT98" s="380"/>
      <c r="NU98" s="380"/>
      <c r="NV98" s="380"/>
      <c r="NW98" s="380"/>
      <c r="NX98" s="380"/>
      <c r="NY98" s="380"/>
      <c r="NZ98" s="380"/>
      <c r="OA98" s="380"/>
      <c r="OB98" s="380"/>
      <c r="OC98" s="380"/>
      <c r="OD98" s="380"/>
      <c r="OE98" s="380"/>
      <c r="OF98" s="380"/>
      <c r="OG98" s="380"/>
      <c r="OH98" s="380"/>
      <c r="OI98" s="380"/>
      <c r="OJ98" s="380"/>
      <c r="OK98" s="380"/>
      <c r="OL98" s="380"/>
      <c r="OM98" s="380"/>
      <c r="ON98" s="380"/>
    </row>
    <row r="99" spans="1:404" ht="15" customHeight="1">
      <c r="A99" s="12"/>
      <c r="B99" s="12"/>
      <c r="C99" s="12"/>
      <c r="D99" s="12"/>
      <c r="E99" s="12"/>
      <c r="F99" s="12"/>
      <c r="G99" s="12"/>
      <c r="H99" s="12"/>
      <c r="I99" s="12"/>
      <c r="J99" s="627"/>
      <c r="K99" s="627"/>
      <c r="L99" s="627"/>
      <c r="M99" s="627"/>
      <c r="N99" s="627"/>
      <c r="O99" s="627"/>
      <c r="P99" s="627"/>
      <c r="Q99" s="627"/>
      <c r="R99" s="627"/>
      <c r="S99" s="627"/>
      <c r="T99" s="627"/>
      <c r="U99" s="627"/>
      <c r="V99" s="627"/>
      <c r="W99" s="627"/>
      <c r="X99" s="627"/>
      <c r="Y99" s="627"/>
      <c r="Z99" s="627"/>
      <c r="AA99" s="627"/>
      <c r="AB99" s="627"/>
      <c r="AC99" s="627"/>
      <c r="AD99" s="627"/>
      <c r="AE99" s="627"/>
      <c r="AF99" s="627"/>
      <c r="AG99" s="627"/>
      <c r="AH99" s="627"/>
      <c r="AI99" s="627"/>
      <c r="AJ99" s="627"/>
      <c r="AK99" s="627"/>
      <c r="AL99" s="627"/>
      <c r="AM99" s="627"/>
      <c r="AN99" s="627"/>
      <c r="AO99" s="627"/>
      <c r="AP99" s="627"/>
      <c r="AQ99" s="627"/>
      <c r="AR99" s="627"/>
      <c r="AS99" s="627"/>
      <c r="AT99" s="627"/>
      <c r="AU99" s="627"/>
      <c r="AV99" s="627"/>
      <c r="AW99" s="627"/>
      <c r="AX99" s="627"/>
      <c r="AY99" s="627"/>
      <c r="AZ99" s="627"/>
      <c r="BA99" s="627"/>
      <c r="BB99" s="627"/>
      <c r="BC99" s="627"/>
      <c r="BD99" s="627"/>
      <c r="BE99" s="627"/>
      <c r="BF99" s="627"/>
      <c r="BG99" s="627"/>
      <c r="BH99" s="627"/>
      <c r="BI99" s="627"/>
      <c r="BJ99" s="627"/>
      <c r="BK99" s="627"/>
      <c r="BL99" s="627"/>
      <c r="BM99" s="627"/>
      <c r="BN99" s="627"/>
      <c r="BO99" s="627"/>
      <c r="BP99" s="627"/>
      <c r="BQ99" s="627"/>
      <c r="BR99" s="627"/>
      <c r="BS99" s="627"/>
      <c r="BT99" s="627"/>
      <c r="BU99" s="627"/>
      <c r="BV99" s="627"/>
      <c r="BW99" s="627"/>
      <c r="BX99" s="627"/>
      <c r="BY99" s="627"/>
      <c r="BZ99" s="627"/>
      <c r="CA99" s="627"/>
      <c r="CB99" s="627"/>
      <c r="CC99" s="627"/>
      <c r="CD99" s="627"/>
      <c r="CE99" s="627"/>
      <c r="CF99" s="627"/>
      <c r="CG99" s="627"/>
      <c r="CH99" s="627"/>
      <c r="CI99" s="627"/>
      <c r="CJ99" s="627"/>
      <c r="CK99" s="627"/>
      <c r="CL99" s="627"/>
      <c r="CM99" s="627"/>
      <c r="CN99" s="627"/>
      <c r="CO99" s="627"/>
      <c r="CP99" s="627"/>
      <c r="CQ99" s="627"/>
      <c r="CR99" s="627"/>
      <c r="CS99" s="627"/>
      <c r="CT99" s="627"/>
      <c r="CU99" s="627"/>
      <c r="CV99" s="627"/>
      <c r="CW99" s="627"/>
      <c r="CX99" s="627"/>
      <c r="CY99" s="627"/>
      <c r="CZ99" s="627"/>
      <c r="DA99" s="627"/>
      <c r="DB99" s="627"/>
      <c r="DC99" s="627"/>
      <c r="DD99" s="627"/>
      <c r="DE99" s="627"/>
      <c r="DF99" s="627"/>
      <c r="DG99" s="627"/>
      <c r="DH99" s="627"/>
      <c r="DI99" s="627"/>
      <c r="DJ99" s="627"/>
      <c r="DK99" s="627"/>
      <c r="DL99" s="627"/>
      <c r="DM99" s="627"/>
      <c r="DN99" s="627"/>
      <c r="DO99" s="627"/>
      <c r="DP99" s="627"/>
      <c r="DQ99" s="627"/>
      <c r="DR99" s="627"/>
      <c r="DS99" s="627"/>
      <c r="DT99" s="627"/>
      <c r="DU99" s="627"/>
      <c r="DV99" s="627"/>
      <c r="DW99" s="627"/>
      <c r="DX99" s="627"/>
      <c r="DY99" s="627"/>
      <c r="DZ99" s="627"/>
      <c r="EA99" s="627"/>
      <c r="EB99" s="627"/>
      <c r="EC99" s="627"/>
      <c r="ED99" s="627"/>
      <c r="EE99" s="627"/>
      <c r="EF99" s="627"/>
      <c r="EG99" s="627"/>
      <c r="EH99" s="627"/>
      <c r="EI99" s="627"/>
      <c r="EJ99" s="627"/>
      <c r="EK99" s="627"/>
      <c r="EL99" s="627"/>
      <c r="EM99" s="627"/>
      <c r="EN99" s="627"/>
      <c r="EO99" s="627"/>
      <c r="EP99" s="627"/>
      <c r="EQ99" s="627"/>
      <c r="ER99" s="627"/>
      <c r="ES99" s="627"/>
      <c r="ET99" s="627"/>
      <c r="EU99" s="627"/>
      <c r="EV99" s="627"/>
      <c r="EW99" s="627"/>
      <c r="EX99" s="627"/>
      <c r="EY99" s="627"/>
      <c r="EZ99" s="627"/>
      <c r="FA99" s="627"/>
      <c r="FB99" s="627"/>
      <c r="FC99" s="627"/>
      <c r="FD99" s="627"/>
      <c r="FE99" s="627"/>
      <c r="FF99" s="627"/>
      <c r="FG99" s="627"/>
      <c r="FH99" s="627"/>
      <c r="FI99" s="627"/>
      <c r="FJ99" s="627"/>
      <c r="FK99" s="627"/>
      <c r="FL99" s="627"/>
      <c r="FM99" s="627"/>
      <c r="FN99" s="627"/>
      <c r="FO99" s="627"/>
      <c r="FP99" s="627"/>
      <c r="FQ99" s="627"/>
      <c r="FR99" s="627"/>
      <c r="FS99" s="627"/>
      <c r="FT99" s="627"/>
      <c r="FU99" s="627"/>
      <c r="FV99" s="627"/>
      <c r="FW99" s="627"/>
      <c r="FX99" s="627"/>
      <c r="FY99" s="627"/>
      <c r="FZ99" s="627"/>
      <c r="GA99" s="627"/>
      <c r="GB99" s="627"/>
      <c r="GC99" s="627"/>
      <c r="GD99" s="627"/>
      <c r="GE99" s="627"/>
      <c r="GF99" s="627"/>
      <c r="GG99" s="627"/>
      <c r="GH99" s="627"/>
      <c r="GI99" s="627"/>
      <c r="GJ99" s="627"/>
      <c r="GK99" s="627"/>
      <c r="GL99" s="627"/>
      <c r="GM99" s="627"/>
      <c r="GN99" s="627"/>
      <c r="GO99" s="627"/>
      <c r="GP99" s="627"/>
      <c r="GQ99" s="627"/>
      <c r="GR99" s="627"/>
      <c r="GS99" s="627"/>
      <c r="GT99" s="627"/>
      <c r="GU99" s="627"/>
      <c r="GV99" s="627"/>
      <c r="GW99" s="627"/>
      <c r="GX99" s="627"/>
      <c r="GY99" s="627"/>
      <c r="GZ99" s="627"/>
      <c r="HA99" s="627"/>
      <c r="HB99" s="627"/>
      <c r="HC99" s="627"/>
      <c r="HD99" s="627"/>
      <c r="HE99" s="627"/>
      <c r="HF99" s="627"/>
      <c r="HG99" s="627"/>
      <c r="HH99" s="627"/>
      <c r="HI99" s="627"/>
      <c r="HJ99" s="627"/>
      <c r="HK99" s="627"/>
      <c r="HL99" s="627"/>
      <c r="HM99" s="627"/>
      <c r="HN99" s="627"/>
      <c r="HO99" s="627"/>
      <c r="HP99" s="627"/>
      <c r="HQ99" s="627"/>
      <c r="HR99" s="627"/>
      <c r="HS99" s="627"/>
      <c r="HT99" s="627"/>
      <c r="HU99" s="627"/>
      <c r="HV99" s="627"/>
      <c r="HW99" s="627"/>
      <c r="HX99" s="627"/>
      <c r="HY99" s="627"/>
      <c r="HZ99" s="627"/>
      <c r="IA99" s="627"/>
      <c r="IB99" s="627"/>
      <c r="IC99" s="627"/>
      <c r="ID99" s="627"/>
      <c r="IE99" s="627"/>
      <c r="IF99" s="627"/>
      <c r="IG99" s="627"/>
      <c r="IH99" s="627"/>
      <c r="II99" s="627"/>
      <c r="IJ99" s="627"/>
      <c r="IK99" s="627"/>
      <c r="IL99" s="627"/>
      <c r="IM99" s="627"/>
      <c r="IN99" s="627"/>
      <c r="IO99" s="627"/>
      <c r="IP99" s="627"/>
      <c r="IQ99" s="627"/>
      <c r="IR99" s="627"/>
      <c r="IS99" s="627"/>
      <c r="IT99" s="627"/>
      <c r="IU99" s="627"/>
      <c r="IV99" s="627"/>
      <c r="IW99" s="627"/>
      <c r="IX99" s="627"/>
      <c r="IY99" s="627"/>
      <c r="IZ99" s="627"/>
      <c r="JA99" s="627"/>
      <c r="JB99" s="627"/>
      <c r="JC99" s="627"/>
      <c r="JD99" s="627"/>
      <c r="JE99" s="627"/>
      <c r="JF99" s="627"/>
      <c r="JG99" s="627"/>
      <c r="JH99" s="627"/>
      <c r="JI99" s="627"/>
      <c r="JJ99" s="627"/>
      <c r="JK99" s="627"/>
      <c r="JL99" s="627"/>
      <c r="JM99" s="627"/>
      <c r="JN99" s="627"/>
      <c r="JO99" s="627"/>
      <c r="JP99" s="627"/>
      <c r="JQ99" s="627"/>
      <c r="JR99" s="627"/>
      <c r="JS99" s="627"/>
      <c r="JT99" s="627"/>
      <c r="JU99" s="627"/>
      <c r="JV99" s="627"/>
      <c r="JW99" s="627"/>
      <c r="JX99" s="627"/>
      <c r="JY99" s="627"/>
      <c r="JZ99" s="627"/>
      <c r="KA99" s="627"/>
      <c r="KB99" s="627"/>
      <c r="KC99" s="627"/>
      <c r="KD99" s="627"/>
      <c r="KE99" s="627"/>
      <c r="KF99" s="627"/>
      <c r="KG99" s="627"/>
      <c r="KH99" s="627"/>
      <c r="KI99" s="627"/>
      <c r="KJ99" s="627"/>
      <c r="KK99" s="627"/>
      <c r="KL99" s="627"/>
      <c r="KM99" s="627"/>
      <c r="KN99" s="627"/>
      <c r="KO99" s="627"/>
      <c r="KP99" s="627"/>
      <c r="KQ99" s="627"/>
      <c r="KR99" s="627"/>
      <c r="KS99" s="627"/>
      <c r="KT99" s="627"/>
      <c r="KU99" s="627"/>
      <c r="KV99" s="627"/>
      <c r="KW99" s="627"/>
      <c r="KX99" s="627"/>
      <c r="KY99" s="627"/>
      <c r="KZ99" s="627"/>
      <c r="LA99" s="627"/>
      <c r="LB99" s="627"/>
      <c r="LC99" s="627"/>
      <c r="LD99" s="627"/>
      <c r="LE99" s="627"/>
      <c r="LF99" s="627"/>
      <c r="LG99" s="627"/>
      <c r="LH99" s="627"/>
      <c r="LI99" s="627"/>
      <c r="LJ99" s="627"/>
      <c r="LK99" s="627"/>
      <c r="LL99" s="627"/>
      <c r="LM99" s="627"/>
      <c r="LN99" s="627"/>
      <c r="LO99" s="627"/>
      <c r="LP99" s="627"/>
      <c r="LQ99" s="627"/>
      <c r="LR99" s="627"/>
      <c r="LS99" s="627"/>
      <c r="LT99" s="627"/>
      <c r="LU99" s="627"/>
      <c r="LV99" s="627"/>
      <c r="LW99" s="627"/>
      <c r="LX99" s="627"/>
      <c r="LY99" s="627"/>
      <c r="LZ99" s="627"/>
      <c r="MA99" s="627"/>
      <c r="MB99" s="627"/>
      <c r="MC99" s="627"/>
      <c r="MD99" s="627"/>
      <c r="ME99" s="627"/>
      <c r="MF99" s="627"/>
      <c r="MG99" s="627"/>
      <c r="MH99" s="627"/>
      <c r="MI99" s="627"/>
      <c r="MJ99" s="627"/>
      <c r="MK99" s="627"/>
      <c r="ML99" s="627"/>
      <c r="MM99" s="627"/>
      <c r="MN99" s="627"/>
      <c r="MO99" s="627"/>
      <c r="MP99" s="627"/>
      <c r="MQ99" s="627"/>
      <c r="MR99" s="627"/>
      <c r="MS99" s="627"/>
      <c r="MT99" s="627"/>
      <c r="MU99" s="627"/>
      <c r="MV99" s="627"/>
      <c r="MW99" s="627"/>
      <c r="MX99" s="627"/>
      <c r="MY99" s="627"/>
      <c r="MZ99" s="627"/>
      <c r="NA99" s="627"/>
      <c r="NB99" s="627"/>
      <c r="NC99" s="627"/>
      <c r="ND99" s="627"/>
      <c r="NE99" s="627"/>
      <c r="NF99" s="627"/>
      <c r="NG99" s="627"/>
      <c r="NH99" s="627"/>
      <c r="NI99" s="627"/>
      <c r="NJ99" s="627"/>
      <c r="NK99" s="627"/>
      <c r="NL99" s="627"/>
      <c r="NM99" s="627"/>
      <c r="NN99" s="627"/>
      <c r="NO99" s="627"/>
      <c r="NP99" s="627"/>
      <c r="NQ99" s="627"/>
      <c r="NR99" s="627"/>
      <c r="NS99" s="627"/>
      <c r="NT99" s="627"/>
      <c r="NU99" s="627"/>
      <c r="NV99" s="627"/>
      <c r="NW99" s="627"/>
      <c r="NX99" s="627"/>
      <c r="NY99" s="627"/>
      <c r="NZ99" s="627"/>
      <c r="OA99" s="627"/>
      <c r="OB99" s="627"/>
      <c r="OC99" s="627"/>
      <c r="OD99" s="627"/>
      <c r="OE99" s="627"/>
      <c r="OF99" s="627"/>
      <c r="OG99" s="627"/>
      <c r="OH99" s="627"/>
      <c r="OI99" s="627"/>
      <c r="OJ99" s="627"/>
      <c r="OK99" s="627"/>
      <c r="OL99" s="627"/>
      <c r="OM99" s="627"/>
      <c r="ON99" s="627"/>
    </row>
    <row r="100" spans="1:404" ht="15" customHeight="1">
      <c r="A100" s="12"/>
      <c r="B100" s="12"/>
      <c r="C100" s="12"/>
      <c r="D100" s="12"/>
      <c r="E100" s="12"/>
      <c r="F100" s="12"/>
      <c r="G100" s="12"/>
      <c r="H100" s="12"/>
      <c r="I100" s="12"/>
      <c r="J100" s="627"/>
      <c r="K100" s="627"/>
      <c r="L100" s="627"/>
      <c r="M100" s="627"/>
      <c r="N100" s="627"/>
      <c r="O100" s="627"/>
      <c r="P100" s="627"/>
      <c r="Q100" s="627"/>
      <c r="R100" s="627"/>
      <c r="S100" s="627"/>
      <c r="T100" s="627"/>
      <c r="U100" s="627"/>
      <c r="V100" s="627"/>
      <c r="W100" s="627"/>
      <c r="X100" s="627"/>
      <c r="Y100" s="627"/>
      <c r="Z100" s="627"/>
      <c r="AA100" s="627"/>
      <c r="AB100" s="627"/>
      <c r="AC100" s="627"/>
      <c r="AD100" s="627"/>
      <c r="AE100" s="627"/>
      <c r="AF100" s="627"/>
      <c r="AG100" s="627"/>
      <c r="AH100" s="627"/>
      <c r="AI100" s="627"/>
      <c r="AJ100" s="627"/>
      <c r="AK100" s="627"/>
      <c r="AL100" s="627"/>
      <c r="AM100" s="627"/>
      <c r="AN100" s="627"/>
      <c r="AO100" s="627"/>
      <c r="AP100" s="627"/>
      <c r="AQ100" s="627"/>
      <c r="AR100" s="627"/>
      <c r="AS100" s="627"/>
      <c r="AT100" s="627"/>
      <c r="AU100" s="627"/>
      <c r="AV100" s="627"/>
      <c r="AW100" s="627"/>
      <c r="AX100" s="627"/>
      <c r="AY100" s="627"/>
      <c r="AZ100" s="627"/>
      <c r="BA100" s="627"/>
      <c r="BB100" s="627"/>
      <c r="BC100" s="627"/>
      <c r="BD100" s="627"/>
      <c r="BE100" s="627"/>
      <c r="BF100" s="627"/>
      <c r="BG100" s="627"/>
      <c r="BH100" s="627"/>
      <c r="BI100" s="627"/>
      <c r="BJ100" s="627"/>
      <c r="BK100" s="627"/>
      <c r="BL100" s="627"/>
      <c r="BM100" s="627"/>
      <c r="BN100" s="627"/>
      <c r="BO100" s="627"/>
      <c r="BP100" s="627"/>
      <c r="BQ100" s="627"/>
      <c r="BR100" s="627"/>
      <c r="BS100" s="627"/>
      <c r="BT100" s="627"/>
      <c r="BU100" s="627"/>
      <c r="BV100" s="627"/>
      <c r="BW100" s="627"/>
      <c r="BX100" s="627"/>
      <c r="BY100" s="627"/>
      <c r="BZ100" s="627"/>
      <c r="CA100" s="627"/>
      <c r="CB100" s="627"/>
      <c r="CC100" s="627"/>
      <c r="CD100" s="627"/>
      <c r="CE100" s="627"/>
      <c r="CF100" s="627"/>
      <c r="CG100" s="627"/>
      <c r="CH100" s="627"/>
      <c r="CI100" s="627"/>
      <c r="CJ100" s="627"/>
      <c r="CK100" s="627"/>
      <c r="CL100" s="627"/>
      <c r="CM100" s="627"/>
      <c r="CN100" s="627"/>
      <c r="CO100" s="627"/>
      <c r="CP100" s="627"/>
      <c r="CQ100" s="627"/>
      <c r="CR100" s="627"/>
      <c r="CS100" s="627"/>
      <c r="CT100" s="627"/>
      <c r="CU100" s="627"/>
      <c r="CV100" s="627"/>
      <c r="CW100" s="627"/>
      <c r="CX100" s="627"/>
      <c r="CY100" s="627"/>
      <c r="CZ100" s="627"/>
      <c r="DA100" s="627"/>
      <c r="DB100" s="627"/>
      <c r="DC100" s="627"/>
      <c r="DD100" s="627"/>
      <c r="DE100" s="627"/>
      <c r="DF100" s="627"/>
      <c r="DG100" s="627"/>
      <c r="DH100" s="627"/>
      <c r="DI100" s="627"/>
      <c r="DJ100" s="627"/>
      <c r="DK100" s="627"/>
      <c r="DL100" s="627"/>
      <c r="DM100" s="627"/>
      <c r="DN100" s="627"/>
      <c r="DO100" s="627"/>
      <c r="DP100" s="627"/>
      <c r="DQ100" s="627"/>
      <c r="DR100" s="627"/>
      <c r="DS100" s="627"/>
      <c r="DT100" s="627"/>
      <c r="DU100" s="627"/>
      <c r="DV100" s="627"/>
      <c r="DW100" s="627"/>
      <c r="DX100" s="627"/>
      <c r="DY100" s="627"/>
      <c r="DZ100" s="627"/>
      <c r="EA100" s="627"/>
      <c r="EB100" s="627"/>
      <c r="EC100" s="627"/>
      <c r="ED100" s="627"/>
      <c r="EE100" s="627"/>
      <c r="EF100" s="627"/>
      <c r="EG100" s="627"/>
      <c r="EH100" s="627"/>
      <c r="EI100" s="627"/>
      <c r="EJ100" s="627"/>
      <c r="EK100" s="627"/>
      <c r="EL100" s="627"/>
      <c r="EM100" s="627"/>
      <c r="EN100" s="627"/>
      <c r="EO100" s="627"/>
      <c r="EP100" s="627"/>
      <c r="EQ100" s="627"/>
      <c r="ER100" s="627"/>
      <c r="ES100" s="627"/>
      <c r="ET100" s="627"/>
      <c r="EU100" s="627"/>
      <c r="EV100" s="627"/>
      <c r="EW100" s="627"/>
      <c r="EX100" s="627"/>
      <c r="EY100" s="627"/>
      <c r="EZ100" s="627"/>
      <c r="FA100" s="627"/>
      <c r="FB100" s="627"/>
      <c r="FC100" s="627"/>
      <c r="FD100" s="627"/>
      <c r="FE100" s="627"/>
      <c r="FF100" s="627"/>
      <c r="FG100" s="627"/>
      <c r="FH100" s="627"/>
      <c r="FI100" s="627"/>
      <c r="FJ100" s="627"/>
      <c r="FK100" s="627"/>
      <c r="FL100" s="627"/>
      <c r="FM100" s="627"/>
      <c r="FN100" s="627"/>
      <c r="FO100" s="627"/>
      <c r="FP100" s="627"/>
      <c r="FQ100" s="627"/>
      <c r="FR100" s="627"/>
      <c r="FS100" s="627"/>
      <c r="FT100" s="627"/>
      <c r="FU100" s="627"/>
      <c r="FV100" s="627"/>
      <c r="FW100" s="627"/>
      <c r="FX100" s="627"/>
      <c r="FY100" s="627"/>
      <c r="FZ100" s="627"/>
      <c r="GA100" s="627"/>
      <c r="GB100" s="627"/>
      <c r="GC100" s="627"/>
      <c r="GD100" s="627"/>
      <c r="GE100" s="627"/>
      <c r="GF100" s="627"/>
      <c r="GG100" s="627"/>
      <c r="GH100" s="627"/>
      <c r="GI100" s="627"/>
      <c r="GJ100" s="627"/>
      <c r="GK100" s="627"/>
      <c r="GL100" s="627"/>
      <c r="GM100" s="627"/>
      <c r="GN100" s="627"/>
      <c r="GO100" s="627"/>
      <c r="GP100" s="627"/>
      <c r="GQ100" s="627"/>
      <c r="GR100" s="627"/>
      <c r="GS100" s="627"/>
      <c r="GT100" s="627"/>
      <c r="GU100" s="627"/>
      <c r="GV100" s="627"/>
      <c r="GW100" s="627"/>
      <c r="GX100" s="627"/>
      <c r="GY100" s="627"/>
      <c r="GZ100" s="627"/>
      <c r="HA100" s="627"/>
      <c r="HB100" s="627"/>
      <c r="HC100" s="627"/>
      <c r="HD100" s="627"/>
      <c r="HE100" s="627"/>
      <c r="HF100" s="627"/>
      <c r="HG100" s="627"/>
      <c r="HH100" s="627"/>
      <c r="HI100" s="627"/>
      <c r="HJ100" s="627"/>
      <c r="HK100" s="627"/>
      <c r="HL100" s="627"/>
      <c r="HM100" s="627"/>
      <c r="HN100" s="627"/>
      <c r="HO100" s="627"/>
      <c r="HP100" s="627"/>
      <c r="HQ100" s="627"/>
      <c r="HR100" s="627"/>
      <c r="HS100" s="627"/>
      <c r="HT100" s="627"/>
      <c r="HU100" s="627"/>
      <c r="HV100" s="627"/>
      <c r="HW100" s="627"/>
      <c r="HX100" s="627"/>
      <c r="HY100" s="627"/>
      <c r="HZ100" s="627"/>
      <c r="IA100" s="627"/>
      <c r="IB100" s="627"/>
      <c r="IC100" s="627"/>
      <c r="ID100" s="627"/>
      <c r="IE100" s="627"/>
      <c r="IF100" s="627"/>
      <c r="IG100" s="627"/>
      <c r="IH100" s="627"/>
      <c r="II100" s="627"/>
      <c r="IJ100" s="627"/>
      <c r="IK100" s="627"/>
      <c r="IL100" s="627"/>
      <c r="IM100" s="627"/>
      <c r="IN100" s="627"/>
      <c r="IO100" s="627"/>
      <c r="IP100" s="627"/>
      <c r="IQ100" s="627"/>
      <c r="IR100" s="627"/>
      <c r="IS100" s="627"/>
      <c r="IT100" s="627"/>
      <c r="IU100" s="627"/>
      <c r="IV100" s="627"/>
      <c r="IW100" s="627"/>
      <c r="IX100" s="627"/>
      <c r="IY100" s="627"/>
      <c r="IZ100" s="627"/>
      <c r="JA100" s="627"/>
      <c r="JB100" s="627"/>
      <c r="JC100" s="627"/>
      <c r="JD100" s="627"/>
      <c r="JE100" s="627"/>
      <c r="JF100" s="627"/>
      <c r="JG100" s="627"/>
      <c r="JH100" s="627"/>
      <c r="JI100" s="627"/>
      <c r="JJ100" s="627"/>
      <c r="JK100" s="627"/>
      <c r="JL100" s="627"/>
      <c r="JM100" s="627"/>
      <c r="JN100" s="627"/>
      <c r="JO100" s="627"/>
      <c r="JP100" s="627"/>
      <c r="JQ100" s="627"/>
      <c r="JR100" s="627"/>
      <c r="JS100" s="627"/>
      <c r="JT100" s="627"/>
      <c r="JU100" s="627"/>
      <c r="JV100" s="627"/>
      <c r="JW100" s="627"/>
      <c r="JX100" s="627"/>
      <c r="JY100" s="627"/>
      <c r="JZ100" s="627"/>
      <c r="KA100" s="627"/>
      <c r="KB100" s="627"/>
      <c r="KC100" s="627"/>
      <c r="KD100" s="627"/>
      <c r="KE100" s="627"/>
      <c r="KF100" s="627"/>
      <c r="KG100" s="627"/>
      <c r="KH100" s="627"/>
      <c r="KI100" s="627"/>
      <c r="KJ100" s="627"/>
      <c r="KK100" s="627"/>
      <c r="KL100" s="627"/>
      <c r="KM100" s="627"/>
      <c r="KN100" s="627"/>
      <c r="KO100" s="627"/>
      <c r="KP100" s="627"/>
      <c r="KQ100" s="627"/>
      <c r="KR100" s="627"/>
      <c r="KS100" s="627"/>
      <c r="KT100" s="627"/>
      <c r="KU100" s="627"/>
      <c r="KV100" s="627"/>
      <c r="KW100" s="627"/>
      <c r="KX100" s="627"/>
      <c r="KY100" s="627"/>
      <c r="KZ100" s="627"/>
      <c r="LA100" s="627"/>
      <c r="LB100" s="627"/>
      <c r="LC100" s="627"/>
      <c r="LD100" s="627"/>
      <c r="LE100" s="627"/>
      <c r="LF100" s="627"/>
      <c r="LG100" s="627"/>
      <c r="LH100" s="627"/>
      <c r="LI100" s="627"/>
      <c r="LJ100" s="627"/>
      <c r="LK100" s="627"/>
      <c r="LL100" s="627"/>
      <c r="LM100" s="627"/>
      <c r="LN100" s="627"/>
      <c r="LO100" s="627"/>
      <c r="LP100" s="627"/>
      <c r="LQ100" s="627"/>
      <c r="LR100" s="627"/>
      <c r="LS100" s="627"/>
      <c r="LT100" s="627"/>
      <c r="LU100" s="627"/>
      <c r="LV100" s="627"/>
      <c r="LW100" s="627"/>
      <c r="LX100" s="627"/>
      <c r="LY100" s="627"/>
      <c r="LZ100" s="627"/>
      <c r="MA100" s="627"/>
      <c r="MB100" s="627"/>
      <c r="MC100" s="627"/>
      <c r="MD100" s="627"/>
      <c r="ME100" s="627"/>
      <c r="MF100" s="627"/>
      <c r="MG100" s="627"/>
      <c r="MH100" s="627"/>
      <c r="MI100" s="627"/>
      <c r="MJ100" s="627"/>
      <c r="MK100" s="627"/>
      <c r="ML100" s="627"/>
      <c r="MM100" s="627"/>
      <c r="MN100" s="627"/>
      <c r="MO100" s="627"/>
      <c r="MP100" s="627"/>
      <c r="MQ100" s="627"/>
      <c r="MR100" s="627"/>
      <c r="MS100" s="627"/>
      <c r="MT100" s="627"/>
      <c r="MU100" s="627"/>
      <c r="MV100" s="627"/>
      <c r="MW100" s="627"/>
      <c r="MX100" s="627"/>
      <c r="MY100" s="627"/>
      <c r="MZ100" s="627"/>
      <c r="NA100" s="627"/>
      <c r="NB100" s="627"/>
      <c r="NC100" s="627"/>
      <c r="ND100" s="627"/>
      <c r="NE100" s="627"/>
      <c r="NF100" s="627"/>
      <c r="NG100" s="627"/>
      <c r="NH100" s="627"/>
      <c r="NI100" s="627"/>
      <c r="NJ100" s="627"/>
      <c r="NK100" s="627"/>
      <c r="NL100" s="627"/>
      <c r="NM100" s="627"/>
      <c r="NN100" s="627"/>
      <c r="NO100" s="627"/>
      <c r="NP100" s="627"/>
      <c r="NQ100" s="627"/>
      <c r="NR100" s="627"/>
      <c r="NS100" s="627"/>
      <c r="NT100" s="627"/>
      <c r="NU100" s="627"/>
      <c r="NV100" s="627"/>
      <c r="NW100" s="627"/>
      <c r="NX100" s="627"/>
      <c r="NY100" s="627"/>
      <c r="NZ100" s="627"/>
      <c r="OA100" s="627"/>
      <c r="OB100" s="627"/>
      <c r="OC100" s="627"/>
      <c r="OD100" s="627"/>
      <c r="OE100" s="627"/>
      <c r="OF100" s="627"/>
      <c r="OG100" s="627"/>
      <c r="OH100" s="627"/>
      <c r="OI100" s="627"/>
      <c r="OJ100" s="627"/>
      <c r="OK100" s="627"/>
      <c r="OL100" s="627"/>
      <c r="OM100" s="627"/>
      <c r="ON100" s="627"/>
    </row>
    <row r="101" spans="1:404" ht="15" customHeight="1">
      <c r="A101" s="12"/>
      <c r="B101" s="12"/>
      <c r="C101" s="12"/>
      <c r="D101" s="12"/>
      <c r="E101" s="12"/>
      <c r="F101" s="12"/>
      <c r="G101" s="12"/>
      <c r="H101" s="12"/>
      <c r="I101" s="12"/>
      <c r="J101" s="380"/>
      <c r="K101" s="380"/>
      <c r="L101" s="380"/>
      <c r="M101" s="380"/>
      <c r="N101" s="380"/>
      <c r="O101" s="380"/>
      <c r="P101" s="380"/>
      <c r="Q101" s="380"/>
      <c r="R101" s="380"/>
      <c r="S101" s="380"/>
      <c r="T101" s="380"/>
      <c r="U101" s="380"/>
      <c r="V101" s="380"/>
      <c r="W101" s="380"/>
      <c r="X101" s="380"/>
      <c r="Y101" s="380"/>
      <c r="Z101" s="380"/>
      <c r="AA101" s="380"/>
      <c r="AB101" s="380"/>
      <c r="AC101" s="380"/>
      <c r="AD101" s="380"/>
      <c r="AE101" s="380"/>
      <c r="AF101" s="380"/>
      <c r="AG101" s="380"/>
      <c r="AH101" s="380"/>
      <c r="AI101" s="380"/>
      <c r="AJ101" s="380"/>
      <c r="AK101" s="380"/>
      <c r="AL101" s="380"/>
      <c r="AM101" s="380"/>
      <c r="AN101" s="380"/>
      <c r="AO101" s="380"/>
      <c r="AP101" s="380"/>
      <c r="AQ101" s="380"/>
      <c r="AR101" s="380"/>
      <c r="AS101" s="380"/>
      <c r="AT101" s="380"/>
      <c r="AU101" s="380"/>
      <c r="AV101" s="380"/>
      <c r="AW101" s="380"/>
      <c r="AX101" s="380"/>
      <c r="AY101" s="380"/>
      <c r="AZ101" s="380"/>
      <c r="BA101" s="380"/>
      <c r="BB101" s="380"/>
      <c r="BC101" s="380"/>
      <c r="BD101" s="380"/>
      <c r="BE101" s="380"/>
      <c r="BF101" s="380"/>
      <c r="BG101" s="380"/>
      <c r="BH101" s="380"/>
      <c r="BI101" s="380"/>
      <c r="BJ101" s="380"/>
      <c r="BK101" s="380"/>
      <c r="BL101" s="380"/>
      <c r="BM101" s="380"/>
      <c r="BN101" s="380"/>
      <c r="BO101" s="380"/>
      <c r="BP101" s="380"/>
      <c r="BQ101" s="380"/>
      <c r="BR101" s="380"/>
      <c r="BS101" s="380"/>
      <c r="BT101" s="380"/>
      <c r="BU101" s="380"/>
      <c r="BV101" s="380"/>
      <c r="BW101" s="380"/>
      <c r="BX101" s="380"/>
      <c r="BY101" s="380"/>
      <c r="BZ101" s="380"/>
      <c r="CA101" s="380"/>
      <c r="CB101" s="380"/>
      <c r="CC101" s="380"/>
      <c r="CD101" s="380"/>
      <c r="CE101" s="380"/>
      <c r="CF101" s="380"/>
      <c r="CG101" s="380"/>
      <c r="CH101" s="380"/>
      <c r="CI101" s="380"/>
      <c r="CJ101" s="380"/>
      <c r="CK101" s="380"/>
      <c r="CL101" s="380"/>
      <c r="CM101" s="380"/>
      <c r="CN101" s="380"/>
      <c r="CO101" s="380"/>
      <c r="CP101" s="380"/>
      <c r="CQ101" s="380"/>
      <c r="CR101" s="380"/>
      <c r="CS101" s="380"/>
      <c r="CT101" s="380"/>
      <c r="CU101" s="380"/>
      <c r="CV101" s="380"/>
      <c r="CW101" s="380"/>
      <c r="CX101" s="380"/>
      <c r="CY101" s="380"/>
      <c r="CZ101" s="380"/>
      <c r="DA101" s="380"/>
      <c r="DB101" s="380"/>
      <c r="DC101" s="380"/>
      <c r="DD101" s="380"/>
      <c r="DE101" s="380"/>
      <c r="DF101" s="380"/>
      <c r="DG101" s="380"/>
      <c r="DH101" s="380"/>
      <c r="DI101" s="380"/>
      <c r="DJ101" s="380"/>
      <c r="DK101" s="380"/>
      <c r="DL101" s="380"/>
      <c r="DM101" s="380"/>
      <c r="DN101" s="380"/>
      <c r="DO101" s="380"/>
      <c r="DP101" s="380"/>
      <c r="DQ101" s="380"/>
      <c r="DR101" s="380"/>
      <c r="DS101" s="380"/>
      <c r="DT101" s="380"/>
      <c r="DU101" s="380"/>
      <c r="DV101" s="380"/>
      <c r="DW101" s="380"/>
      <c r="DX101" s="380"/>
      <c r="DY101" s="380"/>
      <c r="DZ101" s="380"/>
      <c r="EA101" s="380"/>
      <c r="EB101" s="380"/>
      <c r="EC101" s="380"/>
      <c r="ED101" s="380"/>
      <c r="EE101" s="380"/>
      <c r="EF101" s="380"/>
      <c r="EG101" s="380"/>
      <c r="EH101" s="380"/>
      <c r="EI101" s="380"/>
      <c r="EJ101" s="380"/>
      <c r="EK101" s="380"/>
      <c r="EL101" s="380"/>
      <c r="EM101" s="380"/>
      <c r="EN101" s="380"/>
      <c r="EO101" s="380"/>
      <c r="EP101" s="380"/>
      <c r="EQ101" s="380"/>
      <c r="ER101" s="380"/>
      <c r="ES101" s="380"/>
      <c r="ET101" s="380"/>
      <c r="EU101" s="380"/>
      <c r="EV101" s="380"/>
      <c r="EW101" s="380"/>
      <c r="EX101" s="380"/>
      <c r="EY101" s="380"/>
      <c r="EZ101" s="380"/>
      <c r="FA101" s="380"/>
      <c r="FB101" s="380"/>
      <c r="FC101" s="380"/>
      <c r="FD101" s="380"/>
      <c r="FE101" s="380"/>
      <c r="FF101" s="380"/>
      <c r="FG101" s="380"/>
      <c r="FH101" s="380"/>
      <c r="FI101" s="380"/>
      <c r="FJ101" s="380"/>
      <c r="FK101" s="380"/>
      <c r="FL101" s="380"/>
      <c r="FM101" s="380"/>
      <c r="FN101" s="380"/>
      <c r="FO101" s="380"/>
      <c r="FP101" s="380"/>
      <c r="FQ101" s="380"/>
      <c r="FR101" s="380"/>
      <c r="FS101" s="380"/>
      <c r="FT101" s="380"/>
      <c r="FU101" s="380"/>
      <c r="FV101" s="380"/>
      <c r="FW101" s="380"/>
      <c r="FX101" s="380"/>
      <c r="FY101" s="380"/>
      <c r="FZ101" s="380"/>
      <c r="GA101" s="380"/>
      <c r="GB101" s="380"/>
      <c r="GC101" s="380"/>
      <c r="GD101" s="380"/>
      <c r="GE101" s="380"/>
      <c r="GF101" s="380"/>
      <c r="GG101" s="380"/>
      <c r="GH101" s="380"/>
      <c r="GI101" s="380"/>
      <c r="GJ101" s="380"/>
      <c r="GK101" s="380"/>
      <c r="GL101" s="380"/>
      <c r="GM101" s="380"/>
      <c r="GN101" s="380"/>
      <c r="GO101" s="380"/>
      <c r="GP101" s="380"/>
      <c r="GQ101" s="380"/>
      <c r="GR101" s="380"/>
      <c r="GS101" s="380"/>
      <c r="GT101" s="380"/>
      <c r="GU101" s="380"/>
      <c r="GV101" s="380"/>
      <c r="GW101" s="380"/>
      <c r="GX101" s="380"/>
      <c r="GY101" s="380"/>
      <c r="GZ101" s="380"/>
      <c r="HA101" s="380"/>
      <c r="HB101" s="380"/>
      <c r="HC101" s="380"/>
      <c r="HD101" s="380"/>
      <c r="HE101" s="380"/>
      <c r="HF101" s="380"/>
      <c r="HG101" s="380"/>
      <c r="HH101" s="380"/>
      <c r="HI101" s="380"/>
      <c r="HJ101" s="380"/>
      <c r="HK101" s="380"/>
      <c r="HL101" s="380"/>
      <c r="HM101" s="380"/>
      <c r="HN101" s="380"/>
      <c r="HO101" s="380"/>
      <c r="HP101" s="380"/>
      <c r="HQ101" s="380"/>
      <c r="HR101" s="380"/>
      <c r="HS101" s="380"/>
      <c r="HT101" s="380"/>
      <c r="HU101" s="380"/>
      <c r="HV101" s="380"/>
      <c r="HW101" s="380"/>
      <c r="HX101" s="380"/>
      <c r="HY101" s="380"/>
      <c r="HZ101" s="380"/>
      <c r="IA101" s="380"/>
      <c r="IB101" s="380"/>
      <c r="IC101" s="380"/>
      <c r="ID101" s="380"/>
      <c r="IE101" s="380"/>
      <c r="IF101" s="380"/>
      <c r="IG101" s="380"/>
      <c r="IH101" s="380"/>
      <c r="II101" s="380"/>
      <c r="IJ101" s="380"/>
      <c r="IK101" s="380"/>
      <c r="IL101" s="380"/>
      <c r="IM101" s="380"/>
      <c r="IN101" s="380"/>
      <c r="IO101" s="380"/>
      <c r="IP101" s="380"/>
      <c r="IQ101" s="380"/>
      <c r="IR101" s="380"/>
      <c r="IS101" s="380"/>
      <c r="IT101" s="380"/>
      <c r="IU101" s="380"/>
      <c r="IV101" s="380"/>
      <c r="IW101" s="380"/>
      <c r="IX101" s="380"/>
      <c r="IY101" s="380"/>
      <c r="IZ101" s="380"/>
      <c r="JA101" s="380"/>
      <c r="JB101" s="380"/>
      <c r="JC101" s="380"/>
      <c r="JD101" s="380"/>
      <c r="JE101" s="380"/>
      <c r="JF101" s="380"/>
      <c r="JG101" s="380"/>
      <c r="JH101" s="380"/>
      <c r="JI101" s="380"/>
      <c r="JJ101" s="380"/>
      <c r="JK101" s="380"/>
      <c r="JL101" s="380"/>
      <c r="JM101" s="380"/>
      <c r="JN101" s="380"/>
      <c r="JO101" s="380"/>
      <c r="JP101" s="380"/>
      <c r="JQ101" s="380"/>
      <c r="JR101" s="380"/>
      <c r="JS101" s="380"/>
      <c r="JT101" s="380"/>
      <c r="JU101" s="380"/>
      <c r="JV101" s="380"/>
      <c r="JW101" s="380"/>
      <c r="JX101" s="380"/>
      <c r="JY101" s="380"/>
      <c r="JZ101" s="380"/>
      <c r="KA101" s="380"/>
      <c r="KB101" s="380"/>
      <c r="KC101" s="380"/>
      <c r="KD101" s="380"/>
      <c r="KE101" s="380"/>
      <c r="KF101" s="380"/>
      <c r="KG101" s="380"/>
      <c r="KH101" s="380"/>
      <c r="KI101" s="380"/>
      <c r="KJ101" s="380"/>
      <c r="KK101" s="380"/>
      <c r="KL101" s="380"/>
      <c r="KM101" s="380"/>
      <c r="KN101" s="380"/>
      <c r="KO101" s="380"/>
      <c r="KP101" s="380"/>
      <c r="KQ101" s="380"/>
      <c r="KR101" s="380"/>
      <c r="KS101" s="380"/>
      <c r="KT101" s="380"/>
      <c r="KU101" s="380"/>
      <c r="KV101" s="380"/>
      <c r="KW101" s="380"/>
      <c r="KX101" s="380"/>
      <c r="KY101" s="380"/>
      <c r="KZ101" s="380"/>
      <c r="LA101" s="380"/>
      <c r="LB101" s="380"/>
      <c r="LC101" s="380"/>
      <c r="LD101" s="380"/>
      <c r="LE101" s="380"/>
      <c r="LF101" s="380"/>
      <c r="LG101" s="380"/>
      <c r="LH101" s="380"/>
      <c r="LI101" s="380"/>
      <c r="LJ101" s="380"/>
      <c r="LK101" s="380"/>
      <c r="LL101" s="380"/>
      <c r="LM101" s="380"/>
      <c r="LN101" s="380"/>
      <c r="LO101" s="380"/>
      <c r="LP101" s="380"/>
      <c r="LQ101" s="380"/>
      <c r="LR101" s="380"/>
      <c r="LS101" s="380"/>
      <c r="LT101" s="380"/>
      <c r="LU101" s="380"/>
      <c r="LV101" s="380"/>
      <c r="LW101" s="380"/>
      <c r="LX101" s="380"/>
      <c r="LY101" s="380"/>
      <c r="LZ101" s="380"/>
      <c r="MA101" s="380"/>
      <c r="MB101" s="380"/>
      <c r="MC101" s="380"/>
      <c r="MD101" s="380"/>
      <c r="ME101" s="380"/>
      <c r="MF101" s="380"/>
      <c r="MG101" s="380"/>
      <c r="MH101" s="380"/>
      <c r="MI101" s="380"/>
      <c r="MJ101" s="380"/>
      <c r="MK101" s="380"/>
      <c r="ML101" s="380"/>
      <c r="MM101" s="380"/>
      <c r="MN101" s="380"/>
      <c r="MO101" s="380"/>
      <c r="MP101" s="380"/>
      <c r="MQ101" s="380"/>
      <c r="MR101" s="380"/>
      <c r="MS101" s="380"/>
      <c r="MT101" s="380"/>
      <c r="MU101" s="380"/>
      <c r="MV101" s="380"/>
      <c r="MW101" s="380"/>
      <c r="MX101" s="380"/>
      <c r="MY101" s="380"/>
      <c r="MZ101" s="380"/>
      <c r="NA101" s="380"/>
      <c r="NB101" s="380"/>
      <c r="NC101" s="380"/>
      <c r="ND101" s="380"/>
      <c r="NE101" s="380"/>
      <c r="NF101" s="380"/>
      <c r="NG101" s="380"/>
      <c r="NH101" s="380"/>
      <c r="NI101" s="380"/>
      <c r="NJ101" s="380"/>
      <c r="NK101" s="380"/>
      <c r="NL101" s="380"/>
      <c r="NM101" s="380"/>
      <c r="NN101" s="380"/>
      <c r="NO101" s="380"/>
      <c r="NP101" s="380"/>
      <c r="NQ101" s="380"/>
      <c r="NR101" s="380"/>
      <c r="NS101" s="380"/>
      <c r="NT101" s="380"/>
      <c r="NU101" s="380"/>
      <c r="NV101" s="380"/>
      <c r="NW101" s="380"/>
      <c r="NX101" s="380"/>
      <c r="NY101" s="380"/>
      <c r="NZ101" s="380"/>
      <c r="OA101" s="380"/>
      <c r="OB101" s="380"/>
      <c r="OC101" s="380"/>
      <c r="OD101" s="380"/>
      <c r="OE101" s="380"/>
      <c r="OF101" s="380"/>
      <c r="OG101" s="380"/>
      <c r="OH101" s="380"/>
      <c r="OI101" s="380"/>
      <c r="OJ101" s="380"/>
      <c r="OK101" s="380"/>
      <c r="OL101" s="380"/>
      <c r="OM101" s="380"/>
      <c r="ON101" s="380"/>
    </row>
    <row r="102" spans="1:404" ht="15" customHeight="1">
      <c r="A102" s="12"/>
      <c r="B102" s="12"/>
      <c r="C102" s="12"/>
      <c r="D102" s="12"/>
      <c r="E102" s="12"/>
      <c r="F102" s="12"/>
      <c r="G102" s="12"/>
      <c r="H102" s="12"/>
      <c r="I102" s="12"/>
      <c r="J102" s="627"/>
      <c r="K102" s="627"/>
      <c r="L102" s="627"/>
      <c r="M102" s="627"/>
      <c r="N102" s="627"/>
      <c r="O102" s="627"/>
      <c r="P102" s="627"/>
      <c r="Q102" s="627"/>
      <c r="R102" s="627"/>
      <c r="S102" s="627"/>
      <c r="T102" s="627"/>
      <c r="U102" s="627"/>
      <c r="V102" s="627"/>
      <c r="W102" s="627"/>
      <c r="X102" s="627"/>
      <c r="Y102" s="627"/>
      <c r="Z102" s="627"/>
      <c r="AA102" s="627"/>
      <c r="AB102" s="627"/>
      <c r="AC102" s="627"/>
      <c r="AD102" s="627"/>
      <c r="AE102" s="627"/>
      <c r="AF102" s="627"/>
      <c r="AG102" s="627"/>
      <c r="AH102" s="627"/>
      <c r="AI102" s="627"/>
      <c r="AJ102" s="627"/>
      <c r="AK102" s="627"/>
      <c r="AL102" s="627"/>
      <c r="AM102" s="627"/>
      <c r="AN102" s="627"/>
      <c r="AO102" s="627"/>
      <c r="AP102" s="627"/>
      <c r="AQ102" s="627"/>
      <c r="AR102" s="627"/>
      <c r="AS102" s="627"/>
      <c r="AT102" s="627"/>
      <c r="AU102" s="627"/>
      <c r="AV102" s="627"/>
      <c r="AW102" s="627"/>
      <c r="AX102" s="627"/>
      <c r="AY102" s="627"/>
      <c r="AZ102" s="627"/>
      <c r="BA102" s="627"/>
      <c r="BB102" s="627"/>
      <c r="BC102" s="627"/>
      <c r="BD102" s="627"/>
      <c r="BE102" s="627"/>
      <c r="BF102" s="627"/>
      <c r="BG102" s="627"/>
      <c r="BH102" s="627"/>
      <c r="BI102" s="627"/>
      <c r="BJ102" s="627"/>
      <c r="BK102" s="627"/>
      <c r="BL102" s="627"/>
      <c r="BM102" s="627"/>
      <c r="BN102" s="627"/>
      <c r="BO102" s="627"/>
      <c r="BP102" s="627"/>
      <c r="BQ102" s="627"/>
      <c r="BR102" s="627"/>
      <c r="BS102" s="627"/>
      <c r="BT102" s="627"/>
      <c r="BU102" s="627"/>
      <c r="BV102" s="627"/>
      <c r="BW102" s="627"/>
      <c r="BX102" s="627"/>
      <c r="BY102" s="627"/>
      <c r="BZ102" s="627"/>
      <c r="CA102" s="627"/>
      <c r="CB102" s="627"/>
      <c r="CC102" s="627"/>
      <c r="CD102" s="627"/>
      <c r="CE102" s="627"/>
      <c r="CF102" s="627"/>
      <c r="CG102" s="627"/>
      <c r="CH102" s="627"/>
      <c r="CI102" s="627"/>
      <c r="CJ102" s="627"/>
      <c r="CK102" s="627"/>
      <c r="CL102" s="627"/>
      <c r="CM102" s="627"/>
      <c r="CN102" s="627"/>
      <c r="CO102" s="627"/>
      <c r="CP102" s="627"/>
      <c r="CQ102" s="627"/>
      <c r="CR102" s="627"/>
      <c r="CS102" s="627"/>
      <c r="CT102" s="627"/>
      <c r="CU102" s="627"/>
      <c r="CV102" s="627"/>
      <c r="CW102" s="627"/>
      <c r="CX102" s="627"/>
      <c r="CY102" s="627"/>
      <c r="CZ102" s="627"/>
      <c r="DA102" s="627"/>
      <c r="DB102" s="627"/>
      <c r="DC102" s="627"/>
      <c r="DD102" s="627"/>
      <c r="DE102" s="627"/>
      <c r="DF102" s="627"/>
      <c r="DG102" s="627"/>
      <c r="DH102" s="627"/>
      <c r="DI102" s="627"/>
      <c r="DJ102" s="627"/>
      <c r="DK102" s="627"/>
      <c r="DL102" s="627"/>
      <c r="DM102" s="627"/>
      <c r="DN102" s="627"/>
      <c r="DO102" s="627"/>
      <c r="DP102" s="627"/>
      <c r="DQ102" s="627"/>
      <c r="DR102" s="627"/>
      <c r="DS102" s="627"/>
      <c r="DT102" s="627"/>
      <c r="DU102" s="627"/>
      <c r="DV102" s="627"/>
      <c r="DW102" s="627"/>
      <c r="DX102" s="627"/>
      <c r="DY102" s="627"/>
      <c r="DZ102" s="627"/>
      <c r="EA102" s="627"/>
      <c r="EB102" s="627"/>
      <c r="EC102" s="627"/>
      <c r="ED102" s="627"/>
      <c r="EE102" s="627"/>
      <c r="EF102" s="627"/>
      <c r="EG102" s="627"/>
      <c r="EH102" s="627"/>
      <c r="EI102" s="627"/>
      <c r="EJ102" s="627"/>
      <c r="EK102" s="627"/>
      <c r="EL102" s="627"/>
      <c r="EM102" s="627"/>
      <c r="EN102" s="627"/>
      <c r="EO102" s="627"/>
      <c r="EP102" s="627"/>
      <c r="EQ102" s="627"/>
      <c r="ER102" s="627"/>
      <c r="ES102" s="627"/>
      <c r="ET102" s="627"/>
      <c r="EU102" s="627"/>
      <c r="EV102" s="627"/>
      <c r="EW102" s="627"/>
      <c r="EX102" s="627"/>
      <c r="EY102" s="627"/>
      <c r="EZ102" s="627"/>
      <c r="FA102" s="627"/>
      <c r="FB102" s="627"/>
      <c r="FC102" s="627"/>
      <c r="FD102" s="627"/>
      <c r="FE102" s="627"/>
      <c r="FF102" s="627"/>
      <c r="FG102" s="627"/>
      <c r="FH102" s="627"/>
      <c r="FI102" s="627"/>
      <c r="FJ102" s="627"/>
      <c r="FK102" s="627"/>
      <c r="FL102" s="627"/>
      <c r="FM102" s="627"/>
      <c r="FN102" s="627"/>
      <c r="FO102" s="627"/>
      <c r="FP102" s="627"/>
      <c r="FQ102" s="627"/>
      <c r="FR102" s="627"/>
      <c r="FS102" s="627"/>
      <c r="FT102" s="627"/>
      <c r="FU102" s="627"/>
      <c r="FV102" s="627"/>
      <c r="FW102" s="627"/>
      <c r="FX102" s="627"/>
      <c r="FY102" s="627"/>
      <c r="FZ102" s="627"/>
      <c r="GA102" s="627"/>
      <c r="GB102" s="627"/>
      <c r="GC102" s="627"/>
      <c r="GD102" s="627"/>
      <c r="GE102" s="627"/>
      <c r="GF102" s="627"/>
      <c r="GG102" s="627"/>
      <c r="GH102" s="627"/>
      <c r="GI102" s="627"/>
      <c r="GJ102" s="627"/>
      <c r="GK102" s="627"/>
      <c r="GL102" s="627"/>
      <c r="GM102" s="627"/>
      <c r="GN102" s="627"/>
      <c r="GO102" s="627"/>
      <c r="GP102" s="627"/>
      <c r="GQ102" s="627"/>
      <c r="GR102" s="627"/>
      <c r="GS102" s="627"/>
      <c r="GT102" s="627"/>
      <c r="GU102" s="627"/>
      <c r="GV102" s="627"/>
      <c r="GW102" s="627"/>
      <c r="GX102" s="627"/>
      <c r="GY102" s="627"/>
      <c r="GZ102" s="627"/>
      <c r="HA102" s="627"/>
      <c r="HB102" s="627"/>
      <c r="HC102" s="627"/>
      <c r="HD102" s="627"/>
      <c r="HE102" s="627"/>
      <c r="HF102" s="627"/>
      <c r="HG102" s="627"/>
      <c r="HH102" s="627"/>
      <c r="HI102" s="627"/>
      <c r="HJ102" s="627"/>
      <c r="HK102" s="627"/>
      <c r="HL102" s="627"/>
      <c r="HM102" s="627"/>
      <c r="HN102" s="627"/>
      <c r="HO102" s="627"/>
      <c r="HP102" s="627"/>
      <c r="HQ102" s="627"/>
      <c r="HR102" s="627"/>
      <c r="HS102" s="627"/>
      <c r="HT102" s="627"/>
      <c r="HU102" s="627"/>
      <c r="HV102" s="627"/>
      <c r="HW102" s="627"/>
      <c r="HX102" s="627"/>
      <c r="HY102" s="627"/>
      <c r="HZ102" s="627"/>
      <c r="IA102" s="627"/>
      <c r="IB102" s="627"/>
      <c r="IC102" s="627"/>
      <c r="ID102" s="627"/>
      <c r="IE102" s="627"/>
      <c r="IF102" s="627"/>
      <c r="IG102" s="627"/>
      <c r="IH102" s="627"/>
      <c r="II102" s="627"/>
      <c r="IJ102" s="627"/>
      <c r="IK102" s="627"/>
      <c r="IL102" s="627"/>
      <c r="IM102" s="627"/>
      <c r="IN102" s="627"/>
      <c r="IO102" s="627"/>
      <c r="IP102" s="627"/>
      <c r="IQ102" s="627"/>
      <c r="IR102" s="627"/>
      <c r="IS102" s="627"/>
      <c r="IT102" s="627"/>
      <c r="IU102" s="627"/>
      <c r="IV102" s="627"/>
      <c r="IW102" s="627"/>
      <c r="IX102" s="627"/>
      <c r="IY102" s="627"/>
      <c r="IZ102" s="627"/>
      <c r="JA102" s="627"/>
      <c r="JB102" s="627"/>
      <c r="JC102" s="627"/>
      <c r="JD102" s="627"/>
      <c r="JE102" s="627"/>
      <c r="JF102" s="627"/>
      <c r="JG102" s="627"/>
      <c r="JH102" s="627"/>
      <c r="JI102" s="627"/>
      <c r="JJ102" s="627"/>
      <c r="JK102" s="627"/>
      <c r="JL102" s="627"/>
      <c r="JM102" s="627"/>
      <c r="JN102" s="627"/>
      <c r="JO102" s="627"/>
      <c r="JP102" s="627"/>
      <c r="JQ102" s="627"/>
      <c r="JR102" s="627"/>
      <c r="JS102" s="627"/>
      <c r="JT102" s="627"/>
      <c r="JU102" s="627"/>
      <c r="JV102" s="627"/>
      <c r="JW102" s="627"/>
      <c r="JX102" s="627"/>
      <c r="JY102" s="627"/>
      <c r="JZ102" s="627"/>
      <c r="KA102" s="627"/>
      <c r="KB102" s="627"/>
      <c r="KC102" s="627"/>
      <c r="KD102" s="627"/>
      <c r="KE102" s="627"/>
      <c r="KF102" s="627"/>
      <c r="KG102" s="627"/>
      <c r="KH102" s="627"/>
      <c r="KI102" s="627"/>
      <c r="KJ102" s="627"/>
      <c r="KK102" s="627"/>
      <c r="KL102" s="627"/>
      <c r="KM102" s="627"/>
      <c r="KN102" s="627"/>
      <c r="KO102" s="627"/>
      <c r="KP102" s="627"/>
      <c r="KQ102" s="627"/>
      <c r="KR102" s="627"/>
      <c r="KS102" s="627"/>
      <c r="KT102" s="627"/>
      <c r="KU102" s="627"/>
      <c r="KV102" s="627"/>
      <c r="KW102" s="627"/>
      <c r="KX102" s="627"/>
      <c r="KY102" s="627"/>
      <c r="KZ102" s="627"/>
      <c r="LA102" s="627"/>
      <c r="LB102" s="627"/>
      <c r="LC102" s="627"/>
      <c r="LD102" s="627"/>
      <c r="LE102" s="627"/>
      <c r="LF102" s="627"/>
      <c r="LG102" s="627"/>
      <c r="LH102" s="627"/>
      <c r="LI102" s="627"/>
      <c r="LJ102" s="627"/>
      <c r="LK102" s="627"/>
      <c r="LL102" s="627"/>
      <c r="LM102" s="627"/>
      <c r="LN102" s="627"/>
      <c r="LO102" s="627"/>
      <c r="LP102" s="627"/>
      <c r="LQ102" s="627"/>
      <c r="LR102" s="627"/>
      <c r="LS102" s="627"/>
      <c r="LT102" s="627"/>
      <c r="LU102" s="627"/>
      <c r="LV102" s="627"/>
      <c r="LW102" s="627"/>
      <c r="LX102" s="627"/>
      <c r="LY102" s="627"/>
      <c r="LZ102" s="627"/>
      <c r="MA102" s="627"/>
      <c r="MB102" s="627"/>
      <c r="MC102" s="627"/>
      <c r="MD102" s="627"/>
      <c r="ME102" s="627"/>
      <c r="MF102" s="627"/>
      <c r="MG102" s="627"/>
      <c r="MH102" s="627"/>
      <c r="MI102" s="627"/>
      <c r="MJ102" s="627"/>
      <c r="MK102" s="627"/>
      <c r="ML102" s="627"/>
      <c r="MM102" s="627"/>
      <c r="MN102" s="627"/>
      <c r="MO102" s="627"/>
      <c r="MP102" s="627"/>
      <c r="MQ102" s="627"/>
      <c r="MR102" s="627"/>
      <c r="MS102" s="627"/>
      <c r="MT102" s="627"/>
      <c r="MU102" s="627"/>
      <c r="MV102" s="627"/>
      <c r="MW102" s="627"/>
      <c r="MX102" s="627"/>
      <c r="MY102" s="627"/>
      <c r="MZ102" s="627"/>
      <c r="NA102" s="627"/>
      <c r="NB102" s="627"/>
      <c r="NC102" s="627"/>
      <c r="ND102" s="627"/>
      <c r="NE102" s="627"/>
      <c r="NF102" s="627"/>
      <c r="NG102" s="627"/>
      <c r="NH102" s="627"/>
      <c r="NI102" s="627"/>
      <c r="NJ102" s="627"/>
      <c r="NK102" s="627"/>
      <c r="NL102" s="627"/>
      <c r="NM102" s="627"/>
      <c r="NN102" s="627"/>
      <c r="NO102" s="627"/>
      <c r="NP102" s="627"/>
      <c r="NQ102" s="627"/>
      <c r="NR102" s="627"/>
      <c r="NS102" s="627"/>
      <c r="NT102" s="627"/>
      <c r="NU102" s="627"/>
      <c r="NV102" s="627"/>
      <c r="NW102" s="627"/>
      <c r="NX102" s="627"/>
      <c r="NY102" s="627"/>
      <c r="NZ102" s="627"/>
      <c r="OA102" s="627"/>
      <c r="OB102" s="627"/>
      <c r="OC102" s="627"/>
      <c r="OD102" s="627"/>
      <c r="OE102" s="627"/>
      <c r="OF102" s="627"/>
      <c r="OG102" s="627"/>
      <c r="OH102" s="627"/>
      <c r="OI102" s="627"/>
      <c r="OJ102" s="627"/>
      <c r="OK102" s="627"/>
      <c r="OL102" s="627"/>
      <c r="OM102" s="627"/>
      <c r="ON102" s="627"/>
    </row>
    <row r="103" spans="1:404" ht="15" customHeight="1">
      <c r="A103" s="12"/>
      <c r="B103" s="12"/>
      <c r="C103" s="12"/>
      <c r="D103" s="12"/>
      <c r="E103" s="12"/>
      <c r="F103" s="12"/>
      <c r="G103" s="12"/>
      <c r="H103" s="12"/>
      <c r="I103" s="12"/>
      <c r="J103" s="627"/>
      <c r="K103" s="627"/>
      <c r="L103" s="627"/>
      <c r="M103" s="627"/>
      <c r="N103" s="627"/>
      <c r="O103" s="627"/>
      <c r="P103" s="627"/>
      <c r="Q103" s="627"/>
      <c r="R103" s="627"/>
      <c r="S103" s="627"/>
      <c r="T103" s="627"/>
      <c r="U103" s="627"/>
      <c r="V103" s="627"/>
      <c r="W103" s="627"/>
      <c r="X103" s="627"/>
      <c r="Y103" s="627"/>
      <c r="Z103" s="627"/>
      <c r="AA103" s="627"/>
      <c r="AB103" s="627"/>
      <c r="AC103" s="627"/>
      <c r="AD103" s="627"/>
      <c r="AE103" s="627"/>
      <c r="AF103" s="627"/>
      <c r="AG103" s="627"/>
      <c r="AH103" s="627"/>
      <c r="AI103" s="627"/>
      <c r="AJ103" s="627"/>
      <c r="AK103" s="627"/>
      <c r="AL103" s="627"/>
      <c r="AM103" s="627"/>
      <c r="AN103" s="627"/>
      <c r="AO103" s="627"/>
      <c r="AP103" s="627"/>
      <c r="AQ103" s="627"/>
      <c r="AR103" s="627"/>
      <c r="AS103" s="627"/>
      <c r="AT103" s="627"/>
      <c r="AU103" s="627"/>
      <c r="AV103" s="627"/>
      <c r="AW103" s="627"/>
      <c r="AX103" s="627"/>
      <c r="AY103" s="627"/>
      <c r="AZ103" s="627"/>
      <c r="BA103" s="627"/>
      <c r="BB103" s="627"/>
      <c r="BC103" s="627"/>
      <c r="BD103" s="627"/>
      <c r="BE103" s="627"/>
      <c r="BF103" s="627"/>
      <c r="BG103" s="627"/>
      <c r="BH103" s="627"/>
      <c r="BI103" s="627"/>
      <c r="BJ103" s="627"/>
      <c r="BK103" s="627"/>
      <c r="BL103" s="627"/>
      <c r="BM103" s="627"/>
      <c r="BN103" s="627"/>
      <c r="BO103" s="627"/>
      <c r="BP103" s="627"/>
      <c r="BQ103" s="627"/>
      <c r="BR103" s="627"/>
      <c r="BS103" s="627"/>
      <c r="BT103" s="627"/>
      <c r="BU103" s="627"/>
      <c r="BV103" s="627"/>
      <c r="BW103" s="627"/>
      <c r="BX103" s="627"/>
      <c r="BY103" s="627"/>
      <c r="BZ103" s="627"/>
      <c r="CA103" s="627"/>
      <c r="CB103" s="627"/>
      <c r="CC103" s="627"/>
      <c r="CD103" s="627"/>
      <c r="CE103" s="627"/>
      <c r="CF103" s="627"/>
      <c r="CG103" s="627"/>
      <c r="CH103" s="627"/>
      <c r="CI103" s="627"/>
      <c r="CJ103" s="627"/>
      <c r="CK103" s="627"/>
      <c r="CL103" s="627"/>
      <c r="CM103" s="627"/>
      <c r="CN103" s="627"/>
      <c r="CO103" s="627"/>
      <c r="CP103" s="627"/>
      <c r="CQ103" s="627"/>
      <c r="CR103" s="627"/>
      <c r="CS103" s="627"/>
      <c r="CT103" s="627"/>
      <c r="CU103" s="627"/>
      <c r="CV103" s="627"/>
      <c r="CW103" s="627"/>
      <c r="CX103" s="627"/>
      <c r="CY103" s="627"/>
      <c r="CZ103" s="627"/>
      <c r="DA103" s="627"/>
      <c r="DB103" s="627"/>
      <c r="DC103" s="627"/>
      <c r="DD103" s="627"/>
      <c r="DE103" s="627"/>
      <c r="DF103" s="627"/>
      <c r="DG103" s="627"/>
      <c r="DH103" s="627"/>
      <c r="DI103" s="627"/>
      <c r="DJ103" s="627"/>
      <c r="DK103" s="627"/>
      <c r="DL103" s="627"/>
      <c r="DM103" s="627"/>
      <c r="DN103" s="627"/>
      <c r="DO103" s="627"/>
      <c r="DP103" s="627"/>
      <c r="DQ103" s="627"/>
      <c r="DR103" s="627"/>
      <c r="DS103" s="627"/>
      <c r="DT103" s="627"/>
      <c r="DU103" s="627"/>
      <c r="DV103" s="627"/>
      <c r="DW103" s="627"/>
      <c r="DX103" s="627"/>
      <c r="DY103" s="627"/>
      <c r="DZ103" s="627"/>
      <c r="EA103" s="627"/>
      <c r="EB103" s="627"/>
      <c r="EC103" s="627"/>
      <c r="ED103" s="627"/>
      <c r="EE103" s="627"/>
      <c r="EF103" s="627"/>
      <c r="EG103" s="627"/>
      <c r="EH103" s="627"/>
      <c r="EI103" s="627"/>
      <c r="EJ103" s="627"/>
      <c r="EK103" s="627"/>
      <c r="EL103" s="627"/>
      <c r="EM103" s="627"/>
      <c r="EN103" s="627"/>
      <c r="EO103" s="627"/>
      <c r="EP103" s="627"/>
      <c r="EQ103" s="627"/>
      <c r="ER103" s="627"/>
      <c r="ES103" s="627"/>
      <c r="ET103" s="627"/>
      <c r="EU103" s="627"/>
      <c r="EV103" s="627"/>
      <c r="EW103" s="627"/>
      <c r="EX103" s="627"/>
      <c r="EY103" s="627"/>
      <c r="EZ103" s="627"/>
      <c r="FA103" s="627"/>
      <c r="FB103" s="627"/>
      <c r="FC103" s="627"/>
      <c r="FD103" s="627"/>
      <c r="FE103" s="627"/>
      <c r="FF103" s="627"/>
      <c r="FG103" s="627"/>
      <c r="FH103" s="627"/>
      <c r="FI103" s="627"/>
      <c r="FJ103" s="627"/>
      <c r="FK103" s="627"/>
      <c r="FL103" s="627"/>
      <c r="FM103" s="627"/>
      <c r="FN103" s="627"/>
      <c r="FO103" s="627"/>
      <c r="FP103" s="627"/>
      <c r="FQ103" s="627"/>
      <c r="FR103" s="627"/>
      <c r="FS103" s="627"/>
      <c r="FT103" s="627"/>
      <c r="FU103" s="627"/>
      <c r="FV103" s="627"/>
      <c r="FW103" s="627"/>
      <c r="FX103" s="627"/>
      <c r="FY103" s="627"/>
      <c r="FZ103" s="627"/>
      <c r="GA103" s="627"/>
      <c r="GB103" s="627"/>
      <c r="GC103" s="627"/>
      <c r="GD103" s="627"/>
      <c r="GE103" s="627"/>
      <c r="GF103" s="627"/>
      <c r="GG103" s="627"/>
      <c r="GH103" s="627"/>
      <c r="GI103" s="627"/>
      <c r="GJ103" s="627"/>
      <c r="GK103" s="627"/>
      <c r="GL103" s="627"/>
      <c r="GM103" s="627"/>
      <c r="GN103" s="627"/>
      <c r="GO103" s="627"/>
      <c r="GP103" s="627"/>
      <c r="GQ103" s="627"/>
      <c r="GR103" s="627"/>
      <c r="GS103" s="627"/>
      <c r="GT103" s="627"/>
      <c r="GU103" s="627"/>
      <c r="GV103" s="627"/>
      <c r="GW103" s="627"/>
      <c r="GX103" s="627"/>
      <c r="GY103" s="627"/>
      <c r="GZ103" s="627"/>
      <c r="HA103" s="627"/>
      <c r="HB103" s="627"/>
      <c r="HC103" s="627"/>
      <c r="HD103" s="627"/>
      <c r="HE103" s="627"/>
      <c r="HF103" s="627"/>
      <c r="HG103" s="627"/>
      <c r="HH103" s="627"/>
      <c r="HI103" s="627"/>
      <c r="HJ103" s="627"/>
      <c r="HK103" s="627"/>
      <c r="HL103" s="627"/>
      <c r="HM103" s="627"/>
      <c r="HN103" s="627"/>
      <c r="HO103" s="627"/>
      <c r="HP103" s="627"/>
      <c r="HQ103" s="627"/>
      <c r="HR103" s="627"/>
      <c r="HS103" s="627"/>
      <c r="HT103" s="627"/>
      <c r="HU103" s="627"/>
      <c r="HV103" s="627"/>
      <c r="HW103" s="627"/>
      <c r="HX103" s="627"/>
      <c r="HY103" s="627"/>
      <c r="HZ103" s="627"/>
      <c r="IA103" s="627"/>
      <c r="IB103" s="627"/>
      <c r="IC103" s="627"/>
      <c r="ID103" s="627"/>
      <c r="IE103" s="627"/>
      <c r="IF103" s="627"/>
      <c r="IG103" s="627"/>
      <c r="IH103" s="627"/>
      <c r="II103" s="627"/>
      <c r="IJ103" s="627"/>
      <c r="IK103" s="627"/>
      <c r="IL103" s="627"/>
      <c r="IM103" s="627"/>
      <c r="IN103" s="627"/>
      <c r="IO103" s="627"/>
      <c r="IP103" s="627"/>
      <c r="IQ103" s="627"/>
      <c r="IR103" s="627"/>
      <c r="IS103" s="627"/>
      <c r="IT103" s="627"/>
      <c r="IU103" s="627"/>
      <c r="IV103" s="627"/>
      <c r="IW103" s="627"/>
      <c r="IX103" s="627"/>
      <c r="IY103" s="627"/>
      <c r="IZ103" s="627"/>
      <c r="JA103" s="627"/>
      <c r="JB103" s="627"/>
      <c r="JC103" s="627"/>
      <c r="JD103" s="627"/>
      <c r="JE103" s="627"/>
      <c r="JF103" s="627"/>
      <c r="JG103" s="627"/>
      <c r="JH103" s="627"/>
      <c r="JI103" s="627"/>
      <c r="JJ103" s="627"/>
      <c r="JK103" s="627"/>
      <c r="JL103" s="627"/>
      <c r="JM103" s="627"/>
      <c r="JN103" s="627"/>
      <c r="JO103" s="627"/>
      <c r="JP103" s="627"/>
      <c r="JQ103" s="627"/>
      <c r="JR103" s="627"/>
      <c r="JS103" s="627"/>
      <c r="JT103" s="627"/>
      <c r="JU103" s="627"/>
      <c r="JV103" s="627"/>
      <c r="JW103" s="627"/>
      <c r="JX103" s="627"/>
      <c r="JY103" s="627"/>
      <c r="JZ103" s="627"/>
      <c r="KA103" s="627"/>
      <c r="KB103" s="627"/>
      <c r="KC103" s="627"/>
      <c r="KD103" s="627"/>
      <c r="KE103" s="627"/>
      <c r="KF103" s="627"/>
      <c r="KG103" s="627"/>
      <c r="KH103" s="627"/>
      <c r="KI103" s="627"/>
      <c r="KJ103" s="627"/>
      <c r="KK103" s="627"/>
      <c r="KL103" s="627"/>
      <c r="KM103" s="627"/>
      <c r="KN103" s="627"/>
      <c r="KO103" s="627"/>
      <c r="KP103" s="627"/>
      <c r="KQ103" s="627"/>
      <c r="KR103" s="627"/>
      <c r="KS103" s="627"/>
      <c r="KT103" s="627"/>
      <c r="KU103" s="627"/>
      <c r="KV103" s="627"/>
      <c r="KW103" s="627"/>
      <c r="KX103" s="627"/>
      <c r="KY103" s="627"/>
      <c r="KZ103" s="627"/>
      <c r="LA103" s="627"/>
      <c r="LB103" s="627"/>
      <c r="LC103" s="627"/>
      <c r="LD103" s="627"/>
      <c r="LE103" s="627"/>
      <c r="LF103" s="627"/>
      <c r="LG103" s="627"/>
      <c r="LH103" s="627"/>
      <c r="LI103" s="627"/>
      <c r="LJ103" s="627"/>
      <c r="LK103" s="627"/>
      <c r="LL103" s="627"/>
      <c r="LM103" s="627"/>
      <c r="LN103" s="627"/>
      <c r="LO103" s="627"/>
      <c r="LP103" s="627"/>
      <c r="LQ103" s="627"/>
      <c r="LR103" s="627"/>
      <c r="LS103" s="627"/>
      <c r="LT103" s="627"/>
      <c r="LU103" s="627"/>
      <c r="LV103" s="627"/>
      <c r="LW103" s="627"/>
      <c r="LX103" s="627"/>
      <c r="LY103" s="627"/>
      <c r="LZ103" s="627"/>
      <c r="MA103" s="627"/>
      <c r="MB103" s="627"/>
      <c r="MC103" s="627"/>
      <c r="MD103" s="627"/>
      <c r="ME103" s="627"/>
      <c r="MF103" s="627"/>
      <c r="MG103" s="627"/>
      <c r="MH103" s="627"/>
      <c r="MI103" s="627"/>
      <c r="MJ103" s="627"/>
      <c r="MK103" s="627"/>
      <c r="ML103" s="627"/>
      <c r="MM103" s="627"/>
      <c r="MN103" s="627"/>
      <c r="MO103" s="627"/>
      <c r="MP103" s="627"/>
      <c r="MQ103" s="627"/>
      <c r="MR103" s="627"/>
      <c r="MS103" s="627"/>
      <c r="MT103" s="627"/>
      <c r="MU103" s="627"/>
      <c r="MV103" s="627"/>
      <c r="MW103" s="627"/>
      <c r="MX103" s="627"/>
      <c r="MY103" s="627"/>
      <c r="MZ103" s="627"/>
      <c r="NA103" s="627"/>
      <c r="NB103" s="627"/>
      <c r="NC103" s="627"/>
      <c r="ND103" s="627"/>
      <c r="NE103" s="627"/>
      <c r="NF103" s="627"/>
      <c r="NG103" s="627"/>
      <c r="NH103" s="627"/>
      <c r="NI103" s="627"/>
      <c r="NJ103" s="627"/>
      <c r="NK103" s="627"/>
      <c r="NL103" s="627"/>
      <c r="NM103" s="627"/>
      <c r="NN103" s="627"/>
      <c r="NO103" s="627"/>
      <c r="NP103" s="627"/>
      <c r="NQ103" s="627"/>
      <c r="NR103" s="627"/>
      <c r="NS103" s="627"/>
      <c r="NT103" s="627"/>
      <c r="NU103" s="627"/>
      <c r="NV103" s="627"/>
      <c r="NW103" s="627"/>
      <c r="NX103" s="627"/>
      <c r="NY103" s="627"/>
      <c r="NZ103" s="627"/>
      <c r="OA103" s="627"/>
      <c r="OB103" s="627"/>
      <c r="OC103" s="627"/>
      <c r="OD103" s="627"/>
      <c r="OE103" s="627"/>
      <c r="OF103" s="627"/>
      <c r="OG103" s="627"/>
      <c r="OH103" s="627"/>
      <c r="OI103" s="627"/>
      <c r="OJ103" s="627"/>
      <c r="OK103" s="627"/>
      <c r="OL103" s="627"/>
      <c r="OM103" s="627"/>
      <c r="ON103" s="627"/>
    </row>
    <row r="104" spans="1:404" ht="15" customHeight="1">
      <c r="A104" s="12"/>
      <c r="B104" s="12"/>
      <c r="C104" s="12"/>
      <c r="D104" s="12"/>
      <c r="E104" s="12"/>
      <c r="F104" s="12"/>
      <c r="G104" s="12"/>
      <c r="H104" s="12"/>
      <c r="I104" s="12"/>
      <c r="J104" s="380"/>
      <c r="K104" s="380"/>
      <c r="L104" s="380"/>
      <c r="M104" s="380"/>
      <c r="N104" s="380"/>
      <c r="O104" s="380"/>
      <c r="P104" s="380"/>
      <c r="Q104" s="380"/>
      <c r="R104" s="380"/>
      <c r="S104" s="380"/>
      <c r="T104" s="380"/>
      <c r="U104" s="380"/>
      <c r="V104" s="380"/>
      <c r="W104" s="380"/>
      <c r="X104" s="380"/>
      <c r="Y104" s="380"/>
      <c r="Z104" s="380"/>
      <c r="AA104" s="380"/>
      <c r="AB104" s="380"/>
      <c r="AC104" s="380"/>
      <c r="AD104" s="380"/>
      <c r="AE104" s="380"/>
      <c r="AF104" s="380"/>
      <c r="AG104" s="380"/>
      <c r="AH104" s="380"/>
      <c r="AI104" s="380"/>
      <c r="AJ104" s="380"/>
      <c r="AK104" s="380"/>
      <c r="AL104" s="380"/>
      <c r="AM104" s="380"/>
      <c r="AN104" s="380"/>
      <c r="AO104" s="380"/>
      <c r="AP104" s="380"/>
      <c r="AQ104" s="380"/>
      <c r="AR104" s="380"/>
      <c r="AS104" s="380"/>
      <c r="AT104" s="380"/>
      <c r="AU104" s="380"/>
      <c r="AV104" s="380"/>
      <c r="AW104" s="380"/>
      <c r="AX104" s="380"/>
      <c r="AY104" s="380"/>
      <c r="AZ104" s="380"/>
      <c r="BA104" s="380"/>
      <c r="BB104" s="380"/>
      <c r="BC104" s="380"/>
      <c r="BD104" s="380"/>
      <c r="BE104" s="380"/>
      <c r="BF104" s="380"/>
      <c r="BG104" s="380"/>
      <c r="BH104" s="380"/>
      <c r="BI104" s="380"/>
      <c r="BJ104" s="380"/>
      <c r="BK104" s="380"/>
      <c r="BL104" s="380"/>
      <c r="BM104" s="380"/>
      <c r="BN104" s="380"/>
      <c r="BO104" s="380"/>
      <c r="BP104" s="380"/>
      <c r="BQ104" s="380"/>
      <c r="BR104" s="380"/>
      <c r="BS104" s="380"/>
      <c r="BT104" s="380"/>
      <c r="BU104" s="380"/>
      <c r="BV104" s="380"/>
      <c r="BW104" s="380"/>
      <c r="BX104" s="380"/>
      <c r="BY104" s="380"/>
      <c r="BZ104" s="380"/>
      <c r="CA104" s="380"/>
      <c r="CB104" s="380"/>
      <c r="CC104" s="380"/>
      <c r="CD104" s="380"/>
      <c r="CE104" s="380"/>
      <c r="CF104" s="380"/>
      <c r="CG104" s="380"/>
      <c r="CH104" s="380"/>
      <c r="CI104" s="380"/>
      <c r="CJ104" s="380"/>
      <c r="CK104" s="380"/>
      <c r="CL104" s="380"/>
      <c r="CM104" s="380"/>
      <c r="CN104" s="380"/>
      <c r="CO104" s="380"/>
      <c r="CP104" s="380"/>
      <c r="CQ104" s="380"/>
      <c r="CR104" s="380"/>
      <c r="CS104" s="380"/>
      <c r="CT104" s="380"/>
      <c r="CU104" s="380"/>
      <c r="CV104" s="380"/>
      <c r="CW104" s="380"/>
      <c r="CX104" s="380"/>
      <c r="CY104" s="380"/>
      <c r="CZ104" s="380"/>
      <c r="DA104" s="380"/>
      <c r="DB104" s="380"/>
      <c r="DC104" s="380"/>
      <c r="DD104" s="380"/>
      <c r="DE104" s="380"/>
      <c r="DF104" s="380"/>
      <c r="DG104" s="380"/>
      <c r="DH104" s="380"/>
      <c r="DI104" s="380"/>
      <c r="DJ104" s="380"/>
      <c r="DK104" s="380"/>
      <c r="DL104" s="380"/>
      <c r="DM104" s="380"/>
      <c r="DN104" s="380"/>
      <c r="DO104" s="380"/>
      <c r="DP104" s="380"/>
      <c r="DQ104" s="380"/>
      <c r="DR104" s="380"/>
      <c r="DS104" s="380"/>
      <c r="DT104" s="380"/>
      <c r="DU104" s="380"/>
      <c r="DV104" s="380"/>
      <c r="DW104" s="380"/>
      <c r="DX104" s="380"/>
      <c r="DY104" s="380"/>
      <c r="DZ104" s="380"/>
      <c r="EA104" s="380"/>
      <c r="EB104" s="380"/>
      <c r="EC104" s="380"/>
      <c r="ED104" s="380"/>
      <c r="EE104" s="380"/>
      <c r="EF104" s="380"/>
      <c r="EG104" s="380"/>
      <c r="EH104" s="380"/>
      <c r="EI104" s="380"/>
      <c r="EJ104" s="380"/>
      <c r="EK104" s="380"/>
      <c r="EL104" s="380"/>
      <c r="EM104" s="380"/>
      <c r="EN104" s="380"/>
      <c r="EO104" s="380"/>
      <c r="EP104" s="380"/>
      <c r="EQ104" s="380"/>
      <c r="ER104" s="380"/>
      <c r="ES104" s="380"/>
      <c r="ET104" s="380"/>
      <c r="EU104" s="380"/>
      <c r="EV104" s="380"/>
      <c r="EW104" s="380"/>
      <c r="EX104" s="380"/>
      <c r="EY104" s="380"/>
      <c r="EZ104" s="380"/>
      <c r="FA104" s="380"/>
      <c r="FB104" s="380"/>
      <c r="FC104" s="380"/>
      <c r="FD104" s="380"/>
      <c r="FE104" s="380"/>
      <c r="FF104" s="380"/>
      <c r="FG104" s="380"/>
      <c r="FH104" s="380"/>
      <c r="FI104" s="380"/>
      <c r="FJ104" s="380"/>
      <c r="FK104" s="380"/>
      <c r="FL104" s="380"/>
      <c r="FM104" s="380"/>
      <c r="FN104" s="380"/>
      <c r="FO104" s="380"/>
      <c r="FP104" s="380"/>
      <c r="FQ104" s="380"/>
      <c r="FR104" s="380"/>
      <c r="FS104" s="380"/>
      <c r="FT104" s="380"/>
      <c r="FU104" s="380"/>
      <c r="FV104" s="380"/>
      <c r="FW104" s="380"/>
      <c r="FX104" s="380"/>
      <c r="FY104" s="380"/>
      <c r="FZ104" s="380"/>
      <c r="GA104" s="380"/>
      <c r="GB104" s="380"/>
      <c r="GC104" s="380"/>
      <c r="GD104" s="380"/>
      <c r="GE104" s="380"/>
      <c r="GF104" s="380"/>
      <c r="GG104" s="380"/>
      <c r="GH104" s="380"/>
      <c r="GI104" s="380"/>
      <c r="GJ104" s="380"/>
      <c r="GK104" s="380"/>
      <c r="GL104" s="380"/>
      <c r="GM104" s="380"/>
      <c r="GN104" s="380"/>
      <c r="GO104" s="380"/>
      <c r="GP104" s="380"/>
      <c r="GQ104" s="380"/>
      <c r="GR104" s="380"/>
      <c r="GS104" s="380"/>
      <c r="GT104" s="380"/>
      <c r="GU104" s="380"/>
      <c r="GV104" s="380"/>
      <c r="GW104" s="380"/>
      <c r="GX104" s="380"/>
      <c r="GY104" s="380"/>
      <c r="GZ104" s="380"/>
      <c r="HA104" s="380"/>
      <c r="HB104" s="380"/>
      <c r="HC104" s="380"/>
      <c r="HD104" s="380"/>
      <c r="HE104" s="380"/>
      <c r="HF104" s="380"/>
      <c r="HG104" s="380"/>
      <c r="HH104" s="380"/>
      <c r="HI104" s="380"/>
      <c r="HJ104" s="380"/>
      <c r="HK104" s="380"/>
      <c r="HL104" s="380"/>
      <c r="HM104" s="380"/>
      <c r="HN104" s="380"/>
      <c r="HO104" s="380"/>
      <c r="HP104" s="380"/>
      <c r="HQ104" s="380"/>
      <c r="HR104" s="380"/>
      <c r="HS104" s="380"/>
      <c r="HT104" s="380"/>
      <c r="HU104" s="380"/>
      <c r="HV104" s="380"/>
      <c r="HW104" s="380"/>
      <c r="HX104" s="380"/>
      <c r="HY104" s="380"/>
      <c r="HZ104" s="380"/>
      <c r="IA104" s="380"/>
      <c r="IB104" s="380"/>
      <c r="IC104" s="380"/>
      <c r="ID104" s="380"/>
      <c r="IE104" s="380"/>
      <c r="IF104" s="380"/>
      <c r="IG104" s="380"/>
      <c r="IH104" s="380"/>
      <c r="II104" s="380"/>
      <c r="IJ104" s="380"/>
      <c r="IK104" s="380"/>
      <c r="IL104" s="380"/>
      <c r="IM104" s="380"/>
      <c r="IN104" s="380"/>
      <c r="IO104" s="380"/>
      <c r="IP104" s="380"/>
      <c r="IQ104" s="380"/>
      <c r="IR104" s="380"/>
      <c r="IS104" s="380"/>
      <c r="IT104" s="380"/>
      <c r="IU104" s="380"/>
      <c r="IV104" s="380"/>
      <c r="IW104" s="380"/>
      <c r="IX104" s="380"/>
      <c r="IY104" s="380"/>
      <c r="IZ104" s="380"/>
      <c r="JA104" s="380"/>
      <c r="JB104" s="380"/>
      <c r="JC104" s="380"/>
      <c r="JD104" s="380"/>
      <c r="JE104" s="380"/>
      <c r="JF104" s="380"/>
      <c r="JG104" s="380"/>
      <c r="JH104" s="380"/>
      <c r="JI104" s="380"/>
      <c r="JJ104" s="380"/>
      <c r="JK104" s="380"/>
      <c r="JL104" s="380"/>
      <c r="JM104" s="380"/>
      <c r="JN104" s="380"/>
      <c r="JO104" s="380"/>
      <c r="JP104" s="380"/>
      <c r="JQ104" s="380"/>
      <c r="JR104" s="380"/>
      <c r="JS104" s="380"/>
      <c r="JT104" s="380"/>
      <c r="JU104" s="380"/>
      <c r="JV104" s="380"/>
      <c r="JW104" s="380"/>
      <c r="JX104" s="380"/>
      <c r="JY104" s="380"/>
      <c r="JZ104" s="380"/>
      <c r="KA104" s="380"/>
      <c r="KB104" s="380"/>
      <c r="KC104" s="380"/>
      <c r="KD104" s="380"/>
      <c r="KE104" s="380"/>
      <c r="KF104" s="380"/>
      <c r="KG104" s="380"/>
      <c r="KH104" s="380"/>
      <c r="KI104" s="380"/>
      <c r="KJ104" s="380"/>
      <c r="KK104" s="380"/>
      <c r="KL104" s="380"/>
      <c r="KM104" s="380"/>
      <c r="KN104" s="380"/>
      <c r="KO104" s="380"/>
      <c r="KP104" s="380"/>
      <c r="KQ104" s="380"/>
      <c r="KR104" s="380"/>
      <c r="KS104" s="380"/>
      <c r="KT104" s="380"/>
      <c r="KU104" s="380"/>
      <c r="KV104" s="380"/>
      <c r="KW104" s="380"/>
      <c r="KX104" s="380"/>
      <c r="KY104" s="380"/>
      <c r="KZ104" s="380"/>
      <c r="LA104" s="380"/>
      <c r="LB104" s="380"/>
      <c r="LC104" s="380"/>
      <c r="LD104" s="380"/>
      <c r="LE104" s="380"/>
      <c r="LF104" s="380"/>
      <c r="LG104" s="380"/>
      <c r="LH104" s="380"/>
      <c r="LI104" s="380"/>
      <c r="LJ104" s="380"/>
      <c r="LK104" s="380"/>
      <c r="LL104" s="380"/>
      <c r="LM104" s="380"/>
      <c r="LN104" s="380"/>
      <c r="LO104" s="380"/>
      <c r="LP104" s="380"/>
      <c r="LQ104" s="380"/>
      <c r="LR104" s="380"/>
      <c r="LS104" s="380"/>
      <c r="LT104" s="380"/>
      <c r="LU104" s="380"/>
      <c r="LV104" s="380"/>
      <c r="LW104" s="380"/>
      <c r="LX104" s="380"/>
      <c r="LY104" s="380"/>
      <c r="LZ104" s="380"/>
      <c r="MA104" s="380"/>
      <c r="MB104" s="380"/>
      <c r="MC104" s="380"/>
      <c r="MD104" s="380"/>
      <c r="ME104" s="380"/>
      <c r="MF104" s="380"/>
      <c r="MG104" s="380"/>
      <c r="MH104" s="380"/>
      <c r="MI104" s="380"/>
      <c r="MJ104" s="380"/>
      <c r="MK104" s="380"/>
      <c r="ML104" s="380"/>
      <c r="MM104" s="380"/>
      <c r="MN104" s="380"/>
      <c r="MO104" s="380"/>
      <c r="MP104" s="380"/>
      <c r="MQ104" s="380"/>
      <c r="MR104" s="380"/>
      <c r="MS104" s="380"/>
      <c r="MT104" s="380"/>
      <c r="MU104" s="380"/>
      <c r="MV104" s="380"/>
      <c r="MW104" s="380"/>
      <c r="MX104" s="380"/>
      <c r="MY104" s="380"/>
      <c r="MZ104" s="380"/>
      <c r="NA104" s="380"/>
      <c r="NB104" s="380"/>
      <c r="NC104" s="380"/>
      <c r="ND104" s="380"/>
      <c r="NE104" s="380"/>
      <c r="NF104" s="380"/>
      <c r="NG104" s="380"/>
      <c r="NH104" s="380"/>
      <c r="NI104" s="380"/>
      <c r="NJ104" s="380"/>
      <c r="NK104" s="380"/>
      <c r="NL104" s="380"/>
      <c r="NM104" s="380"/>
      <c r="NN104" s="380"/>
      <c r="NO104" s="380"/>
      <c r="NP104" s="380"/>
      <c r="NQ104" s="380"/>
      <c r="NR104" s="380"/>
      <c r="NS104" s="380"/>
      <c r="NT104" s="380"/>
      <c r="NU104" s="380"/>
      <c r="NV104" s="380"/>
      <c r="NW104" s="380"/>
      <c r="NX104" s="380"/>
      <c r="NY104" s="380"/>
      <c r="NZ104" s="380"/>
      <c r="OA104" s="380"/>
      <c r="OB104" s="380"/>
      <c r="OC104" s="380"/>
      <c r="OD104" s="380"/>
      <c r="OE104" s="380"/>
      <c r="OF104" s="380"/>
      <c r="OG104" s="380"/>
      <c r="OH104" s="380"/>
      <c r="OI104" s="380"/>
      <c r="OJ104" s="380"/>
      <c r="OK104" s="380"/>
      <c r="OL104" s="380"/>
      <c r="OM104" s="380"/>
      <c r="ON104" s="380"/>
    </row>
    <row r="105" spans="1:404" ht="15" customHeight="1">
      <c r="A105" s="12"/>
      <c r="B105" s="12"/>
      <c r="C105" s="12"/>
      <c r="D105" s="12"/>
      <c r="E105" s="12"/>
      <c r="F105" s="12"/>
      <c r="G105" s="12"/>
      <c r="H105" s="12"/>
      <c r="I105" s="12"/>
      <c r="J105" s="627"/>
      <c r="K105" s="627"/>
      <c r="L105" s="627"/>
      <c r="M105" s="627"/>
      <c r="N105" s="627"/>
      <c r="O105" s="627"/>
      <c r="P105" s="627"/>
      <c r="Q105" s="627"/>
      <c r="R105" s="627"/>
      <c r="S105" s="627"/>
      <c r="T105" s="627"/>
      <c r="U105" s="627"/>
      <c r="V105" s="627"/>
      <c r="W105" s="627"/>
      <c r="X105" s="627"/>
      <c r="Y105" s="627"/>
      <c r="Z105" s="627"/>
      <c r="AA105" s="627"/>
      <c r="AB105" s="627"/>
      <c r="AC105" s="627"/>
      <c r="AD105" s="627"/>
      <c r="AE105" s="627"/>
      <c r="AF105" s="627"/>
      <c r="AG105" s="627"/>
      <c r="AH105" s="627"/>
      <c r="AI105" s="627"/>
      <c r="AJ105" s="627"/>
      <c r="AK105" s="627"/>
      <c r="AL105" s="627"/>
      <c r="AM105" s="627"/>
      <c r="AN105" s="627"/>
      <c r="AO105" s="627"/>
      <c r="AP105" s="627"/>
      <c r="AQ105" s="627"/>
      <c r="AR105" s="627"/>
      <c r="AS105" s="627"/>
      <c r="AT105" s="627"/>
      <c r="AU105" s="627"/>
      <c r="AV105" s="627"/>
      <c r="AW105" s="627"/>
      <c r="AX105" s="627"/>
      <c r="AY105" s="627"/>
      <c r="AZ105" s="627"/>
      <c r="BA105" s="627"/>
      <c r="BB105" s="627"/>
      <c r="BC105" s="627"/>
      <c r="BD105" s="627"/>
      <c r="BE105" s="627"/>
      <c r="BF105" s="627"/>
      <c r="BG105" s="627"/>
      <c r="BH105" s="627"/>
      <c r="BI105" s="627"/>
      <c r="BJ105" s="627"/>
      <c r="BK105" s="627"/>
      <c r="BL105" s="627"/>
      <c r="BM105" s="627"/>
      <c r="BN105" s="627"/>
      <c r="BO105" s="627"/>
      <c r="BP105" s="627"/>
      <c r="BQ105" s="627"/>
      <c r="BR105" s="627"/>
      <c r="BS105" s="627"/>
      <c r="BT105" s="627"/>
      <c r="BU105" s="627"/>
      <c r="BV105" s="627"/>
      <c r="BW105" s="627"/>
      <c r="BX105" s="627"/>
      <c r="BY105" s="627"/>
      <c r="BZ105" s="627"/>
      <c r="CA105" s="627"/>
      <c r="CB105" s="627"/>
      <c r="CC105" s="627"/>
      <c r="CD105" s="627"/>
      <c r="CE105" s="627"/>
      <c r="CF105" s="627"/>
      <c r="CG105" s="627"/>
      <c r="CH105" s="627"/>
      <c r="CI105" s="627"/>
      <c r="CJ105" s="627"/>
      <c r="CK105" s="627"/>
      <c r="CL105" s="627"/>
      <c r="CM105" s="627"/>
      <c r="CN105" s="627"/>
      <c r="CO105" s="627"/>
      <c r="CP105" s="627"/>
      <c r="CQ105" s="627"/>
      <c r="CR105" s="627"/>
      <c r="CS105" s="627"/>
      <c r="CT105" s="627"/>
      <c r="CU105" s="627"/>
      <c r="CV105" s="627"/>
      <c r="CW105" s="627"/>
      <c r="CX105" s="627"/>
      <c r="CY105" s="627"/>
      <c r="CZ105" s="627"/>
      <c r="DA105" s="627"/>
      <c r="DB105" s="627"/>
      <c r="DC105" s="627"/>
      <c r="DD105" s="627"/>
      <c r="DE105" s="627"/>
      <c r="DF105" s="627"/>
      <c r="DG105" s="627"/>
      <c r="DH105" s="627"/>
      <c r="DI105" s="627"/>
      <c r="DJ105" s="627"/>
      <c r="DK105" s="627"/>
      <c r="DL105" s="627"/>
      <c r="DM105" s="627"/>
      <c r="DN105" s="627"/>
      <c r="DO105" s="627"/>
      <c r="DP105" s="627"/>
      <c r="DQ105" s="627"/>
      <c r="DR105" s="627"/>
      <c r="DS105" s="627"/>
      <c r="DT105" s="627"/>
      <c r="DU105" s="627"/>
      <c r="DV105" s="627"/>
      <c r="DW105" s="627"/>
      <c r="DX105" s="627"/>
      <c r="DY105" s="627"/>
      <c r="DZ105" s="627"/>
      <c r="EA105" s="627"/>
      <c r="EB105" s="627"/>
      <c r="EC105" s="627"/>
      <c r="ED105" s="627"/>
      <c r="EE105" s="627"/>
      <c r="EF105" s="627"/>
      <c r="EG105" s="627"/>
      <c r="EH105" s="627"/>
      <c r="EI105" s="627"/>
      <c r="EJ105" s="627"/>
      <c r="EK105" s="627"/>
      <c r="EL105" s="627"/>
      <c r="EM105" s="627"/>
      <c r="EN105" s="627"/>
      <c r="EO105" s="627"/>
      <c r="EP105" s="627"/>
      <c r="EQ105" s="627"/>
      <c r="ER105" s="627"/>
      <c r="ES105" s="627"/>
      <c r="ET105" s="627"/>
      <c r="EU105" s="627"/>
      <c r="EV105" s="627"/>
      <c r="EW105" s="627"/>
      <c r="EX105" s="627"/>
      <c r="EY105" s="627"/>
      <c r="EZ105" s="627"/>
      <c r="FA105" s="627"/>
      <c r="FB105" s="627"/>
      <c r="FC105" s="627"/>
      <c r="FD105" s="627"/>
      <c r="FE105" s="627"/>
      <c r="FF105" s="627"/>
      <c r="FG105" s="627"/>
      <c r="FH105" s="627"/>
      <c r="FI105" s="627"/>
      <c r="FJ105" s="627"/>
      <c r="FK105" s="627"/>
      <c r="FL105" s="627"/>
      <c r="FM105" s="627"/>
      <c r="FN105" s="627"/>
      <c r="FO105" s="627"/>
      <c r="FP105" s="627"/>
      <c r="FQ105" s="627"/>
      <c r="FR105" s="627"/>
      <c r="FS105" s="627"/>
      <c r="FT105" s="627"/>
      <c r="FU105" s="627"/>
      <c r="FV105" s="627"/>
      <c r="FW105" s="627"/>
      <c r="FX105" s="627"/>
      <c r="FY105" s="627"/>
      <c r="FZ105" s="627"/>
      <c r="GA105" s="627"/>
      <c r="GB105" s="627"/>
      <c r="GC105" s="627"/>
      <c r="GD105" s="627"/>
      <c r="GE105" s="627"/>
      <c r="GF105" s="627"/>
      <c r="GG105" s="627"/>
      <c r="GH105" s="627"/>
      <c r="GI105" s="627"/>
      <c r="GJ105" s="627"/>
      <c r="GK105" s="627"/>
      <c r="GL105" s="627"/>
      <c r="GM105" s="627"/>
      <c r="GN105" s="627"/>
      <c r="GO105" s="627"/>
      <c r="GP105" s="627"/>
      <c r="GQ105" s="627"/>
      <c r="GR105" s="627"/>
      <c r="GS105" s="627"/>
      <c r="GT105" s="627"/>
      <c r="GU105" s="627"/>
      <c r="GV105" s="627"/>
      <c r="GW105" s="627"/>
      <c r="GX105" s="627"/>
      <c r="GY105" s="627"/>
      <c r="GZ105" s="627"/>
      <c r="HA105" s="627"/>
      <c r="HB105" s="627"/>
      <c r="HC105" s="627"/>
      <c r="HD105" s="627"/>
      <c r="HE105" s="627"/>
      <c r="HF105" s="627"/>
      <c r="HG105" s="627"/>
      <c r="HH105" s="627"/>
      <c r="HI105" s="627"/>
      <c r="HJ105" s="627"/>
      <c r="HK105" s="627"/>
      <c r="HL105" s="627"/>
      <c r="HM105" s="627"/>
      <c r="HN105" s="627"/>
      <c r="HO105" s="627"/>
      <c r="HP105" s="627"/>
      <c r="HQ105" s="627"/>
      <c r="HR105" s="627"/>
      <c r="HS105" s="627"/>
      <c r="HT105" s="627"/>
      <c r="HU105" s="627"/>
      <c r="HV105" s="627"/>
      <c r="HW105" s="627"/>
      <c r="HX105" s="627"/>
      <c r="HY105" s="627"/>
      <c r="HZ105" s="627"/>
      <c r="IA105" s="627"/>
      <c r="IB105" s="627"/>
      <c r="IC105" s="627"/>
      <c r="ID105" s="627"/>
      <c r="IE105" s="627"/>
      <c r="IF105" s="627"/>
      <c r="IG105" s="627"/>
      <c r="IH105" s="627"/>
      <c r="II105" s="627"/>
      <c r="IJ105" s="627"/>
      <c r="IK105" s="627"/>
      <c r="IL105" s="627"/>
      <c r="IM105" s="627"/>
      <c r="IN105" s="627"/>
      <c r="IO105" s="627"/>
      <c r="IP105" s="627"/>
      <c r="IQ105" s="627"/>
      <c r="IR105" s="627"/>
      <c r="IS105" s="627"/>
      <c r="IT105" s="627"/>
      <c r="IU105" s="627"/>
      <c r="IV105" s="627"/>
      <c r="IW105" s="627"/>
      <c r="IX105" s="627"/>
      <c r="IY105" s="627"/>
      <c r="IZ105" s="627"/>
      <c r="JA105" s="627"/>
      <c r="JB105" s="627"/>
      <c r="JC105" s="627"/>
      <c r="JD105" s="627"/>
      <c r="JE105" s="627"/>
      <c r="JF105" s="627"/>
      <c r="JG105" s="627"/>
      <c r="JH105" s="627"/>
      <c r="JI105" s="627"/>
      <c r="JJ105" s="627"/>
      <c r="JK105" s="627"/>
      <c r="JL105" s="627"/>
      <c r="JM105" s="627"/>
      <c r="JN105" s="627"/>
      <c r="JO105" s="627"/>
      <c r="JP105" s="627"/>
      <c r="JQ105" s="627"/>
      <c r="JR105" s="627"/>
      <c r="JS105" s="627"/>
      <c r="JT105" s="627"/>
      <c r="JU105" s="627"/>
      <c r="JV105" s="627"/>
      <c r="JW105" s="627"/>
      <c r="JX105" s="627"/>
      <c r="JY105" s="627"/>
      <c r="JZ105" s="627"/>
      <c r="KA105" s="627"/>
      <c r="KB105" s="627"/>
      <c r="KC105" s="627"/>
      <c r="KD105" s="627"/>
      <c r="KE105" s="627"/>
      <c r="KF105" s="627"/>
      <c r="KG105" s="627"/>
      <c r="KH105" s="627"/>
      <c r="KI105" s="627"/>
      <c r="KJ105" s="627"/>
      <c r="KK105" s="627"/>
      <c r="KL105" s="627"/>
      <c r="KM105" s="627"/>
      <c r="KN105" s="627"/>
      <c r="KO105" s="627"/>
      <c r="KP105" s="627"/>
      <c r="KQ105" s="627"/>
      <c r="KR105" s="627"/>
      <c r="KS105" s="627"/>
      <c r="KT105" s="627"/>
      <c r="KU105" s="627"/>
      <c r="KV105" s="627"/>
      <c r="KW105" s="627"/>
      <c r="KX105" s="627"/>
      <c r="KY105" s="627"/>
      <c r="KZ105" s="627"/>
      <c r="LA105" s="627"/>
      <c r="LB105" s="627"/>
      <c r="LC105" s="627"/>
      <c r="LD105" s="627"/>
      <c r="LE105" s="627"/>
      <c r="LF105" s="627"/>
      <c r="LG105" s="627"/>
      <c r="LH105" s="627"/>
      <c r="LI105" s="627"/>
      <c r="LJ105" s="627"/>
      <c r="LK105" s="627"/>
      <c r="LL105" s="627"/>
      <c r="LM105" s="627"/>
      <c r="LN105" s="627"/>
      <c r="LO105" s="627"/>
      <c r="LP105" s="627"/>
      <c r="LQ105" s="627"/>
      <c r="LR105" s="627"/>
      <c r="LS105" s="627"/>
      <c r="LT105" s="627"/>
      <c r="LU105" s="627"/>
      <c r="LV105" s="627"/>
      <c r="LW105" s="627"/>
      <c r="LX105" s="627"/>
      <c r="LY105" s="627"/>
      <c r="LZ105" s="627"/>
      <c r="MA105" s="627"/>
      <c r="MB105" s="627"/>
      <c r="MC105" s="627"/>
      <c r="MD105" s="627"/>
      <c r="ME105" s="627"/>
      <c r="MF105" s="627"/>
      <c r="MG105" s="627"/>
      <c r="MH105" s="627"/>
      <c r="MI105" s="627"/>
      <c r="MJ105" s="627"/>
      <c r="MK105" s="627"/>
      <c r="ML105" s="627"/>
      <c r="MM105" s="627"/>
      <c r="MN105" s="627"/>
      <c r="MO105" s="627"/>
      <c r="MP105" s="627"/>
      <c r="MQ105" s="627"/>
      <c r="MR105" s="627"/>
      <c r="MS105" s="627"/>
      <c r="MT105" s="627"/>
      <c r="MU105" s="627"/>
      <c r="MV105" s="627"/>
      <c r="MW105" s="627"/>
      <c r="MX105" s="627"/>
      <c r="MY105" s="627"/>
      <c r="MZ105" s="627"/>
      <c r="NA105" s="627"/>
      <c r="NB105" s="627"/>
      <c r="NC105" s="627"/>
      <c r="ND105" s="627"/>
      <c r="NE105" s="627"/>
      <c r="NF105" s="627"/>
      <c r="NG105" s="627"/>
      <c r="NH105" s="627"/>
      <c r="NI105" s="627"/>
      <c r="NJ105" s="627"/>
      <c r="NK105" s="627"/>
      <c r="NL105" s="627"/>
      <c r="NM105" s="627"/>
      <c r="NN105" s="627"/>
      <c r="NO105" s="627"/>
      <c r="NP105" s="627"/>
      <c r="NQ105" s="627"/>
      <c r="NR105" s="627"/>
      <c r="NS105" s="627"/>
      <c r="NT105" s="627"/>
      <c r="NU105" s="627"/>
      <c r="NV105" s="627"/>
      <c r="NW105" s="627"/>
      <c r="NX105" s="627"/>
      <c r="NY105" s="627"/>
      <c r="NZ105" s="627"/>
      <c r="OA105" s="627"/>
      <c r="OB105" s="627"/>
      <c r="OC105" s="627"/>
      <c r="OD105" s="627"/>
      <c r="OE105" s="627"/>
      <c r="OF105" s="627"/>
      <c r="OG105" s="627"/>
      <c r="OH105" s="627"/>
      <c r="OI105" s="627"/>
      <c r="OJ105" s="627"/>
      <c r="OK105" s="627"/>
      <c r="OL105" s="627"/>
      <c r="OM105" s="627"/>
      <c r="ON105" s="627"/>
    </row>
    <row r="106" spans="1:404" ht="15" customHeight="1">
      <c r="A106" s="12"/>
      <c r="B106" s="12"/>
      <c r="C106" s="12"/>
      <c r="D106" s="12"/>
      <c r="E106" s="12"/>
      <c r="F106" s="12"/>
      <c r="G106" s="12"/>
      <c r="H106" s="12"/>
      <c r="I106" s="12"/>
      <c r="J106" s="627"/>
      <c r="K106" s="627"/>
      <c r="L106" s="627"/>
      <c r="M106" s="627"/>
      <c r="N106" s="627"/>
      <c r="O106" s="627"/>
      <c r="P106" s="627"/>
      <c r="Q106" s="627"/>
      <c r="R106" s="627"/>
      <c r="S106" s="627"/>
      <c r="T106" s="627"/>
      <c r="U106" s="627"/>
      <c r="V106" s="627"/>
      <c r="W106" s="627"/>
      <c r="X106" s="627"/>
      <c r="Y106" s="627"/>
      <c r="Z106" s="627"/>
      <c r="AA106" s="627"/>
      <c r="AB106" s="627"/>
      <c r="AC106" s="627"/>
      <c r="AD106" s="627"/>
      <c r="AE106" s="627"/>
      <c r="AF106" s="627"/>
      <c r="AG106" s="627"/>
      <c r="AH106" s="627"/>
      <c r="AI106" s="627"/>
      <c r="AJ106" s="627"/>
      <c r="AK106" s="627"/>
      <c r="AL106" s="627"/>
      <c r="AM106" s="627"/>
      <c r="AN106" s="627"/>
      <c r="AO106" s="627"/>
      <c r="AP106" s="627"/>
      <c r="AQ106" s="627"/>
      <c r="AR106" s="627"/>
      <c r="AS106" s="627"/>
      <c r="AT106" s="627"/>
      <c r="AU106" s="627"/>
      <c r="AV106" s="627"/>
      <c r="AW106" s="627"/>
      <c r="AX106" s="627"/>
      <c r="AY106" s="627"/>
      <c r="AZ106" s="627"/>
      <c r="BA106" s="627"/>
      <c r="BB106" s="627"/>
      <c r="BC106" s="627"/>
      <c r="BD106" s="627"/>
      <c r="BE106" s="627"/>
      <c r="BF106" s="627"/>
      <c r="BG106" s="627"/>
      <c r="BH106" s="627"/>
      <c r="BI106" s="627"/>
      <c r="BJ106" s="627"/>
      <c r="BK106" s="627"/>
      <c r="BL106" s="627"/>
      <c r="BM106" s="627"/>
      <c r="BN106" s="627"/>
      <c r="BO106" s="627"/>
      <c r="BP106" s="627"/>
      <c r="BQ106" s="627"/>
      <c r="BR106" s="627"/>
      <c r="BS106" s="627"/>
      <c r="BT106" s="627"/>
      <c r="BU106" s="627"/>
      <c r="BV106" s="627"/>
      <c r="BW106" s="627"/>
      <c r="BX106" s="627"/>
      <c r="BY106" s="627"/>
      <c r="BZ106" s="627"/>
      <c r="CA106" s="627"/>
      <c r="CB106" s="627"/>
      <c r="CC106" s="627"/>
      <c r="CD106" s="627"/>
      <c r="CE106" s="627"/>
      <c r="CF106" s="627"/>
      <c r="CG106" s="627"/>
      <c r="CH106" s="627"/>
      <c r="CI106" s="627"/>
      <c r="CJ106" s="627"/>
      <c r="CK106" s="627"/>
      <c r="CL106" s="627"/>
      <c r="CM106" s="627"/>
      <c r="CN106" s="627"/>
      <c r="CO106" s="627"/>
      <c r="CP106" s="627"/>
      <c r="CQ106" s="627"/>
      <c r="CR106" s="627"/>
      <c r="CS106" s="627"/>
      <c r="CT106" s="627"/>
      <c r="CU106" s="627"/>
      <c r="CV106" s="627"/>
      <c r="CW106" s="627"/>
      <c r="CX106" s="627"/>
      <c r="CY106" s="627"/>
      <c r="CZ106" s="627"/>
      <c r="DA106" s="627"/>
      <c r="DB106" s="627"/>
      <c r="DC106" s="627"/>
      <c r="DD106" s="627"/>
      <c r="DE106" s="627"/>
      <c r="DF106" s="627"/>
      <c r="DG106" s="627"/>
      <c r="DH106" s="627"/>
      <c r="DI106" s="627"/>
      <c r="DJ106" s="627"/>
      <c r="DK106" s="627"/>
      <c r="DL106" s="627"/>
      <c r="DM106" s="627"/>
      <c r="DN106" s="627"/>
      <c r="DO106" s="627"/>
      <c r="DP106" s="627"/>
      <c r="DQ106" s="627"/>
      <c r="DR106" s="627"/>
      <c r="DS106" s="627"/>
      <c r="DT106" s="627"/>
      <c r="DU106" s="627"/>
      <c r="DV106" s="627"/>
      <c r="DW106" s="627"/>
      <c r="DX106" s="627"/>
      <c r="DY106" s="627"/>
      <c r="DZ106" s="627"/>
      <c r="EA106" s="627"/>
      <c r="EB106" s="627"/>
      <c r="EC106" s="627"/>
      <c r="ED106" s="627"/>
      <c r="EE106" s="627"/>
      <c r="EF106" s="627"/>
      <c r="EG106" s="627"/>
      <c r="EH106" s="627"/>
      <c r="EI106" s="627"/>
      <c r="EJ106" s="627"/>
      <c r="EK106" s="627"/>
      <c r="EL106" s="627"/>
      <c r="EM106" s="627"/>
      <c r="EN106" s="627"/>
      <c r="EO106" s="627"/>
      <c r="EP106" s="627"/>
      <c r="EQ106" s="627"/>
      <c r="ER106" s="627"/>
      <c r="ES106" s="627"/>
      <c r="ET106" s="627"/>
      <c r="EU106" s="627"/>
      <c r="EV106" s="627"/>
      <c r="EW106" s="627"/>
      <c r="EX106" s="627"/>
      <c r="EY106" s="627"/>
      <c r="EZ106" s="627"/>
      <c r="FA106" s="627"/>
      <c r="FB106" s="627"/>
      <c r="FC106" s="627"/>
      <c r="FD106" s="627"/>
      <c r="FE106" s="627"/>
      <c r="FF106" s="627"/>
      <c r="FG106" s="627"/>
      <c r="FH106" s="627"/>
      <c r="FI106" s="627"/>
      <c r="FJ106" s="627"/>
      <c r="FK106" s="627"/>
      <c r="FL106" s="627"/>
      <c r="FM106" s="627"/>
      <c r="FN106" s="627"/>
      <c r="FO106" s="627"/>
      <c r="FP106" s="627"/>
      <c r="FQ106" s="627"/>
      <c r="FR106" s="627"/>
      <c r="FS106" s="627"/>
      <c r="FT106" s="627"/>
      <c r="FU106" s="627"/>
      <c r="FV106" s="627"/>
      <c r="FW106" s="627"/>
      <c r="FX106" s="627"/>
      <c r="FY106" s="627"/>
      <c r="FZ106" s="627"/>
      <c r="GA106" s="627"/>
      <c r="GB106" s="627"/>
      <c r="GC106" s="627"/>
      <c r="GD106" s="627"/>
      <c r="GE106" s="627"/>
      <c r="GF106" s="627"/>
      <c r="GG106" s="627"/>
      <c r="GH106" s="627"/>
      <c r="GI106" s="627"/>
      <c r="GJ106" s="627"/>
      <c r="GK106" s="627"/>
      <c r="GL106" s="627"/>
      <c r="GM106" s="627"/>
      <c r="GN106" s="627"/>
      <c r="GO106" s="627"/>
      <c r="GP106" s="627"/>
      <c r="GQ106" s="627"/>
      <c r="GR106" s="627"/>
      <c r="GS106" s="627"/>
      <c r="GT106" s="627"/>
      <c r="GU106" s="627"/>
      <c r="GV106" s="627"/>
      <c r="GW106" s="627"/>
      <c r="GX106" s="627"/>
      <c r="GY106" s="627"/>
      <c r="GZ106" s="627"/>
      <c r="HA106" s="627"/>
      <c r="HB106" s="627"/>
      <c r="HC106" s="627"/>
      <c r="HD106" s="627"/>
      <c r="HE106" s="627"/>
      <c r="HF106" s="627"/>
      <c r="HG106" s="627"/>
      <c r="HH106" s="627"/>
      <c r="HI106" s="627"/>
      <c r="HJ106" s="627"/>
      <c r="HK106" s="627"/>
      <c r="HL106" s="627"/>
      <c r="HM106" s="627"/>
      <c r="HN106" s="627"/>
      <c r="HO106" s="627"/>
      <c r="HP106" s="627"/>
      <c r="HQ106" s="627"/>
      <c r="HR106" s="627"/>
      <c r="HS106" s="627"/>
      <c r="HT106" s="627"/>
      <c r="HU106" s="627"/>
      <c r="HV106" s="627"/>
      <c r="HW106" s="627"/>
      <c r="HX106" s="627"/>
      <c r="HY106" s="627"/>
      <c r="HZ106" s="627"/>
      <c r="IA106" s="627"/>
      <c r="IB106" s="627"/>
      <c r="IC106" s="627"/>
      <c r="ID106" s="627"/>
      <c r="IE106" s="627"/>
      <c r="IF106" s="627"/>
      <c r="IG106" s="627"/>
      <c r="IH106" s="627"/>
      <c r="II106" s="627"/>
      <c r="IJ106" s="627"/>
      <c r="IK106" s="627"/>
      <c r="IL106" s="627"/>
      <c r="IM106" s="627"/>
      <c r="IN106" s="627"/>
      <c r="IO106" s="627"/>
      <c r="IP106" s="627"/>
      <c r="IQ106" s="627"/>
      <c r="IR106" s="627"/>
      <c r="IS106" s="627"/>
      <c r="IT106" s="627"/>
      <c r="IU106" s="627"/>
      <c r="IV106" s="627"/>
      <c r="IW106" s="627"/>
      <c r="IX106" s="627"/>
      <c r="IY106" s="627"/>
      <c r="IZ106" s="627"/>
      <c r="JA106" s="627"/>
      <c r="JB106" s="627"/>
      <c r="JC106" s="627"/>
      <c r="JD106" s="627"/>
      <c r="JE106" s="627"/>
      <c r="JF106" s="627"/>
      <c r="JG106" s="627"/>
      <c r="JH106" s="627"/>
      <c r="JI106" s="627"/>
      <c r="JJ106" s="627"/>
      <c r="JK106" s="627"/>
      <c r="JL106" s="627"/>
      <c r="JM106" s="627"/>
      <c r="JN106" s="627"/>
      <c r="JO106" s="627"/>
      <c r="JP106" s="627"/>
      <c r="JQ106" s="627"/>
      <c r="JR106" s="627"/>
      <c r="JS106" s="627"/>
      <c r="JT106" s="627"/>
      <c r="JU106" s="627"/>
      <c r="JV106" s="627"/>
      <c r="JW106" s="627"/>
      <c r="JX106" s="627"/>
      <c r="JY106" s="627"/>
      <c r="JZ106" s="627"/>
      <c r="KA106" s="627"/>
      <c r="KB106" s="627"/>
      <c r="KC106" s="627"/>
      <c r="KD106" s="627"/>
      <c r="KE106" s="627"/>
      <c r="KF106" s="627"/>
      <c r="KG106" s="627"/>
      <c r="KH106" s="627"/>
      <c r="KI106" s="627"/>
      <c r="KJ106" s="627"/>
      <c r="KK106" s="627"/>
      <c r="KL106" s="627"/>
      <c r="KM106" s="627"/>
      <c r="KN106" s="627"/>
      <c r="KO106" s="627"/>
      <c r="KP106" s="627"/>
      <c r="KQ106" s="627"/>
      <c r="KR106" s="627"/>
      <c r="KS106" s="627"/>
      <c r="KT106" s="627"/>
      <c r="KU106" s="627"/>
      <c r="KV106" s="627"/>
      <c r="KW106" s="627"/>
      <c r="KX106" s="627"/>
      <c r="KY106" s="627"/>
      <c r="KZ106" s="627"/>
      <c r="LA106" s="627"/>
      <c r="LB106" s="627"/>
      <c r="LC106" s="627"/>
      <c r="LD106" s="627"/>
      <c r="LE106" s="627"/>
      <c r="LF106" s="627"/>
      <c r="LG106" s="627"/>
      <c r="LH106" s="627"/>
      <c r="LI106" s="627"/>
      <c r="LJ106" s="627"/>
      <c r="LK106" s="627"/>
      <c r="LL106" s="627"/>
      <c r="LM106" s="627"/>
      <c r="LN106" s="627"/>
      <c r="LO106" s="627"/>
      <c r="LP106" s="627"/>
      <c r="LQ106" s="627"/>
      <c r="LR106" s="627"/>
      <c r="LS106" s="627"/>
      <c r="LT106" s="627"/>
      <c r="LU106" s="627"/>
      <c r="LV106" s="627"/>
      <c r="LW106" s="627"/>
      <c r="LX106" s="627"/>
      <c r="LY106" s="627"/>
      <c r="LZ106" s="627"/>
      <c r="MA106" s="627"/>
      <c r="MB106" s="627"/>
      <c r="MC106" s="627"/>
      <c r="MD106" s="627"/>
      <c r="ME106" s="627"/>
      <c r="MF106" s="627"/>
      <c r="MG106" s="627"/>
      <c r="MH106" s="627"/>
      <c r="MI106" s="627"/>
      <c r="MJ106" s="627"/>
      <c r="MK106" s="627"/>
      <c r="ML106" s="627"/>
      <c r="MM106" s="627"/>
      <c r="MN106" s="627"/>
      <c r="MO106" s="627"/>
      <c r="MP106" s="627"/>
      <c r="MQ106" s="627"/>
      <c r="MR106" s="627"/>
      <c r="MS106" s="627"/>
      <c r="MT106" s="627"/>
      <c r="MU106" s="627"/>
      <c r="MV106" s="627"/>
      <c r="MW106" s="627"/>
      <c r="MX106" s="627"/>
      <c r="MY106" s="627"/>
      <c r="MZ106" s="627"/>
      <c r="NA106" s="627"/>
      <c r="NB106" s="627"/>
      <c r="NC106" s="627"/>
      <c r="ND106" s="627"/>
      <c r="NE106" s="627"/>
      <c r="NF106" s="627"/>
      <c r="NG106" s="627"/>
      <c r="NH106" s="627"/>
      <c r="NI106" s="627"/>
      <c r="NJ106" s="627"/>
      <c r="NK106" s="627"/>
      <c r="NL106" s="627"/>
      <c r="NM106" s="627"/>
      <c r="NN106" s="627"/>
      <c r="NO106" s="627"/>
      <c r="NP106" s="627"/>
      <c r="NQ106" s="627"/>
      <c r="NR106" s="627"/>
      <c r="NS106" s="627"/>
      <c r="NT106" s="627"/>
      <c r="NU106" s="627"/>
      <c r="NV106" s="627"/>
      <c r="NW106" s="627"/>
      <c r="NX106" s="627"/>
      <c r="NY106" s="627"/>
      <c r="NZ106" s="627"/>
      <c r="OA106" s="627"/>
      <c r="OB106" s="627"/>
      <c r="OC106" s="627"/>
      <c r="OD106" s="627"/>
      <c r="OE106" s="627"/>
      <c r="OF106" s="627"/>
      <c r="OG106" s="627"/>
      <c r="OH106" s="627"/>
      <c r="OI106" s="627"/>
      <c r="OJ106" s="627"/>
      <c r="OK106" s="627"/>
      <c r="OL106" s="627"/>
      <c r="OM106" s="627"/>
      <c r="ON106" s="627"/>
    </row>
    <row r="107" spans="1:404" ht="15" customHeight="1">
      <c r="A107" s="12"/>
      <c r="B107" s="12"/>
      <c r="C107" s="12"/>
      <c r="D107" s="12"/>
      <c r="E107" s="12"/>
      <c r="F107" s="12"/>
      <c r="G107" s="12"/>
      <c r="H107" s="12"/>
      <c r="I107" s="12"/>
      <c r="J107" s="380"/>
      <c r="K107" s="380"/>
      <c r="L107" s="380"/>
      <c r="M107" s="380"/>
      <c r="N107" s="380"/>
      <c r="O107" s="380"/>
      <c r="P107" s="380"/>
      <c r="Q107" s="380"/>
      <c r="R107" s="380"/>
      <c r="S107" s="380"/>
      <c r="T107" s="380"/>
      <c r="U107" s="380"/>
      <c r="V107" s="380"/>
      <c r="W107" s="380"/>
      <c r="X107" s="380"/>
      <c r="Y107" s="380"/>
      <c r="Z107" s="380"/>
      <c r="AA107" s="380"/>
      <c r="AB107" s="380"/>
      <c r="AC107" s="380"/>
      <c r="AD107" s="380"/>
      <c r="AE107" s="380"/>
      <c r="AF107" s="380"/>
      <c r="AG107" s="380"/>
      <c r="AH107" s="380"/>
      <c r="AI107" s="380"/>
      <c r="AJ107" s="380"/>
      <c r="AK107" s="380"/>
      <c r="AL107" s="380"/>
      <c r="AM107" s="380"/>
      <c r="AN107" s="380"/>
      <c r="AO107" s="380"/>
      <c r="AP107" s="380"/>
      <c r="AQ107" s="380"/>
      <c r="AR107" s="380"/>
      <c r="AS107" s="380"/>
      <c r="AT107" s="380"/>
      <c r="AU107" s="380"/>
      <c r="AV107" s="380"/>
      <c r="AW107" s="380"/>
      <c r="AX107" s="380"/>
      <c r="AY107" s="380"/>
      <c r="AZ107" s="380"/>
      <c r="BA107" s="380"/>
      <c r="BB107" s="380"/>
      <c r="BC107" s="380"/>
      <c r="BD107" s="380"/>
      <c r="BE107" s="380"/>
      <c r="BF107" s="380"/>
      <c r="BG107" s="380"/>
      <c r="BH107" s="380"/>
      <c r="BI107" s="380"/>
      <c r="BJ107" s="380"/>
      <c r="BK107" s="380"/>
      <c r="BL107" s="380"/>
      <c r="BM107" s="380"/>
      <c r="BN107" s="380"/>
      <c r="BO107" s="380"/>
      <c r="BP107" s="380"/>
      <c r="BQ107" s="380"/>
      <c r="BR107" s="380"/>
      <c r="BS107" s="380"/>
      <c r="BT107" s="380"/>
      <c r="BU107" s="380"/>
      <c r="BV107" s="380"/>
      <c r="BW107" s="380"/>
      <c r="BX107" s="380"/>
      <c r="BY107" s="380"/>
      <c r="BZ107" s="380"/>
      <c r="CA107" s="380"/>
      <c r="CB107" s="380"/>
      <c r="CC107" s="380"/>
      <c r="CD107" s="380"/>
      <c r="CE107" s="380"/>
      <c r="CF107" s="380"/>
      <c r="CG107" s="380"/>
      <c r="CH107" s="380"/>
      <c r="CI107" s="380"/>
      <c r="CJ107" s="380"/>
      <c r="CK107" s="380"/>
      <c r="CL107" s="380"/>
      <c r="CM107" s="380"/>
      <c r="CN107" s="380"/>
      <c r="CO107" s="380"/>
      <c r="CP107" s="380"/>
      <c r="CQ107" s="380"/>
      <c r="CR107" s="380"/>
      <c r="CS107" s="380"/>
      <c r="CT107" s="380"/>
      <c r="CU107" s="380"/>
      <c r="CV107" s="380"/>
      <c r="CW107" s="380"/>
      <c r="CX107" s="380"/>
      <c r="CY107" s="380"/>
      <c r="CZ107" s="380"/>
      <c r="DA107" s="380"/>
      <c r="DB107" s="380"/>
      <c r="DC107" s="380"/>
      <c r="DD107" s="380"/>
      <c r="DE107" s="380"/>
      <c r="DF107" s="380"/>
      <c r="DG107" s="380"/>
      <c r="DH107" s="380"/>
      <c r="DI107" s="380"/>
      <c r="DJ107" s="380"/>
      <c r="DK107" s="380"/>
      <c r="DL107" s="380"/>
      <c r="DM107" s="380"/>
      <c r="DN107" s="380"/>
      <c r="DO107" s="380"/>
      <c r="DP107" s="380"/>
      <c r="DQ107" s="380"/>
      <c r="DR107" s="380"/>
      <c r="DS107" s="380"/>
      <c r="DT107" s="380"/>
      <c r="DU107" s="380"/>
      <c r="DV107" s="380"/>
      <c r="DW107" s="380"/>
      <c r="DX107" s="380"/>
      <c r="DY107" s="380"/>
      <c r="DZ107" s="380"/>
      <c r="EA107" s="380"/>
      <c r="EB107" s="380"/>
      <c r="EC107" s="380"/>
      <c r="ED107" s="380"/>
      <c r="EE107" s="380"/>
      <c r="EF107" s="380"/>
      <c r="EG107" s="380"/>
      <c r="EH107" s="380"/>
      <c r="EI107" s="380"/>
      <c r="EJ107" s="380"/>
      <c r="EK107" s="380"/>
      <c r="EL107" s="380"/>
      <c r="EM107" s="380"/>
      <c r="EN107" s="380"/>
      <c r="EO107" s="380"/>
      <c r="EP107" s="380"/>
      <c r="EQ107" s="380"/>
      <c r="ER107" s="380"/>
      <c r="ES107" s="380"/>
      <c r="ET107" s="380"/>
      <c r="EU107" s="380"/>
      <c r="EV107" s="380"/>
      <c r="EW107" s="380"/>
      <c r="EX107" s="380"/>
      <c r="EY107" s="380"/>
      <c r="EZ107" s="380"/>
      <c r="FA107" s="380"/>
      <c r="FB107" s="380"/>
      <c r="FC107" s="380"/>
      <c r="FD107" s="380"/>
      <c r="FE107" s="380"/>
      <c r="FF107" s="380"/>
      <c r="FG107" s="380"/>
      <c r="FH107" s="380"/>
      <c r="FI107" s="380"/>
      <c r="FJ107" s="380"/>
      <c r="FK107" s="380"/>
      <c r="FL107" s="380"/>
      <c r="FM107" s="380"/>
      <c r="FN107" s="380"/>
      <c r="FO107" s="380"/>
      <c r="FP107" s="380"/>
      <c r="FQ107" s="380"/>
      <c r="FR107" s="380"/>
      <c r="FS107" s="380"/>
      <c r="FT107" s="380"/>
      <c r="FU107" s="380"/>
      <c r="FV107" s="380"/>
      <c r="FW107" s="380"/>
      <c r="FX107" s="380"/>
      <c r="FY107" s="380"/>
      <c r="FZ107" s="380"/>
      <c r="GA107" s="380"/>
      <c r="GB107" s="380"/>
      <c r="GC107" s="380"/>
      <c r="GD107" s="380"/>
      <c r="GE107" s="380"/>
      <c r="GF107" s="380"/>
      <c r="GG107" s="380"/>
      <c r="GH107" s="380"/>
      <c r="GI107" s="380"/>
      <c r="GJ107" s="380"/>
      <c r="GK107" s="380"/>
      <c r="GL107" s="380"/>
      <c r="GM107" s="380"/>
      <c r="GN107" s="380"/>
      <c r="GO107" s="380"/>
      <c r="GP107" s="380"/>
      <c r="GQ107" s="380"/>
      <c r="GR107" s="380"/>
      <c r="GS107" s="380"/>
      <c r="GT107" s="380"/>
      <c r="GU107" s="380"/>
      <c r="GV107" s="380"/>
      <c r="GW107" s="380"/>
      <c r="GX107" s="380"/>
      <c r="GY107" s="380"/>
      <c r="GZ107" s="380"/>
      <c r="HA107" s="380"/>
      <c r="HB107" s="380"/>
      <c r="HC107" s="380"/>
      <c r="HD107" s="380"/>
      <c r="HE107" s="380"/>
      <c r="HF107" s="380"/>
      <c r="HG107" s="380"/>
      <c r="HH107" s="380"/>
      <c r="HI107" s="380"/>
      <c r="HJ107" s="380"/>
      <c r="HK107" s="380"/>
      <c r="HL107" s="380"/>
      <c r="HM107" s="380"/>
      <c r="HN107" s="380"/>
      <c r="HO107" s="380"/>
      <c r="HP107" s="380"/>
      <c r="HQ107" s="380"/>
      <c r="HR107" s="380"/>
      <c r="HS107" s="380"/>
      <c r="HT107" s="380"/>
      <c r="HU107" s="380"/>
      <c r="HV107" s="380"/>
      <c r="HW107" s="380"/>
      <c r="HX107" s="380"/>
      <c r="HY107" s="380"/>
      <c r="HZ107" s="380"/>
      <c r="IA107" s="380"/>
      <c r="IB107" s="380"/>
      <c r="IC107" s="380"/>
      <c r="ID107" s="380"/>
      <c r="IE107" s="380"/>
      <c r="IF107" s="380"/>
      <c r="IG107" s="380"/>
      <c r="IH107" s="380"/>
      <c r="II107" s="380"/>
      <c r="IJ107" s="380"/>
      <c r="IK107" s="380"/>
      <c r="IL107" s="380"/>
      <c r="IM107" s="380"/>
      <c r="IN107" s="380"/>
      <c r="IO107" s="380"/>
      <c r="IP107" s="380"/>
      <c r="IQ107" s="380"/>
      <c r="IR107" s="380"/>
      <c r="IS107" s="380"/>
      <c r="IT107" s="380"/>
      <c r="IU107" s="380"/>
      <c r="IV107" s="380"/>
      <c r="IW107" s="380"/>
      <c r="IX107" s="380"/>
      <c r="IY107" s="380"/>
      <c r="IZ107" s="380"/>
      <c r="JA107" s="380"/>
      <c r="JB107" s="380"/>
      <c r="JC107" s="380"/>
      <c r="JD107" s="380"/>
      <c r="JE107" s="380"/>
      <c r="JF107" s="380"/>
      <c r="JG107" s="380"/>
      <c r="JH107" s="380"/>
      <c r="JI107" s="380"/>
      <c r="JJ107" s="380"/>
      <c r="JK107" s="380"/>
      <c r="JL107" s="380"/>
      <c r="JM107" s="380"/>
      <c r="JN107" s="380"/>
      <c r="JO107" s="380"/>
      <c r="JP107" s="380"/>
      <c r="JQ107" s="380"/>
      <c r="JR107" s="380"/>
      <c r="JS107" s="380"/>
      <c r="JT107" s="380"/>
      <c r="JU107" s="380"/>
      <c r="JV107" s="380"/>
      <c r="JW107" s="380"/>
      <c r="JX107" s="380"/>
      <c r="JY107" s="380"/>
      <c r="JZ107" s="380"/>
      <c r="KA107" s="380"/>
      <c r="KB107" s="380"/>
      <c r="KC107" s="380"/>
      <c r="KD107" s="380"/>
      <c r="KE107" s="380"/>
      <c r="KF107" s="380"/>
      <c r="KG107" s="380"/>
      <c r="KH107" s="380"/>
      <c r="KI107" s="380"/>
      <c r="KJ107" s="380"/>
      <c r="KK107" s="380"/>
      <c r="KL107" s="380"/>
      <c r="KM107" s="380"/>
      <c r="KN107" s="380"/>
      <c r="KO107" s="380"/>
      <c r="KP107" s="380"/>
      <c r="KQ107" s="380"/>
      <c r="KR107" s="380"/>
      <c r="KS107" s="380"/>
      <c r="KT107" s="380"/>
      <c r="KU107" s="380"/>
      <c r="KV107" s="380"/>
      <c r="KW107" s="380"/>
      <c r="KX107" s="380"/>
      <c r="KY107" s="380"/>
      <c r="KZ107" s="380"/>
      <c r="LA107" s="380"/>
      <c r="LB107" s="380"/>
      <c r="LC107" s="380"/>
      <c r="LD107" s="380"/>
      <c r="LE107" s="380"/>
      <c r="LF107" s="380"/>
      <c r="LG107" s="380"/>
      <c r="LH107" s="380"/>
      <c r="LI107" s="380"/>
      <c r="LJ107" s="380"/>
      <c r="LK107" s="380"/>
      <c r="LL107" s="380"/>
      <c r="LM107" s="380"/>
      <c r="LN107" s="380"/>
      <c r="LO107" s="380"/>
      <c r="LP107" s="380"/>
      <c r="LQ107" s="380"/>
      <c r="LR107" s="380"/>
      <c r="LS107" s="380"/>
      <c r="LT107" s="380"/>
      <c r="LU107" s="380"/>
      <c r="LV107" s="380"/>
      <c r="LW107" s="380"/>
      <c r="LX107" s="380"/>
      <c r="LY107" s="380"/>
      <c r="LZ107" s="380"/>
      <c r="MA107" s="380"/>
      <c r="MB107" s="380"/>
      <c r="MC107" s="380"/>
      <c r="MD107" s="380"/>
      <c r="ME107" s="380"/>
      <c r="MF107" s="380"/>
      <c r="MG107" s="380"/>
      <c r="MH107" s="380"/>
      <c r="MI107" s="380"/>
      <c r="MJ107" s="380"/>
      <c r="MK107" s="380"/>
      <c r="ML107" s="380"/>
      <c r="MM107" s="380"/>
      <c r="MN107" s="380"/>
      <c r="MO107" s="380"/>
      <c r="MP107" s="380"/>
      <c r="MQ107" s="380"/>
      <c r="MR107" s="380"/>
      <c r="MS107" s="380"/>
      <c r="MT107" s="380"/>
      <c r="MU107" s="380"/>
      <c r="MV107" s="380"/>
      <c r="MW107" s="380"/>
      <c r="MX107" s="380"/>
      <c r="MY107" s="380"/>
      <c r="MZ107" s="380"/>
      <c r="NA107" s="380"/>
      <c r="NB107" s="380"/>
      <c r="NC107" s="380"/>
      <c r="ND107" s="380"/>
      <c r="NE107" s="380"/>
      <c r="NF107" s="380"/>
      <c r="NG107" s="380"/>
      <c r="NH107" s="380"/>
      <c r="NI107" s="380"/>
      <c r="NJ107" s="380"/>
      <c r="NK107" s="380"/>
      <c r="NL107" s="380"/>
      <c r="NM107" s="380"/>
      <c r="NN107" s="380"/>
      <c r="NO107" s="380"/>
      <c r="NP107" s="380"/>
      <c r="NQ107" s="380"/>
      <c r="NR107" s="380"/>
      <c r="NS107" s="380"/>
      <c r="NT107" s="380"/>
      <c r="NU107" s="380"/>
      <c r="NV107" s="380"/>
      <c r="NW107" s="380"/>
      <c r="NX107" s="380"/>
      <c r="NY107" s="380"/>
      <c r="NZ107" s="380"/>
      <c r="OA107" s="380"/>
      <c r="OB107" s="380"/>
      <c r="OC107" s="380"/>
      <c r="OD107" s="380"/>
      <c r="OE107" s="380"/>
      <c r="OF107" s="380"/>
      <c r="OG107" s="380"/>
      <c r="OH107" s="380"/>
      <c r="OI107" s="380"/>
      <c r="OJ107" s="380"/>
      <c r="OK107" s="380"/>
      <c r="OL107" s="380"/>
      <c r="OM107" s="380"/>
      <c r="ON107" s="380"/>
    </row>
    <row r="108" spans="1:404" ht="15" customHeight="1">
      <c r="A108" s="12"/>
      <c r="B108" s="12"/>
      <c r="C108" s="12"/>
      <c r="D108" s="12"/>
      <c r="E108" s="12"/>
      <c r="F108" s="12"/>
      <c r="G108" s="12"/>
      <c r="H108" s="12"/>
      <c r="I108" s="12"/>
      <c r="J108" s="627"/>
      <c r="K108" s="627"/>
      <c r="L108" s="627"/>
      <c r="M108" s="627"/>
      <c r="N108" s="627"/>
      <c r="O108" s="627"/>
      <c r="P108" s="627"/>
      <c r="Q108" s="627"/>
      <c r="R108" s="627"/>
      <c r="S108" s="627"/>
      <c r="T108" s="627"/>
      <c r="U108" s="627"/>
      <c r="V108" s="627"/>
      <c r="W108" s="627"/>
      <c r="X108" s="627"/>
      <c r="Y108" s="627"/>
      <c r="Z108" s="627"/>
      <c r="AA108" s="627"/>
      <c r="AB108" s="627"/>
      <c r="AC108" s="627"/>
      <c r="AD108" s="627"/>
      <c r="AE108" s="627"/>
      <c r="AF108" s="627"/>
      <c r="AG108" s="627"/>
      <c r="AH108" s="627"/>
      <c r="AI108" s="627"/>
      <c r="AJ108" s="627"/>
      <c r="AK108" s="627"/>
      <c r="AL108" s="627"/>
      <c r="AM108" s="627"/>
      <c r="AN108" s="627"/>
      <c r="AO108" s="627"/>
      <c r="AP108" s="627"/>
      <c r="AQ108" s="627"/>
      <c r="AR108" s="627"/>
      <c r="AS108" s="627"/>
      <c r="AT108" s="627"/>
      <c r="AU108" s="627"/>
      <c r="AV108" s="627"/>
      <c r="AW108" s="627"/>
      <c r="AX108" s="627"/>
      <c r="AY108" s="627"/>
      <c r="AZ108" s="627"/>
      <c r="BA108" s="627"/>
      <c r="BB108" s="627"/>
      <c r="BC108" s="627"/>
      <c r="BD108" s="627"/>
      <c r="BE108" s="627"/>
      <c r="BF108" s="627"/>
      <c r="BG108" s="627"/>
      <c r="BH108" s="627"/>
      <c r="BI108" s="627"/>
      <c r="BJ108" s="627"/>
      <c r="BK108" s="627"/>
      <c r="BL108" s="627"/>
      <c r="BM108" s="627"/>
      <c r="BN108" s="627"/>
      <c r="BO108" s="627"/>
      <c r="BP108" s="627"/>
      <c r="BQ108" s="627"/>
      <c r="BR108" s="627"/>
      <c r="BS108" s="627"/>
      <c r="BT108" s="627"/>
      <c r="BU108" s="627"/>
      <c r="BV108" s="627"/>
      <c r="BW108" s="627"/>
      <c r="BX108" s="627"/>
      <c r="BY108" s="627"/>
      <c r="BZ108" s="627"/>
      <c r="CA108" s="627"/>
      <c r="CB108" s="627"/>
      <c r="CC108" s="627"/>
      <c r="CD108" s="627"/>
      <c r="CE108" s="627"/>
      <c r="CF108" s="627"/>
      <c r="CG108" s="627"/>
      <c r="CH108" s="627"/>
      <c r="CI108" s="627"/>
      <c r="CJ108" s="627"/>
      <c r="CK108" s="627"/>
      <c r="CL108" s="627"/>
      <c r="CM108" s="627"/>
      <c r="CN108" s="627"/>
      <c r="CO108" s="627"/>
      <c r="CP108" s="627"/>
      <c r="CQ108" s="627"/>
      <c r="CR108" s="627"/>
      <c r="CS108" s="627"/>
      <c r="CT108" s="627"/>
      <c r="CU108" s="627"/>
      <c r="CV108" s="627"/>
      <c r="CW108" s="627"/>
      <c r="CX108" s="627"/>
      <c r="CY108" s="627"/>
      <c r="CZ108" s="627"/>
      <c r="DA108" s="627"/>
      <c r="DB108" s="627"/>
      <c r="DC108" s="627"/>
      <c r="DD108" s="627"/>
      <c r="DE108" s="627"/>
      <c r="DF108" s="627"/>
      <c r="DG108" s="627"/>
      <c r="DH108" s="627"/>
      <c r="DI108" s="627"/>
      <c r="DJ108" s="627"/>
      <c r="DK108" s="627"/>
      <c r="DL108" s="627"/>
      <c r="DM108" s="627"/>
      <c r="DN108" s="627"/>
      <c r="DO108" s="627"/>
      <c r="DP108" s="627"/>
      <c r="DQ108" s="627"/>
      <c r="DR108" s="627"/>
      <c r="DS108" s="627"/>
      <c r="DT108" s="627"/>
      <c r="DU108" s="627"/>
      <c r="DV108" s="627"/>
      <c r="DW108" s="627"/>
      <c r="DX108" s="627"/>
      <c r="DY108" s="627"/>
      <c r="DZ108" s="627"/>
      <c r="EA108" s="627"/>
      <c r="EB108" s="627"/>
      <c r="EC108" s="627"/>
      <c r="ED108" s="627"/>
      <c r="EE108" s="627"/>
      <c r="EF108" s="627"/>
      <c r="EG108" s="627"/>
      <c r="EH108" s="627"/>
      <c r="EI108" s="627"/>
      <c r="EJ108" s="627"/>
      <c r="EK108" s="627"/>
      <c r="EL108" s="627"/>
      <c r="EM108" s="627"/>
      <c r="EN108" s="627"/>
      <c r="EO108" s="627"/>
      <c r="EP108" s="627"/>
      <c r="EQ108" s="627"/>
      <c r="ER108" s="627"/>
      <c r="ES108" s="627"/>
      <c r="ET108" s="627"/>
      <c r="EU108" s="627"/>
      <c r="EV108" s="627"/>
      <c r="EW108" s="627"/>
      <c r="EX108" s="627"/>
      <c r="EY108" s="627"/>
      <c r="EZ108" s="627"/>
      <c r="FA108" s="627"/>
      <c r="FB108" s="627"/>
      <c r="FC108" s="627"/>
      <c r="FD108" s="627"/>
      <c r="FE108" s="627"/>
      <c r="FF108" s="627"/>
      <c r="FG108" s="627"/>
      <c r="FH108" s="627"/>
      <c r="FI108" s="627"/>
      <c r="FJ108" s="627"/>
      <c r="FK108" s="627"/>
      <c r="FL108" s="627"/>
      <c r="FM108" s="627"/>
      <c r="FN108" s="627"/>
      <c r="FO108" s="627"/>
      <c r="FP108" s="627"/>
      <c r="FQ108" s="627"/>
      <c r="FR108" s="627"/>
      <c r="FS108" s="627"/>
      <c r="FT108" s="627"/>
      <c r="FU108" s="627"/>
      <c r="FV108" s="627"/>
      <c r="FW108" s="627"/>
      <c r="FX108" s="627"/>
      <c r="FY108" s="627"/>
      <c r="FZ108" s="627"/>
      <c r="GA108" s="627"/>
      <c r="GB108" s="627"/>
      <c r="GC108" s="627"/>
      <c r="GD108" s="627"/>
      <c r="GE108" s="627"/>
      <c r="GF108" s="627"/>
      <c r="GG108" s="627"/>
      <c r="GH108" s="627"/>
      <c r="GI108" s="627"/>
      <c r="GJ108" s="627"/>
      <c r="GK108" s="627"/>
      <c r="GL108" s="627"/>
      <c r="GM108" s="627"/>
      <c r="GN108" s="627"/>
      <c r="GO108" s="627"/>
      <c r="GP108" s="627"/>
      <c r="GQ108" s="627"/>
      <c r="GR108" s="627"/>
      <c r="GS108" s="627"/>
      <c r="GT108" s="627"/>
      <c r="GU108" s="627"/>
      <c r="GV108" s="627"/>
      <c r="GW108" s="627"/>
      <c r="GX108" s="627"/>
      <c r="GY108" s="627"/>
      <c r="GZ108" s="627"/>
      <c r="HA108" s="627"/>
      <c r="HB108" s="627"/>
      <c r="HC108" s="627"/>
      <c r="HD108" s="627"/>
      <c r="HE108" s="627"/>
      <c r="HF108" s="627"/>
      <c r="HG108" s="627"/>
      <c r="HH108" s="627"/>
      <c r="HI108" s="627"/>
      <c r="HJ108" s="627"/>
      <c r="HK108" s="627"/>
      <c r="HL108" s="627"/>
      <c r="HM108" s="627"/>
      <c r="HN108" s="627"/>
      <c r="HO108" s="627"/>
      <c r="HP108" s="627"/>
      <c r="HQ108" s="627"/>
      <c r="HR108" s="627"/>
      <c r="HS108" s="627"/>
      <c r="HT108" s="627"/>
      <c r="HU108" s="627"/>
      <c r="HV108" s="627"/>
      <c r="HW108" s="627"/>
      <c r="HX108" s="627"/>
      <c r="HY108" s="627"/>
      <c r="HZ108" s="627"/>
      <c r="IA108" s="627"/>
      <c r="IB108" s="627"/>
      <c r="IC108" s="627"/>
      <c r="ID108" s="627"/>
      <c r="IE108" s="627"/>
      <c r="IF108" s="627"/>
      <c r="IG108" s="627"/>
      <c r="IH108" s="627"/>
      <c r="II108" s="627"/>
      <c r="IJ108" s="627"/>
      <c r="IK108" s="627"/>
      <c r="IL108" s="627"/>
      <c r="IM108" s="627"/>
      <c r="IN108" s="627"/>
      <c r="IO108" s="627"/>
      <c r="IP108" s="627"/>
      <c r="IQ108" s="627"/>
      <c r="IR108" s="627"/>
      <c r="IS108" s="627"/>
      <c r="IT108" s="627"/>
      <c r="IU108" s="627"/>
      <c r="IV108" s="627"/>
      <c r="IW108" s="627"/>
      <c r="IX108" s="627"/>
      <c r="IY108" s="627"/>
      <c r="IZ108" s="627"/>
      <c r="JA108" s="627"/>
      <c r="JB108" s="627"/>
      <c r="JC108" s="627"/>
      <c r="JD108" s="627"/>
      <c r="JE108" s="627"/>
      <c r="JF108" s="627"/>
      <c r="JG108" s="627"/>
      <c r="JH108" s="627"/>
      <c r="JI108" s="627"/>
      <c r="JJ108" s="627"/>
      <c r="JK108" s="627"/>
      <c r="JL108" s="627"/>
      <c r="JM108" s="627"/>
      <c r="JN108" s="627"/>
      <c r="JO108" s="627"/>
      <c r="JP108" s="627"/>
      <c r="JQ108" s="627"/>
      <c r="JR108" s="627"/>
      <c r="JS108" s="627"/>
      <c r="JT108" s="627"/>
      <c r="JU108" s="627"/>
      <c r="JV108" s="627"/>
      <c r="JW108" s="627"/>
      <c r="JX108" s="627"/>
      <c r="JY108" s="627"/>
      <c r="JZ108" s="627"/>
      <c r="KA108" s="627"/>
      <c r="KB108" s="627"/>
      <c r="KC108" s="627"/>
      <c r="KD108" s="627"/>
      <c r="KE108" s="627"/>
      <c r="KF108" s="627"/>
      <c r="KG108" s="627"/>
      <c r="KH108" s="627"/>
      <c r="KI108" s="627"/>
      <c r="KJ108" s="627"/>
      <c r="KK108" s="627"/>
      <c r="KL108" s="627"/>
      <c r="KM108" s="627"/>
      <c r="KN108" s="627"/>
      <c r="KO108" s="627"/>
      <c r="KP108" s="627"/>
      <c r="KQ108" s="627"/>
      <c r="KR108" s="627"/>
      <c r="KS108" s="627"/>
      <c r="KT108" s="627"/>
      <c r="KU108" s="627"/>
      <c r="KV108" s="627"/>
      <c r="KW108" s="627"/>
      <c r="KX108" s="627"/>
      <c r="KY108" s="627"/>
      <c r="KZ108" s="627"/>
      <c r="LA108" s="627"/>
      <c r="LB108" s="627"/>
      <c r="LC108" s="627"/>
      <c r="LD108" s="627"/>
      <c r="LE108" s="627"/>
      <c r="LF108" s="627"/>
      <c r="LG108" s="627"/>
      <c r="LH108" s="627"/>
      <c r="LI108" s="627"/>
      <c r="LJ108" s="627"/>
      <c r="LK108" s="627"/>
      <c r="LL108" s="627"/>
      <c r="LM108" s="627"/>
      <c r="LN108" s="627"/>
      <c r="LO108" s="627"/>
      <c r="LP108" s="627"/>
      <c r="LQ108" s="627"/>
      <c r="LR108" s="627"/>
      <c r="LS108" s="627"/>
      <c r="LT108" s="627"/>
      <c r="LU108" s="627"/>
      <c r="LV108" s="627"/>
      <c r="LW108" s="627"/>
      <c r="LX108" s="627"/>
      <c r="LY108" s="627"/>
      <c r="LZ108" s="627"/>
      <c r="MA108" s="627"/>
      <c r="MB108" s="627"/>
      <c r="MC108" s="627"/>
      <c r="MD108" s="627"/>
      <c r="ME108" s="627"/>
      <c r="MF108" s="627"/>
      <c r="MG108" s="627"/>
      <c r="MH108" s="627"/>
      <c r="MI108" s="627"/>
      <c r="MJ108" s="627"/>
      <c r="MK108" s="627"/>
      <c r="ML108" s="627"/>
      <c r="MM108" s="627"/>
      <c r="MN108" s="627"/>
      <c r="MO108" s="627"/>
      <c r="MP108" s="627"/>
      <c r="MQ108" s="627"/>
      <c r="MR108" s="627"/>
      <c r="MS108" s="627"/>
      <c r="MT108" s="627"/>
      <c r="MU108" s="627"/>
      <c r="MV108" s="627"/>
      <c r="MW108" s="627"/>
      <c r="MX108" s="627"/>
      <c r="MY108" s="627"/>
      <c r="MZ108" s="627"/>
      <c r="NA108" s="627"/>
      <c r="NB108" s="627"/>
      <c r="NC108" s="627"/>
      <c r="ND108" s="627"/>
      <c r="NE108" s="627"/>
      <c r="NF108" s="627"/>
      <c r="NG108" s="627"/>
      <c r="NH108" s="627"/>
      <c r="NI108" s="627"/>
      <c r="NJ108" s="627"/>
      <c r="NK108" s="627"/>
      <c r="NL108" s="627"/>
      <c r="NM108" s="627"/>
      <c r="NN108" s="627"/>
      <c r="NO108" s="627"/>
      <c r="NP108" s="627"/>
      <c r="NQ108" s="627"/>
      <c r="NR108" s="627"/>
      <c r="NS108" s="627"/>
      <c r="NT108" s="627"/>
      <c r="NU108" s="627"/>
      <c r="NV108" s="627"/>
      <c r="NW108" s="627"/>
      <c r="NX108" s="627"/>
      <c r="NY108" s="627"/>
      <c r="NZ108" s="627"/>
      <c r="OA108" s="627"/>
      <c r="OB108" s="627"/>
      <c r="OC108" s="627"/>
      <c r="OD108" s="627"/>
      <c r="OE108" s="627"/>
      <c r="OF108" s="627"/>
      <c r="OG108" s="627"/>
      <c r="OH108" s="627"/>
      <c r="OI108" s="627"/>
      <c r="OJ108" s="627"/>
      <c r="OK108" s="627"/>
      <c r="OL108" s="627"/>
      <c r="OM108" s="627"/>
      <c r="ON108" s="627"/>
    </row>
    <row r="109" spans="1:404" ht="15" customHeight="1">
      <c r="A109" s="12"/>
      <c r="B109" s="12"/>
      <c r="C109" s="12"/>
      <c r="D109" s="12"/>
      <c r="E109" s="12"/>
      <c r="F109" s="12"/>
      <c r="G109" s="12"/>
      <c r="H109" s="12"/>
      <c r="I109" s="12"/>
      <c r="J109" s="627"/>
      <c r="K109" s="627"/>
      <c r="L109" s="627"/>
      <c r="M109" s="627"/>
      <c r="N109" s="627"/>
      <c r="O109" s="627"/>
      <c r="P109" s="627"/>
      <c r="Q109" s="627"/>
      <c r="R109" s="627"/>
      <c r="S109" s="627"/>
      <c r="T109" s="627"/>
      <c r="U109" s="627"/>
      <c r="V109" s="627"/>
      <c r="W109" s="627"/>
      <c r="X109" s="627"/>
      <c r="Y109" s="627"/>
      <c r="Z109" s="627"/>
      <c r="AA109" s="627"/>
      <c r="AB109" s="627"/>
      <c r="AC109" s="627"/>
      <c r="AD109" s="627"/>
      <c r="AE109" s="627"/>
      <c r="AF109" s="627"/>
      <c r="AG109" s="627"/>
      <c r="AH109" s="627"/>
      <c r="AI109" s="627"/>
      <c r="AJ109" s="627"/>
      <c r="AK109" s="627"/>
      <c r="AL109" s="627"/>
      <c r="AM109" s="627"/>
      <c r="AN109" s="627"/>
      <c r="AO109" s="627"/>
      <c r="AP109" s="627"/>
      <c r="AQ109" s="627"/>
      <c r="AR109" s="627"/>
      <c r="AS109" s="627"/>
      <c r="AT109" s="627"/>
      <c r="AU109" s="627"/>
      <c r="AV109" s="627"/>
      <c r="AW109" s="627"/>
      <c r="AX109" s="627"/>
      <c r="AY109" s="627"/>
      <c r="AZ109" s="627"/>
      <c r="BA109" s="627"/>
      <c r="BB109" s="627"/>
      <c r="BC109" s="627"/>
      <c r="BD109" s="627"/>
      <c r="BE109" s="627"/>
      <c r="BF109" s="627"/>
      <c r="BG109" s="627"/>
      <c r="BH109" s="627"/>
      <c r="BI109" s="627"/>
      <c r="BJ109" s="627"/>
      <c r="BK109" s="627"/>
      <c r="BL109" s="627"/>
      <c r="BM109" s="627"/>
      <c r="BN109" s="627"/>
      <c r="BO109" s="627"/>
      <c r="BP109" s="627"/>
      <c r="BQ109" s="627"/>
      <c r="BR109" s="627"/>
      <c r="BS109" s="627"/>
      <c r="BT109" s="627"/>
      <c r="BU109" s="627"/>
      <c r="BV109" s="627"/>
      <c r="BW109" s="627"/>
      <c r="BX109" s="627"/>
      <c r="BY109" s="627"/>
      <c r="BZ109" s="627"/>
      <c r="CA109" s="627"/>
      <c r="CB109" s="627"/>
      <c r="CC109" s="627"/>
      <c r="CD109" s="627"/>
      <c r="CE109" s="627"/>
      <c r="CF109" s="627"/>
      <c r="CG109" s="627"/>
      <c r="CH109" s="627"/>
      <c r="CI109" s="627"/>
      <c r="CJ109" s="627"/>
      <c r="CK109" s="627"/>
      <c r="CL109" s="627"/>
      <c r="CM109" s="627"/>
      <c r="CN109" s="627"/>
      <c r="CO109" s="627"/>
      <c r="CP109" s="627"/>
      <c r="CQ109" s="627"/>
      <c r="CR109" s="627"/>
      <c r="CS109" s="627"/>
      <c r="CT109" s="627"/>
      <c r="CU109" s="627"/>
      <c r="CV109" s="627"/>
      <c r="CW109" s="627"/>
      <c r="CX109" s="627"/>
      <c r="CY109" s="627"/>
      <c r="CZ109" s="627"/>
      <c r="DA109" s="627"/>
      <c r="DB109" s="627"/>
      <c r="DC109" s="627"/>
      <c r="DD109" s="627"/>
      <c r="DE109" s="627"/>
      <c r="DF109" s="627"/>
      <c r="DG109" s="627"/>
      <c r="DH109" s="627"/>
      <c r="DI109" s="627"/>
      <c r="DJ109" s="627"/>
      <c r="DK109" s="627"/>
      <c r="DL109" s="627"/>
      <c r="DM109" s="627"/>
      <c r="DN109" s="627"/>
      <c r="DO109" s="627"/>
      <c r="DP109" s="627"/>
      <c r="DQ109" s="627"/>
      <c r="DR109" s="627"/>
      <c r="DS109" s="627"/>
      <c r="DT109" s="627"/>
      <c r="DU109" s="627"/>
      <c r="DV109" s="627"/>
      <c r="DW109" s="627"/>
      <c r="DX109" s="627"/>
      <c r="DY109" s="627"/>
      <c r="DZ109" s="627"/>
      <c r="EA109" s="627"/>
      <c r="EB109" s="627"/>
      <c r="EC109" s="627"/>
      <c r="ED109" s="627"/>
      <c r="EE109" s="627"/>
      <c r="EF109" s="627"/>
      <c r="EG109" s="627"/>
      <c r="EH109" s="627"/>
      <c r="EI109" s="627"/>
      <c r="EJ109" s="627"/>
      <c r="EK109" s="627"/>
      <c r="EL109" s="627"/>
      <c r="EM109" s="627"/>
      <c r="EN109" s="627"/>
      <c r="EO109" s="627"/>
      <c r="EP109" s="627"/>
      <c r="EQ109" s="627"/>
      <c r="ER109" s="627"/>
      <c r="ES109" s="627"/>
      <c r="ET109" s="627"/>
      <c r="EU109" s="627"/>
      <c r="EV109" s="627"/>
      <c r="EW109" s="627"/>
      <c r="EX109" s="627"/>
      <c r="EY109" s="627"/>
      <c r="EZ109" s="627"/>
      <c r="FA109" s="627"/>
      <c r="FB109" s="627"/>
      <c r="FC109" s="627"/>
      <c r="FD109" s="627"/>
      <c r="FE109" s="627"/>
      <c r="FF109" s="627"/>
      <c r="FG109" s="627"/>
      <c r="FH109" s="627"/>
      <c r="FI109" s="627"/>
      <c r="FJ109" s="627"/>
      <c r="FK109" s="627"/>
      <c r="FL109" s="627"/>
      <c r="FM109" s="627"/>
      <c r="FN109" s="627"/>
      <c r="FO109" s="627"/>
      <c r="FP109" s="627"/>
      <c r="FQ109" s="627"/>
      <c r="FR109" s="627"/>
      <c r="FS109" s="627"/>
      <c r="FT109" s="627"/>
      <c r="FU109" s="627"/>
      <c r="FV109" s="627"/>
      <c r="FW109" s="627"/>
      <c r="FX109" s="627"/>
      <c r="FY109" s="627"/>
      <c r="FZ109" s="627"/>
      <c r="GA109" s="627"/>
      <c r="GB109" s="627"/>
      <c r="GC109" s="627"/>
      <c r="GD109" s="627"/>
      <c r="GE109" s="627"/>
      <c r="GF109" s="627"/>
      <c r="GG109" s="627"/>
      <c r="GH109" s="627"/>
      <c r="GI109" s="627"/>
      <c r="GJ109" s="627"/>
      <c r="GK109" s="627"/>
      <c r="GL109" s="627"/>
      <c r="GM109" s="627"/>
      <c r="GN109" s="627"/>
      <c r="GO109" s="627"/>
      <c r="GP109" s="627"/>
      <c r="GQ109" s="627"/>
      <c r="GR109" s="627"/>
      <c r="GS109" s="627"/>
      <c r="GT109" s="627"/>
      <c r="GU109" s="627"/>
      <c r="GV109" s="627"/>
      <c r="GW109" s="627"/>
      <c r="GX109" s="627"/>
      <c r="GY109" s="627"/>
      <c r="GZ109" s="627"/>
      <c r="HA109" s="627"/>
      <c r="HB109" s="627"/>
      <c r="HC109" s="627"/>
      <c r="HD109" s="627"/>
      <c r="HE109" s="627"/>
      <c r="HF109" s="627"/>
      <c r="HG109" s="627"/>
      <c r="HH109" s="627"/>
      <c r="HI109" s="627"/>
      <c r="HJ109" s="627"/>
      <c r="HK109" s="627"/>
      <c r="HL109" s="627"/>
      <c r="HM109" s="627"/>
      <c r="HN109" s="627"/>
      <c r="HO109" s="627"/>
      <c r="HP109" s="627"/>
      <c r="HQ109" s="627"/>
      <c r="HR109" s="627"/>
      <c r="HS109" s="627"/>
      <c r="HT109" s="627"/>
      <c r="HU109" s="627"/>
      <c r="HV109" s="627"/>
      <c r="HW109" s="627"/>
      <c r="HX109" s="627"/>
      <c r="HY109" s="627"/>
      <c r="HZ109" s="627"/>
      <c r="IA109" s="627"/>
      <c r="IB109" s="627"/>
      <c r="IC109" s="627"/>
      <c r="ID109" s="627"/>
      <c r="IE109" s="627"/>
      <c r="IF109" s="627"/>
      <c r="IG109" s="627"/>
      <c r="IH109" s="627"/>
      <c r="II109" s="627"/>
      <c r="IJ109" s="627"/>
      <c r="IK109" s="627"/>
      <c r="IL109" s="627"/>
      <c r="IM109" s="627"/>
      <c r="IN109" s="627"/>
      <c r="IO109" s="627"/>
      <c r="IP109" s="627"/>
      <c r="IQ109" s="627"/>
      <c r="IR109" s="627"/>
      <c r="IS109" s="627"/>
      <c r="IT109" s="627"/>
      <c r="IU109" s="627"/>
      <c r="IV109" s="627"/>
      <c r="IW109" s="627"/>
      <c r="IX109" s="627"/>
      <c r="IY109" s="627"/>
      <c r="IZ109" s="627"/>
      <c r="JA109" s="627"/>
      <c r="JB109" s="627"/>
      <c r="JC109" s="627"/>
      <c r="JD109" s="627"/>
      <c r="JE109" s="627"/>
      <c r="JF109" s="627"/>
      <c r="JG109" s="627"/>
      <c r="JH109" s="627"/>
      <c r="JI109" s="627"/>
      <c r="JJ109" s="627"/>
      <c r="JK109" s="627"/>
      <c r="JL109" s="627"/>
      <c r="JM109" s="627"/>
      <c r="JN109" s="627"/>
      <c r="JO109" s="627"/>
      <c r="JP109" s="627"/>
      <c r="JQ109" s="627"/>
      <c r="JR109" s="627"/>
      <c r="JS109" s="627"/>
      <c r="JT109" s="627"/>
      <c r="JU109" s="627"/>
      <c r="JV109" s="627"/>
      <c r="JW109" s="627"/>
      <c r="JX109" s="627"/>
      <c r="JY109" s="627"/>
      <c r="JZ109" s="627"/>
      <c r="KA109" s="627"/>
      <c r="KB109" s="627"/>
      <c r="KC109" s="627"/>
      <c r="KD109" s="627"/>
      <c r="KE109" s="627"/>
      <c r="KF109" s="627"/>
      <c r="KG109" s="627"/>
      <c r="KH109" s="627"/>
      <c r="KI109" s="627"/>
      <c r="KJ109" s="627"/>
      <c r="KK109" s="627"/>
      <c r="KL109" s="627"/>
      <c r="KM109" s="627"/>
      <c r="KN109" s="627"/>
      <c r="KO109" s="627"/>
      <c r="KP109" s="627"/>
      <c r="KQ109" s="627"/>
      <c r="KR109" s="627"/>
      <c r="KS109" s="627"/>
      <c r="KT109" s="627"/>
      <c r="KU109" s="627"/>
      <c r="KV109" s="627"/>
      <c r="KW109" s="627"/>
      <c r="KX109" s="627"/>
      <c r="KY109" s="627"/>
      <c r="KZ109" s="627"/>
      <c r="LA109" s="627"/>
      <c r="LB109" s="627"/>
      <c r="LC109" s="627"/>
      <c r="LD109" s="627"/>
      <c r="LE109" s="627"/>
      <c r="LF109" s="627"/>
      <c r="LG109" s="627"/>
      <c r="LH109" s="627"/>
      <c r="LI109" s="627"/>
      <c r="LJ109" s="627"/>
      <c r="LK109" s="627"/>
      <c r="LL109" s="627"/>
      <c r="LM109" s="627"/>
      <c r="LN109" s="627"/>
      <c r="LO109" s="627"/>
      <c r="LP109" s="627"/>
      <c r="LQ109" s="627"/>
      <c r="LR109" s="627"/>
      <c r="LS109" s="627"/>
      <c r="LT109" s="627"/>
      <c r="LU109" s="627"/>
      <c r="LV109" s="627"/>
      <c r="LW109" s="627"/>
      <c r="LX109" s="627"/>
      <c r="LY109" s="627"/>
      <c r="LZ109" s="627"/>
      <c r="MA109" s="627"/>
      <c r="MB109" s="627"/>
      <c r="MC109" s="627"/>
      <c r="MD109" s="627"/>
      <c r="ME109" s="627"/>
      <c r="MF109" s="627"/>
      <c r="MG109" s="627"/>
      <c r="MH109" s="627"/>
      <c r="MI109" s="627"/>
      <c r="MJ109" s="627"/>
      <c r="MK109" s="627"/>
      <c r="ML109" s="627"/>
      <c r="MM109" s="627"/>
      <c r="MN109" s="627"/>
      <c r="MO109" s="627"/>
      <c r="MP109" s="627"/>
      <c r="MQ109" s="627"/>
      <c r="MR109" s="627"/>
      <c r="MS109" s="627"/>
      <c r="MT109" s="627"/>
      <c r="MU109" s="627"/>
      <c r="MV109" s="627"/>
      <c r="MW109" s="627"/>
      <c r="MX109" s="627"/>
      <c r="MY109" s="627"/>
      <c r="MZ109" s="627"/>
      <c r="NA109" s="627"/>
      <c r="NB109" s="627"/>
      <c r="NC109" s="627"/>
      <c r="ND109" s="627"/>
      <c r="NE109" s="627"/>
      <c r="NF109" s="627"/>
      <c r="NG109" s="627"/>
      <c r="NH109" s="627"/>
      <c r="NI109" s="627"/>
      <c r="NJ109" s="627"/>
      <c r="NK109" s="627"/>
      <c r="NL109" s="627"/>
      <c r="NM109" s="627"/>
      <c r="NN109" s="627"/>
      <c r="NO109" s="627"/>
      <c r="NP109" s="627"/>
      <c r="NQ109" s="627"/>
      <c r="NR109" s="627"/>
      <c r="NS109" s="627"/>
      <c r="NT109" s="627"/>
      <c r="NU109" s="627"/>
      <c r="NV109" s="627"/>
      <c r="NW109" s="627"/>
      <c r="NX109" s="627"/>
      <c r="NY109" s="627"/>
      <c r="NZ109" s="627"/>
      <c r="OA109" s="627"/>
      <c r="OB109" s="627"/>
      <c r="OC109" s="627"/>
      <c r="OD109" s="627"/>
      <c r="OE109" s="627"/>
      <c r="OF109" s="627"/>
      <c r="OG109" s="627"/>
      <c r="OH109" s="627"/>
      <c r="OI109" s="627"/>
      <c r="OJ109" s="627"/>
      <c r="OK109" s="627"/>
      <c r="OL109" s="627"/>
      <c r="OM109" s="627"/>
      <c r="ON109" s="627"/>
    </row>
    <row r="110" spans="1:404" ht="15" customHeight="1">
      <c r="A110" s="12"/>
      <c r="B110" s="12"/>
      <c r="C110" s="12"/>
      <c r="D110" s="12"/>
      <c r="E110" s="12"/>
      <c r="F110" s="12"/>
      <c r="G110" s="12"/>
      <c r="H110" s="12"/>
      <c r="I110" s="12"/>
      <c r="J110" s="380"/>
      <c r="K110" s="380"/>
      <c r="L110" s="380"/>
      <c r="M110" s="380"/>
      <c r="N110" s="380"/>
      <c r="O110" s="380"/>
      <c r="P110" s="380"/>
      <c r="Q110" s="380"/>
      <c r="R110" s="380"/>
      <c r="S110" s="380"/>
      <c r="T110" s="380"/>
      <c r="U110" s="380"/>
      <c r="V110" s="380"/>
      <c r="W110" s="380"/>
      <c r="X110" s="380"/>
      <c r="Y110" s="380"/>
      <c r="Z110" s="380"/>
      <c r="AA110" s="380"/>
      <c r="AB110" s="380"/>
      <c r="AC110" s="380"/>
      <c r="AD110" s="380"/>
      <c r="AE110" s="380"/>
      <c r="AF110" s="380"/>
      <c r="AG110" s="380"/>
      <c r="AH110" s="380"/>
      <c r="AI110" s="380"/>
      <c r="AJ110" s="380"/>
      <c r="AK110" s="380"/>
      <c r="AL110" s="380"/>
      <c r="AM110" s="380"/>
      <c r="AN110" s="380"/>
      <c r="AO110" s="380"/>
      <c r="AP110" s="380"/>
      <c r="AQ110" s="380"/>
      <c r="AR110" s="380"/>
      <c r="AS110" s="380"/>
      <c r="AT110" s="380"/>
      <c r="AU110" s="380"/>
      <c r="AV110" s="380"/>
      <c r="AW110" s="380"/>
      <c r="AX110" s="380"/>
      <c r="AY110" s="380"/>
      <c r="AZ110" s="380"/>
      <c r="BA110" s="380"/>
      <c r="BB110" s="380"/>
      <c r="BC110" s="380"/>
      <c r="BD110" s="380"/>
      <c r="BE110" s="380"/>
      <c r="BF110" s="380"/>
      <c r="BG110" s="380"/>
      <c r="BH110" s="380"/>
      <c r="BI110" s="380"/>
      <c r="BJ110" s="380"/>
      <c r="BK110" s="380"/>
      <c r="BL110" s="380"/>
      <c r="BM110" s="380"/>
      <c r="BN110" s="380"/>
      <c r="BO110" s="380"/>
      <c r="BP110" s="380"/>
      <c r="BQ110" s="380"/>
      <c r="BR110" s="380"/>
      <c r="BS110" s="380"/>
      <c r="BT110" s="380"/>
      <c r="BU110" s="380"/>
      <c r="BV110" s="380"/>
      <c r="BW110" s="380"/>
      <c r="BX110" s="380"/>
      <c r="BY110" s="380"/>
      <c r="BZ110" s="380"/>
      <c r="CA110" s="380"/>
      <c r="CB110" s="380"/>
      <c r="CC110" s="380"/>
      <c r="CD110" s="380"/>
      <c r="CE110" s="380"/>
      <c r="CF110" s="380"/>
      <c r="CG110" s="380"/>
      <c r="CH110" s="380"/>
      <c r="CI110" s="380"/>
      <c r="CJ110" s="380"/>
      <c r="CK110" s="380"/>
      <c r="CL110" s="380"/>
      <c r="CM110" s="380"/>
      <c r="CN110" s="380"/>
      <c r="CO110" s="380"/>
      <c r="CP110" s="380"/>
      <c r="CQ110" s="380"/>
      <c r="CR110" s="380"/>
      <c r="CS110" s="380"/>
      <c r="CT110" s="380"/>
      <c r="CU110" s="380"/>
      <c r="CV110" s="380"/>
      <c r="CW110" s="380"/>
      <c r="CX110" s="380"/>
      <c r="CY110" s="380"/>
      <c r="CZ110" s="380"/>
      <c r="DA110" s="380"/>
      <c r="DB110" s="380"/>
      <c r="DC110" s="380"/>
      <c r="DD110" s="380"/>
      <c r="DE110" s="380"/>
      <c r="DF110" s="380"/>
      <c r="DG110" s="380"/>
      <c r="DH110" s="380"/>
      <c r="DI110" s="380"/>
      <c r="DJ110" s="380"/>
      <c r="DK110" s="380"/>
      <c r="DL110" s="380"/>
      <c r="DM110" s="380"/>
      <c r="DN110" s="380"/>
      <c r="DO110" s="380"/>
      <c r="DP110" s="380"/>
      <c r="DQ110" s="380"/>
      <c r="DR110" s="380"/>
      <c r="DS110" s="380"/>
      <c r="DT110" s="380"/>
      <c r="DU110" s="380"/>
      <c r="DV110" s="380"/>
      <c r="DW110" s="380"/>
      <c r="DX110" s="380"/>
      <c r="DY110" s="380"/>
      <c r="DZ110" s="380"/>
      <c r="EA110" s="380"/>
      <c r="EB110" s="380"/>
      <c r="EC110" s="380"/>
      <c r="ED110" s="380"/>
      <c r="EE110" s="380"/>
      <c r="EF110" s="380"/>
      <c r="EG110" s="380"/>
      <c r="EH110" s="380"/>
      <c r="EI110" s="380"/>
      <c r="EJ110" s="380"/>
      <c r="EK110" s="380"/>
      <c r="EL110" s="380"/>
      <c r="EM110" s="380"/>
      <c r="EN110" s="380"/>
      <c r="EO110" s="380"/>
      <c r="EP110" s="380"/>
      <c r="EQ110" s="380"/>
      <c r="ER110" s="380"/>
      <c r="ES110" s="380"/>
      <c r="ET110" s="380"/>
      <c r="EU110" s="380"/>
      <c r="EV110" s="380"/>
      <c r="EW110" s="380"/>
      <c r="EX110" s="380"/>
      <c r="EY110" s="380"/>
      <c r="EZ110" s="380"/>
      <c r="FA110" s="380"/>
      <c r="FB110" s="380"/>
      <c r="FC110" s="380"/>
      <c r="FD110" s="380"/>
      <c r="FE110" s="380"/>
      <c r="FF110" s="380"/>
      <c r="FG110" s="380"/>
      <c r="FH110" s="380"/>
      <c r="FI110" s="380"/>
      <c r="FJ110" s="380"/>
      <c r="FK110" s="380"/>
      <c r="FL110" s="380"/>
      <c r="FM110" s="380"/>
      <c r="FN110" s="380"/>
      <c r="FO110" s="380"/>
      <c r="FP110" s="380"/>
      <c r="FQ110" s="380"/>
      <c r="FR110" s="380"/>
      <c r="FS110" s="380"/>
      <c r="FT110" s="380"/>
      <c r="FU110" s="380"/>
      <c r="FV110" s="380"/>
      <c r="FW110" s="380"/>
      <c r="FX110" s="380"/>
      <c r="FY110" s="380"/>
      <c r="FZ110" s="380"/>
      <c r="GA110" s="380"/>
      <c r="GB110" s="380"/>
      <c r="GC110" s="380"/>
      <c r="GD110" s="380"/>
      <c r="GE110" s="380"/>
      <c r="GF110" s="380"/>
      <c r="GG110" s="380"/>
      <c r="GH110" s="380"/>
      <c r="GI110" s="380"/>
      <c r="GJ110" s="380"/>
      <c r="GK110" s="380"/>
      <c r="GL110" s="380"/>
      <c r="GM110" s="380"/>
      <c r="GN110" s="380"/>
      <c r="GO110" s="380"/>
      <c r="GP110" s="380"/>
      <c r="GQ110" s="380"/>
      <c r="GR110" s="380"/>
      <c r="GS110" s="380"/>
      <c r="GT110" s="380"/>
      <c r="GU110" s="380"/>
      <c r="GV110" s="380"/>
      <c r="GW110" s="380"/>
      <c r="GX110" s="380"/>
      <c r="GY110" s="380"/>
      <c r="GZ110" s="380"/>
      <c r="HA110" s="380"/>
      <c r="HB110" s="380"/>
      <c r="HC110" s="380"/>
      <c r="HD110" s="380"/>
      <c r="HE110" s="380"/>
      <c r="HF110" s="380"/>
      <c r="HG110" s="380"/>
      <c r="HH110" s="380"/>
      <c r="HI110" s="380"/>
      <c r="HJ110" s="380"/>
      <c r="HK110" s="380"/>
      <c r="HL110" s="380"/>
      <c r="HM110" s="380"/>
      <c r="HN110" s="380"/>
      <c r="HO110" s="380"/>
      <c r="HP110" s="380"/>
      <c r="HQ110" s="380"/>
      <c r="HR110" s="380"/>
      <c r="HS110" s="380"/>
      <c r="HT110" s="380"/>
      <c r="HU110" s="380"/>
      <c r="HV110" s="380"/>
      <c r="HW110" s="380"/>
      <c r="HX110" s="380"/>
      <c r="HY110" s="380"/>
      <c r="HZ110" s="380"/>
      <c r="IA110" s="380"/>
      <c r="IB110" s="380"/>
      <c r="IC110" s="380"/>
      <c r="ID110" s="380"/>
      <c r="IE110" s="380"/>
      <c r="IF110" s="380"/>
      <c r="IG110" s="380"/>
      <c r="IH110" s="380"/>
      <c r="II110" s="380"/>
      <c r="IJ110" s="380"/>
      <c r="IK110" s="380"/>
      <c r="IL110" s="380"/>
      <c r="IM110" s="380"/>
      <c r="IN110" s="380"/>
      <c r="IO110" s="380"/>
      <c r="IP110" s="380"/>
      <c r="IQ110" s="380"/>
      <c r="IR110" s="380"/>
      <c r="IS110" s="380"/>
      <c r="IT110" s="380"/>
      <c r="IU110" s="380"/>
      <c r="IV110" s="380"/>
      <c r="IW110" s="380"/>
      <c r="IX110" s="380"/>
      <c r="IY110" s="380"/>
      <c r="IZ110" s="380"/>
      <c r="JA110" s="380"/>
      <c r="JB110" s="380"/>
      <c r="JC110" s="380"/>
      <c r="JD110" s="380"/>
      <c r="JE110" s="380"/>
      <c r="JF110" s="380"/>
      <c r="JG110" s="380"/>
      <c r="JH110" s="380"/>
      <c r="JI110" s="380"/>
      <c r="JJ110" s="380"/>
      <c r="JK110" s="380"/>
      <c r="JL110" s="380"/>
      <c r="JM110" s="380"/>
      <c r="JN110" s="380"/>
      <c r="JO110" s="380"/>
      <c r="JP110" s="380"/>
      <c r="JQ110" s="380"/>
      <c r="JR110" s="380"/>
      <c r="JS110" s="380"/>
      <c r="JT110" s="380"/>
      <c r="JU110" s="380"/>
      <c r="JV110" s="380"/>
      <c r="JW110" s="380"/>
      <c r="JX110" s="380"/>
      <c r="JY110" s="380"/>
      <c r="JZ110" s="380"/>
      <c r="KA110" s="380"/>
      <c r="KB110" s="380"/>
      <c r="KC110" s="380"/>
      <c r="KD110" s="380"/>
      <c r="KE110" s="380"/>
      <c r="KF110" s="380"/>
      <c r="KG110" s="380"/>
      <c r="KH110" s="380"/>
      <c r="KI110" s="380"/>
      <c r="KJ110" s="380"/>
      <c r="KK110" s="380"/>
      <c r="KL110" s="380"/>
      <c r="KM110" s="380"/>
      <c r="KN110" s="380"/>
      <c r="KO110" s="380"/>
      <c r="KP110" s="380"/>
      <c r="KQ110" s="380"/>
      <c r="KR110" s="380"/>
      <c r="KS110" s="380"/>
      <c r="KT110" s="380"/>
      <c r="KU110" s="380"/>
      <c r="KV110" s="380"/>
      <c r="KW110" s="380"/>
      <c r="KX110" s="380"/>
      <c r="KY110" s="380"/>
      <c r="KZ110" s="380"/>
      <c r="LA110" s="380"/>
      <c r="LB110" s="380"/>
      <c r="LC110" s="380"/>
      <c r="LD110" s="380"/>
      <c r="LE110" s="380"/>
      <c r="LF110" s="380"/>
      <c r="LG110" s="380"/>
      <c r="LH110" s="380"/>
      <c r="LI110" s="380"/>
      <c r="LJ110" s="380"/>
      <c r="LK110" s="380"/>
      <c r="LL110" s="380"/>
      <c r="LM110" s="380"/>
      <c r="LN110" s="380"/>
      <c r="LO110" s="380"/>
      <c r="LP110" s="380"/>
      <c r="LQ110" s="380"/>
      <c r="LR110" s="380"/>
      <c r="LS110" s="380"/>
      <c r="LT110" s="380"/>
      <c r="LU110" s="380"/>
      <c r="LV110" s="380"/>
      <c r="LW110" s="380"/>
      <c r="LX110" s="380"/>
      <c r="LY110" s="380"/>
      <c r="LZ110" s="380"/>
      <c r="MA110" s="380"/>
      <c r="MB110" s="380"/>
      <c r="MC110" s="380"/>
      <c r="MD110" s="380"/>
      <c r="ME110" s="380"/>
      <c r="MF110" s="380"/>
      <c r="MG110" s="380"/>
      <c r="MH110" s="380"/>
      <c r="MI110" s="380"/>
      <c r="MJ110" s="380"/>
      <c r="MK110" s="380"/>
      <c r="ML110" s="380"/>
      <c r="MM110" s="380"/>
      <c r="MN110" s="380"/>
      <c r="MO110" s="380"/>
      <c r="MP110" s="380"/>
      <c r="MQ110" s="380"/>
      <c r="MR110" s="380"/>
      <c r="MS110" s="380"/>
      <c r="MT110" s="380"/>
      <c r="MU110" s="380"/>
      <c r="MV110" s="380"/>
      <c r="MW110" s="380"/>
      <c r="MX110" s="380"/>
      <c r="MY110" s="380"/>
      <c r="MZ110" s="380"/>
      <c r="NA110" s="380"/>
      <c r="NB110" s="380"/>
      <c r="NC110" s="380"/>
      <c r="ND110" s="380"/>
      <c r="NE110" s="380"/>
      <c r="NF110" s="380"/>
      <c r="NG110" s="380"/>
      <c r="NH110" s="380"/>
      <c r="NI110" s="380"/>
      <c r="NJ110" s="380"/>
      <c r="NK110" s="380"/>
      <c r="NL110" s="380"/>
      <c r="NM110" s="380"/>
      <c r="NN110" s="380"/>
      <c r="NO110" s="380"/>
      <c r="NP110" s="380"/>
      <c r="NQ110" s="380"/>
      <c r="NR110" s="380"/>
      <c r="NS110" s="380"/>
      <c r="NT110" s="380"/>
      <c r="NU110" s="380"/>
      <c r="NV110" s="380"/>
      <c r="NW110" s="380"/>
      <c r="NX110" s="380"/>
      <c r="NY110" s="380"/>
      <c r="NZ110" s="380"/>
      <c r="OA110" s="380"/>
      <c r="OB110" s="380"/>
      <c r="OC110" s="380"/>
      <c r="OD110" s="380"/>
      <c r="OE110" s="380"/>
      <c r="OF110" s="380"/>
      <c r="OG110" s="380"/>
      <c r="OH110" s="380"/>
      <c r="OI110" s="380"/>
      <c r="OJ110" s="380"/>
      <c r="OK110" s="380"/>
      <c r="OL110" s="380"/>
      <c r="OM110" s="380"/>
      <c r="ON110" s="380"/>
    </row>
    <row r="111" spans="1:404" ht="15" customHeight="1">
      <c r="A111" s="12"/>
      <c r="B111" s="12"/>
      <c r="C111" s="12"/>
      <c r="D111" s="12"/>
      <c r="E111" s="12"/>
      <c r="F111" s="12"/>
      <c r="G111" s="12"/>
      <c r="H111" s="12"/>
      <c r="I111" s="12"/>
      <c r="J111" s="627"/>
      <c r="K111" s="627"/>
      <c r="L111" s="627"/>
      <c r="M111" s="627"/>
      <c r="N111" s="627"/>
      <c r="O111" s="627"/>
      <c r="P111" s="627"/>
      <c r="Q111" s="627"/>
      <c r="R111" s="627"/>
      <c r="S111" s="627"/>
      <c r="T111" s="627"/>
      <c r="U111" s="627"/>
      <c r="V111" s="627"/>
      <c r="W111" s="627"/>
      <c r="X111" s="627"/>
      <c r="Y111" s="627"/>
      <c r="Z111" s="627"/>
      <c r="AA111" s="627"/>
      <c r="AB111" s="627"/>
      <c r="AC111" s="627"/>
      <c r="AD111" s="627"/>
      <c r="AE111" s="627"/>
      <c r="AF111" s="627"/>
      <c r="AG111" s="627"/>
      <c r="AH111" s="627"/>
      <c r="AI111" s="627"/>
      <c r="AJ111" s="627"/>
      <c r="AK111" s="627"/>
      <c r="AL111" s="627"/>
      <c r="AM111" s="627"/>
      <c r="AN111" s="627"/>
      <c r="AO111" s="627"/>
      <c r="AP111" s="627"/>
      <c r="AQ111" s="627"/>
      <c r="AR111" s="627"/>
      <c r="AS111" s="627"/>
      <c r="AT111" s="627"/>
      <c r="AU111" s="627"/>
      <c r="AV111" s="627"/>
      <c r="AW111" s="627"/>
      <c r="AX111" s="627"/>
      <c r="AY111" s="627"/>
      <c r="AZ111" s="627"/>
      <c r="BA111" s="627"/>
      <c r="BB111" s="627"/>
      <c r="BC111" s="627"/>
      <c r="BD111" s="627"/>
      <c r="BE111" s="627"/>
      <c r="BF111" s="627"/>
      <c r="BG111" s="627"/>
      <c r="BH111" s="627"/>
      <c r="BI111" s="627"/>
      <c r="BJ111" s="627"/>
      <c r="BK111" s="627"/>
      <c r="BL111" s="627"/>
      <c r="BM111" s="627"/>
      <c r="BN111" s="627"/>
      <c r="BO111" s="627"/>
      <c r="BP111" s="627"/>
      <c r="BQ111" s="627"/>
      <c r="BR111" s="627"/>
      <c r="BS111" s="627"/>
      <c r="BT111" s="627"/>
      <c r="BU111" s="627"/>
      <c r="BV111" s="627"/>
      <c r="BW111" s="627"/>
      <c r="BX111" s="627"/>
      <c r="BY111" s="627"/>
      <c r="BZ111" s="627"/>
      <c r="CA111" s="627"/>
      <c r="CB111" s="627"/>
      <c r="CC111" s="627"/>
      <c r="CD111" s="627"/>
      <c r="CE111" s="627"/>
      <c r="CF111" s="627"/>
      <c r="CG111" s="627"/>
      <c r="CH111" s="627"/>
      <c r="CI111" s="627"/>
      <c r="CJ111" s="627"/>
      <c r="CK111" s="627"/>
      <c r="CL111" s="627"/>
      <c r="CM111" s="627"/>
      <c r="CN111" s="627"/>
      <c r="CO111" s="627"/>
      <c r="CP111" s="627"/>
      <c r="CQ111" s="627"/>
      <c r="CR111" s="627"/>
      <c r="CS111" s="627"/>
      <c r="CT111" s="627"/>
      <c r="CU111" s="627"/>
      <c r="CV111" s="627"/>
      <c r="CW111" s="627"/>
      <c r="CX111" s="627"/>
      <c r="CY111" s="627"/>
      <c r="CZ111" s="627"/>
      <c r="DA111" s="627"/>
      <c r="DB111" s="627"/>
      <c r="DC111" s="627"/>
      <c r="DD111" s="627"/>
      <c r="DE111" s="627"/>
      <c r="DF111" s="627"/>
      <c r="DG111" s="627"/>
      <c r="DH111" s="627"/>
      <c r="DI111" s="627"/>
      <c r="DJ111" s="627"/>
      <c r="DK111" s="627"/>
      <c r="DL111" s="627"/>
      <c r="DM111" s="627"/>
      <c r="DN111" s="627"/>
      <c r="DO111" s="627"/>
      <c r="DP111" s="627"/>
      <c r="DQ111" s="627"/>
      <c r="DR111" s="627"/>
      <c r="DS111" s="627"/>
      <c r="DT111" s="627"/>
      <c r="DU111" s="627"/>
      <c r="DV111" s="627"/>
      <c r="DW111" s="627"/>
      <c r="DX111" s="627"/>
      <c r="DY111" s="627"/>
      <c r="DZ111" s="627"/>
      <c r="EA111" s="627"/>
      <c r="EB111" s="627"/>
      <c r="EC111" s="627"/>
      <c r="ED111" s="627"/>
      <c r="EE111" s="627"/>
      <c r="EF111" s="627"/>
      <c r="EG111" s="627"/>
      <c r="EH111" s="627"/>
      <c r="EI111" s="627"/>
      <c r="EJ111" s="627"/>
      <c r="EK111" s="627"/>
      <c r="EL111" s="627"/>
      <c r="EM111" s="627"/>
      <c r="EN111" s="627"/>
      <c r="EO111" s="627"/>
      <c r="EP111" s="627"/>
      <c r="EQ111" s="627"/>
      <c r="ER111" s="627"/>
      <c r="ES111" s="627"/>
      <c r="ET111" s="627"/>
      <c r="EU111" s="627"/>
      <c r="EV111" s="627"/>
      <c r="EW111" s="627"/>
      <c r="EX111" s="627"/>
      <c r="EY111" s="627"/>
      <c r="EZ111" s="627"/>
      <c r="FA111" s="627"/>
      <c r="FB111" s="627"/>
      <c r="FC111" s="627"/>
      <c r="FD111" s="627"/>
      <c r="FE111" s="627"/>
      <c r="FF111" s="627"/>
      <c r="FG111" s="627"/>
      <c r="FH111" s="627"/>
      <c r="FI111" s="627"/>
      <c r="FJ111" s="627"/>
      <c r="FK111" s="627"/>
      <c r="FL111" s="627"/>
      <c r="FM111" s="627"/>
      <c r="FN111" s="627"/>
      <c r="FO111" s="627"/>
      <c r="FP111" s="627"/>
      <c r="FQ111" s="627"/>
      <c r="FR111" s="627"/>
      <c r="FS111" s="627"/>
      <c r="FT111" s="627"/>
      <c r="FU111" s="627"/>
      <c r="FV111" s="627"/>
      <c r="FW111" s="627"/>
      <c r="FX111" s="627"/>
      <c r="FY111" s="627"/>
      <c r="FZ111" s="627"/>
      <c r="GA111" s="627"/>
      <c r="GB111" s="627"/>
      <c r="GC111" s="627"/>
      <c r="GD111" s="627"/>
      <c r="GE111" s="627"/>
      <c r="GF111" s="627"/>
      <c r="GG111" s="627"/>
      <c r="GH111" s="627"/>
      <c r="GI111" s="627"/>
      <c r="GJ111" s="627"/>
      <c r="GK111" s="627"/>
      <c r="GL111" s="627"/>
      <c r="GM111" s="627"/>
      <c r="GN111" s="627"/>
      <c r="GO111" s="627"/>
      <c r="GP111" s="627"/>
      <c r="GQ111" s="627"/>
      <c r="GR111" s="627"/>
      <c r="GS111" s="627"/>
      <c r="GT111" s="627"/>
      <c r="GU111" s="627"/>
      <c r="GV111" s="627"/>
      <c r="GW111" s="627"/>
      <c r="GX111" s="627"/>
      <c r="GY111" s="627"/>
      <c r="GZ111" s="627"/>
      <c r="HA111" s="627"/>
      <c r="HB111" s="627"/>
      <c r="HC111" s="627"/>
      <c r="HD111" s="627"/>
      <c r="HE111" s="627"/>
      <c r="HF111" s="627"/>
      <c r="HG111" s="627"/>
      <c r="HH111" s="627"/>
      <c r="HI111" s="627"/>
      <c r="HJ111" s="627"/>
      <c r="HK111" s="627"/>
      <c r="HL111" s="627"/>
      <c r="HM111" s="627"/>
      <c r="HN111" s="627"/>
      <c r="HO111" s="627"/>
      <c r="HP111" s="627"/>
      <c r="HQ111" s="627"/>
      <c r="HR111" s="627"/>
      <c r="HS111" s="627"/>
      <c r="HT111" s="627"/>
      <c r="HU111" s="627"/>
      <c r="HV111" s="627"/>
      <c r="HW111" s="627"/>
      <c r="HX111" s="627"/>
      <c r="HY111" s="627"/>
      <c r="HZ111" s="627"/>
      <c r="IA111" s="627"/>
      <c r="IB111" s="627"/>
      <c r="IC111" s="627"/>
      <c r="ID111" s="627"/>
      <c r="IE111" s="627"/>
      <c r="IF111" s="627"/>
      <c r="IG111" s="627"/>
      <c r="IH111" s="627"/>
      <c r="II111" s="627"/>
      <c r="IJ111" s="627"/>
      <c r="IK111" s="627"/>
      <c r="IL111" s="627"/>
      <c r="IM111" s="627"/>
      <c r="IN111" s="627"/>
      <c r="IO111" s="627"/>
      <c r="IP111" s="627"/>
      <c r="IQ111" s="627"/>
      <c r="IR111" s="627"/>
      <c r="IS111" s="627"/>
      <c r="IT111" s="627"/>
      <c r="IU111" s="627"/>
      <c r="IV111" s="627"/>
      <c r="IW111" s="627"/>
      <c r="IX111" s="627"/>
      <c r="IY111" s="627"/>
      <c r="IZ111" s="627"/>
      <c r="JA111" s="627"/>
      <c r="JB111" s="627"/>
      <c r="JC111" s="627"/>
      <c r="JD111" s="627"/>
      <c r="JE111" s="627"/>
      <c r="JF111" s="627"/>
      <c r="JG111" s="627"/>
      <c r="JH111" s="627"/>
      <c r="JI111" s="627"/>
      <c r="JJ111" s="627"/>
      <c r="JK111" s="627"/>
      <c r="JL111" s="627"/>
      <c r="JM111" s="627"/>
      <c r="JN111" s="627"/>
      <c r="JO111" s="627"/>
      <c r="JP111" s="627"/>
      <c r="JQ111" s="627"/>
      <c r="JR111" s="627"/>
      <c r="JS111" s="627"/>
      <c r="JT111" s="627"/>
      <c r="JU111" s="627"/>
      <c r="JV111" s="627"/>
      <c r="JW111" s="627"/>
      <c r="JX111" s="627"/>
      <c r="JY111" s="627"/>
      <c r="JZ111" s="627"/>
      <c r="KA111" s="627"/>
      <c r="KB111" s="627"/>
      <c r="KC111" s="627"/>
      <c r="KD111" s="627"/>
      <c r="KE111" s="627"/>
      <c r="KF111" s="627"/>
      <c r="KG111" s="627"/>
      <c r="KH111" s="627"/>
      <c r="KI111" s="627"/>
      <c r="KJ111" s="627"/>
      <c r="KK111" s="627"/>
      <c r="KL111" s="627"/>
      <c r="KM111" s="627"/>
      <c r="KN111" s="627"/>
      <c r="KO111" s="627"/>
      <c r="KP111" s="627"/>
      <c r="KQ111" s="627"/>
      <c r="KR111" s="627"/>
      <c r="KS111" s="627"/>
      <c r="KT111" s="627"/>
      <c r="KU111" s="627"/>
      <c r="KV111" s="627"/>
      <c r="KW111" s="627"/>
      <c r="KX111" s="627"/>
      <c r="KY111" s="627"/>
      <c r="KZ111" s="627"/>
      <c r="LA111" s="627"/>
      <c r="LB111" s="627"/>
      <c r="LC111" s="627"/>
      <c r="LD111" s="627"/>
      <c r="LE111" s="627"/>
      <c r="LF111" s="627"/>
      <c r="LG111" s="627"/>
      <c r="LH111" s="627"/>
      <c r="LI111" s="627"/>
      <c r="LJ111" s="627"/>
      <c r="LK111" s="627"/>
      <c r="LL111" s="627"/>
      <c r="LM111" s="627"/>
      <c r="LN111" s="627"/>
      <c r="LO111" s="627"/>
      <c r="LP111" s="627"/>
      <c r="LQ111" s="627"/>
      <c r="LR111" s="627"/>
      <c r="LS111" s="627"/>
      <c r="LT111" s="627"/>
      <c r="LU111" s="627"/>
      <c r="LV111" s="627"/>
      <c r="LW111" s="627"/>
      <c r="LX111" s="627"/>
      <c r="LY111" s="627"/>
      <c r="LZ111" s="627"/>
      <c r="MA111" s="627"/>
      <c r="MB111" s="627"/>
      <c r="MC111" s="627"/>
      <c r="MD111" s="627"/>
      <c r="ME111" s="627"/>
      <c r="MF111" s="627"/>
      <c r="MG111" s="627"/>
      <c r="MH111" s="627"/>
      <c r="MI111" s="627"/>
      <c r="MJ111" s="627"/>
      <c r="MK111" s="627"/>
      <c r="ML111" s="627"/>
      <c r="MM111" s="627"/>
      <c r="MN111" s="627"/>
      <c r="MO111" s="627"/>
      <c r="MP111" s="627"/>
      <c r="MQ111" s="627"/>
      <c r="MR111" s="627"/>
      <c r="MS111" s="627"/>
      <c r="MT111" s="627"/>
      <c r="MU111" s="627"/>
      <c r="MV111" s="627"/>
      <c r="MW111" s="627"/>
      <c r="MX111" s="627"/>
      <c r="MY111" s="627"/>
      <c r="MZ111" s="627"/>
      <c r="NA111" s="627"/>
      <c r="NB111" s="627"/>
      <c r="NC111" s="627"/>
      <c r="ND111" s="627"/>
      <c r="NE111" s="627"/>
      <c r="NF111" s="627"/>
      <c r="NG111" s="627"/>
      <c r="NH111" s="627"/>
      <c r="NI111" s="627"/>
      <c r="NJ111" s="627"/>
      <c r="NK111" s="627"/>
      <c r="NL111" s="627"/>
      <c r="NM111" s="627"/>
      <c r="NN111" s="627"/>
      <c r="NO111" s="627"/>
      <c r="NP111" s="627"/>
      <c r="NQ111" s="627"/>
      <c r="NR111" s="627"/>
      <c r="NS111" s="627"/>
      <c r="NT111" s="627"/>
      <c r="NU111" s="627"/>
      <c r="NV111" s="627"/>
      <c r="NW111" s="627"/>
      <c r="NX111" s="627"/>
      <c r="NY111" s="627"/>
      <c r="NZ111" s="627"/>
      <c r="OA111" s="627"/>
      <c r="OB111" s="627"/>
      <c r="OC111" s="627"/>
      <c r="OD111" s="627"/>
      <c r="OE111" s="627"/>
      <c r="OF111" s="627"/>
      <c r="OG111" s="627"/>
      <c r="OH111" s="627"/>
      <c r="OI111" s="627"/>
      <c r="OJ111" s="627"/>
      <c r="OK111" s="627"/>
      <c r="OL111" s="627"/>
      <c r="OM111" s="627"/>
      <c r="ON111" s="627"/>
    </row>
    <row r="112" spans="1:404" ht="15" customHeight="1">
      <c r="A112" s="12"/>
      <c r="B112" s="12"/>
      <c r="C112" s="12"/>
      <c r="D112" s="12"/>
      <c r="E112" s="12"/>
      <c r="F112" s="12"/>
      <c r="G112" s="12"/>
      <c r="H112" s="12"/>
      <c r="I112" s="12"/>
      <c r="J112" s="627"/>
      <c r="K112" s="627"/>
      <c r="L112" s="627"/>
      <c r="M112" s="627"/>
      <c r="N112" s="627"/>
      <c r="O112" s="627"/>
      <c r="P112" s="627"/>
      <c r="Q112" s="627"/>
      <c r="R112" s="627"/>
      <c r="S112" s="627"/>
      <c r="T112" s="627"/>
      <c r="U112" s="627"/>
      <c r="V112" s="627"/>
      <c r="W112" s="627"/>
      <c r="X112" s="627"/>
      <c r="Y112" s="627"/>
      <c r="Z112" s="627"/>
      <c r="AA112" s="627"/>
      <c r="AB112" s="627"/>
      <c r="AC112" s="627"/>
      <c r="AD112" s="627"/>
      <c r="AE112" s="627"/>
      <c r="AF112" s="627"/>
      <c r="AG112" s="627"/>
      <c r="AH112" s="627"/>
      <c r="AI112" s="627"/>
      <c r="AJ112" s="627"/>
      <c r="AK112" s="627"/>
      <c r="AL112" s="627"/>
      <c r="AM112" s="627"/>
      <c r="AN112" s="627"/>
      <c r="AO112" s="627"/>
      <c r="AP112" s="627"/>
      <c r="AQ112" s="627"/>
      <c r="AR112" s="627"/>
      <c r="AS112" s="627"/>
      <c r="AT112" s="627"/>
      <c r="AU112" s="627"/>
      <c r="AV112" s="627"/>
      <c r="AW112" s="627"/>
      <c r="AX112" s="627"/>
      <c r="AY112" s="627"/>
      <c r="AZ112" s="627"/>
      <c r="BA112" s="627"/>
      <c r="BB112" s="627"/>
      <c r="BC112" s="627"/>
      <c r="BD112" s="627"/>
      <c r="BE112" s="627"/>
      <c r="BF112" s="627"/>
      <c r="BG112" s="627"/>
      <c r="BH112" s="627"/>
      <c r="BI112" s="627"/>
      <c r="BJ112" s="627"/>
      <c r="BK112" s="627"/>
      <c r="BL112" s="627"/>
      <c r="BM112" s="627"/>
      <c r="BN112" s="627"/>
      <c r="BO112" s="627"/>
      <c r="BP112" s="627"/>
      <c r="BQ112" s="627"/>
      <c r="BR112" s="627"/>
      <c r="BS112" s="627"/>
      <c r="BT112" s="627"/>
      <c r="BU112" s="627"/>
      <c r="BV112" s="627"/>
      <c r="BW112" s="627"/>
      <c r="BX112" s="627"/>
      <c r="BY112" s="627"/>
      <c r="BZ112" s="627"/>
      <c r="CA112" s="627"/>
      <c r="CB112" s="627"/>
      <c r="CC112" s="627"/>
      <c r="CD112" s="627"/>
      <c r="CE112" s="627"/>
      <c r="CF112" s="627"/>
      <c r="CG112" s="627"/>
      <c r="CH112" s="627"/>
      <c r="CI112" s="627"/>
      <c r="CJ112" s="627"/>
      <c r="CK112" s="627"/>
      <c r="CL112" s="627"/>
      <c r="CM112" s="627"/>
      <c r="CN112" s="627"/>
      <c r="CO112" s="627"/>
      <c r="CP112" s="627"/>
      <c r="CQ112" s="627"/>
      <c r="CR112" s="627"/>
      <c r="CS112" s="627"/>
      <c r="CT112" s="627"/>
      <c r="CU112" s="627"/>
      <c r="CV112" s="627"/>
      <c r="CW112" s="627"/>
      <c r="CX112" s="627"/>
      <c r="CY112" s="627"/>
      <c r="CZ112" s="627"/>
      <c r="DA112" s="627"/>
      <c r="DB112" s="627"/>
      <c r="DC112" s="627"/>
      <c r="DD112" s="627"/>
      <c r="DE112" s="627"/>
      <c r="DF112" s="627"/>
      <c r="DG112" s="627"/>
      <c r="DH112" s="627"/>
      <c r="DI112" s="627"/>
      <c r="DJ112" s="627"/>
      <c r="DK112" s="627"/>
      <c r="DL112" s="627"/>
      <c r="DM112" s="627"/>
      <c r="DN112" s="627"/>
      <c r="DO112" s="627"/>
      <c r="DP112" s="627"/>
      <c r="DQ112" s="627"/>
      <c r="DR112" s="627"/>
      <c r="DS112" s="627"/>
      <c r="DT112" s="627"/>
      <c r="DU112" s="627"/>
      <c r="DV112" s="627"/>
      <c r="DW112" s="627"/>
      <c r="DX112" s="627"/>
      <c r="DY112" s="627"/>
      <c r="DZ112" s="627"/>
      <c r="EA112" s="627"/>
      <c r="EB112" s="627"/>
      <c r="EC112" s="627"/>
      <c r="ED112" s="627"/>
      <c r="EE112" s="627"/>
      <c r="EF112" s="627"/>
      <c r="EG112" s="627"/>
      <c r="EH112" s="627"/>
      <c r="EI112" s="627"/>
      <c r="EJ112" s="627"/>
      <c r="EK112" s="627"/>
      <c r="EL112" s="627"/>
      <c r="EM112" s="627"/>
      <c r="EN112" s="627"/>
      <c r="EO112" s="627"/>
      <c r="EP112" s="627"/>
      <c r="EQ112" s="627"/>
      <c r="ER112" s="627"/>
      <c r="ES112" s="627"/>
      <c r="ET112" s="627"/>
      <c r="EU112" s="627"/>
      <c r="EV112" s="627"/>
      <c r="EW112" s="627"/>
      <c r="EX112" s="627"/>
      <c r="EY112" s="627"/>
      <c r="EZ112" s="627"/>
      <c r="FA112" s="627"/>
      <c r="FB112" s="627"/>
      <c r="FC112" s="627"/>
      <c r="FD112" s="627"/>
      <c r="FE112" s="627"/>
      <c r="FF112" s="627"/>
      <c r="FG112" s="627"/>
      <c r="FH112" s="627"/>
      <c r="FI112" s="627"/>
      <c r="FJ112" s="627"/>
      <c r="FK112" s="627"/>
      <c r="FL112" s="627"/>
      <c r="FM112" s="627"/>
      <c r="FN112" s="627"/>
      <c r="FO112" s="627"/>
      <c r="FP112" s="627"/>
      <c r="FQ112" s="627"/>
      <c r="FR112" s="627"/>
      <c r="FS112" s="627"/>
      <c r="FT112" s="627"/>
      <c r="FU112" s="627"/>
      <c r="FV112" s="627"/>
      <c r="FW112" s="627"/>
      <c r="FX112" s="627"/>
      <c r="FY112" s="627"/>
      <c r="FZ112" s="627"/>
      <c r="GA112" s="627"/>
      <c r="GB112" s="627"/>
      <c r="GC112" s="627"/>
      <c r="GD112" s="627"/>
      <c r="GE112" s="627"/>
      <c r="GF112" s="627"/>
      <c r="GG112" s="627"/>
      <c r="GH112" s="627"/>
      <c r="GI112" s="627"/>
      <c r="GJ112" s="627"/>
      <c r="GK112" s="627"/>
      <c r="GL112" s="627"/>
      <c r="GM112" s="627"/>
      <c r="GN112" s="627"/>
      <c r="GO112" s="627"/>
      <c r="GP112" s="627"/>
      <c r="GQ112" s="627"/>
      <c r="GR112" s="627"/>
      <c r="GS112" s="627"/>
      <c r="GT112" s="627"/>
      <c r="GU112" s="627"/>
      <c r="GV112" s="627"/>
      <c r="GW112" s="627"/>
      <c r="GX112" s="627"/>
      <c r="GY112" s="627"/>
      <c r="GZ112" s="627"/>
      <c r="HA112" s="627"/>
      <c r="HB112" s="627"/>
      <c r="HC112" s="627"/>
      <c r="HD112" s="627"/>
      <c r="HE112" s="627"/>
      <c r="HF112" s="627"/>
      <c r="HG112" s="627"/>
      <c r="HH112" s="627"/>
      <c r="HI112" s="627"/>
      <c r="HJ112" s="627"/>
      <c r="HK112" s="627"/>
      <c r="HL112" s="627"/>
      <c r="HM112" s="627"/>
      <c r="HN112" s="627"/>
      <c r="HO112" s="627"/>
      <c r="HP112" s="627"/>
      <c r="HQ112" s="627"/>
      <c r="HR112" s="627"/>
      <c r="HS112" s="627"/>
      <c r="HT112" s="627"/>
      <c r="HU112" s="627"/>
      <c r="HV112" s="627"/>
      <c r="HW112" s="627"/>
      <c r="HX112" s="627"/>
      <c r="HY112" s="627"/>
      <c r="HZ112" s="627"/>
      <c r="IA112" s="627"/>
      <c r="IB112" s="627"/>
      <c r="IC112" s="627"/>
      <c r="ID112" s="627"/>
      <c r="IE112" s="627"/>
      <c r="IF112" s="627"/>
      <c r="IG112" s="627"/>
      <c r="IH112" s="627"/>
      <c r="II112" s="627"/>
      <c r="IJ112" s="627"/>
      <c r="IK112" s="627"/>
      <c r="IL112" s="627"/>
      <c r="IM112" s="627"/>
      <c r="IN112" s="627"/>
      <c r="IO112" s="627"/>
      <c r="IP112" s="627"/>
      <c r="IQ112" s="627"/>
      <c r="IR112" s="627"/>
      <c r="IS112" s="627"/>
      <c r="IT112" s="627"/>
      <c r="IU112" s="627"/>
      <c r="IV112" s="627"/>
      <c r="IW112" s="627"/>
      <c r="IX112" s="627"/>
      <c r="IY112" s="627"/>
      <c r="IZ112" s="627"/>
      <c r="JA112" s="627"/>
      <c r="JB112" s="627"/>
      <c r="JC112" s="627"/>
      <c r="JD112" s="627"/>
      <c r="JE112" s="627"/>
      <c r="JF112" s="627"/>
      <c r="JG112" s="627"/>
      <c r="JH112" s="627"/>
      <c r="JI112" s="627"/>
      <c r="JJ112" s="627"/>
      <c r="JK112" s="627"/>
      <c r="JL112" s="627"/>
      <c r="JM112" s="627"/>
      <c r="JN112" s="627"/>
      <c r="JO112" s="627"/>
      <c r="JP112" s="627"/>
      <c r="JQ112" s="627"/>
      <c r="JR112" s="627"/>
      <c r="JS112" s="627"/>
      <c r="JT112" s="627"/>
      <c r="JU112" s="627"/>
      <c r="JV112" s="627"/>
      <c r="JW112" s="627"/>
      <c r="JX112" s="627"/>
      <c r="JY112" s="627"/>
      <c r="JZ112" s="627"/>
      <c r="KA112" s="627"/>
      <c r="KB112" s="627"/>
      <c r="KC112" s="627"/>
      <c r="KD112" s="627"/>
      <c r="KE112" s="627"/>
      <c r="KF112" s="627"/>
      <c r="KG112" s="627"/>
      <c r="KH112" s="627"/>
      <c r="KI112" s="627"/>
      <c r="KJ112" s="627"/>
      <c r="KK112" s="627"/>
      <c r="KL112" s="627"/>
      <c r="KM112" s="627"/>
      <c r="KN112" s="627"/>
      <c r="KO112" s="627"/>
      <c r="KP112" s="627"/>
      <c r="KQ112" s="627"/>
      <c r="KR112" s="627"/>
      <c r="KS112" s="627"/>
      <c r="KT112" s="627"/>
      <c r="KU112" s="627"/>
      <c r="KV112" s="627"/>
      <c r="KW112" s="627"/>
      <c r="KX112" s="627"/>
      <c r="KY112" s="627"/>
      <c r="KZ112" s="627"/>
      <c r="LA112" s="627"/>
      <c r="LB112" s="627"/>
      <c r="LC112" s="627"/>
      <c r="LD112" s="627"/>
      <c r="LE112" s="627"/>
      <c r="LF112" s="627"/>
      <c r="LG112" s="627"/>
      <c r="LH112" s="627"/>
      <c r="LI112" s="627"/>
      <c r="LJ112" s="627"/>
      <c r="LK112" s="627"/>
      <c r="LL112" s="627"/>
      <c r="LM112" s="627"/>
      <c r="LN112" s="627"/>
      <c r="LO112" s="627"/>
      <c r="LP112" s="627"/>
      <c r="LQ112" s="627"/>
      <c r="LR112" s="627"/>
      <c r="LS112" s="627"/>
      <c r="LT112" s="627"/>
      <c r="LU112" s="627"/>
      <c r="LV112" s="627"/>
      <c r="LW112" s="627"/>
      <c r="LX112" s="627"/>
      <c r="LY112" s="627"/>
      <c r="LZ112" s="627"/>
      <c r="MA112" s="627"/>
      <c r="MB112" s="627"/>
      <c r="MC112" s="627"/>
      <c r="MD112" s="627"/>
      <c r="ME112" s="627"/>
      <c r="MF112" s="627"/>
      <c r="MG112" s="627"/>
      <c r="MH112" s="627"/>
      <c r="MI112" s="627"/>
      <c r="MJ112" s="627"/>
      <c r="MK112" s="627"/>
      <c r="ML112" s="627"/>
      <c r="MM112" s="627"/>
      <c r="MN112" s="627"/>
      <c r="MO112" s="627"/>
      <c r="MP112" s="627"/>
      <c r="MQ112" s="627"/>
      <c r="MR112" s="627"/>
      <c r="MS112" s="627"/>
      <c r="MT112" s="627"/>
      <c r="MU112" s="627"/>
      <c r="MV112" s="627"/>
      <c r="MW112" s="627"/>
      <c r="MX112" s="627"/>
      <c r="MY112" s="627"/>
      <c r="MZ112" s="627"/>
      <c r="NA112" s="627"/>
      <c r="NB112" s="627"/>
      <c r="NC112" s="627"/>
      <c r="ND112" s="627"/>
      <c r="NE112" s="627"/>
      <c r="NF112" s="627"/>
      <c r="NG112" s="627"/>
      <c r="NH112" s="627"/>
      <c r="NI112" s="627"/>
      <c r="NJ112" s="627"/>
      <c r="NK112" s="627"/>
      <c r="NL112" s="627"/>
      <c r="NM112" s="627"/>
      <c r="NN112" s="627"/>
      <c r="NO112" s="627"/>
      <c r="NP112" s="627"/>
      <c r="NQ112" s="627"/>
      <c r="NR112" s="627"/>
      <c r="NS112" s="627"/>
      <c r="NT112" s="627"/>
      <c r="NU112" s="627"/>
      <c r="NV112" s="627"/>
      <c r="NW112" s="627"/>
      <c r="NX112" s="627"/>
      <c r="NY112" s="627"/>
      <c r="NZ112" s="627"/>
      <c r="OA112" s="627"/>
      <c r="OB112" s="627"/>
      <c r="OC112" s="627"/>
      <c r="OD112" s="627"/>
      <c r="OE112" s="627"/>
      <c r="OF112" s="627"/>
      <c r="OG112" s="627"/>
      <c r="OH112" s="627"/>
      <c r="OI112" s="627"/>
      <c r="OJ112" s="627"/>
      <c r="OK112" s="627"/>
      <c r="OL112" s="627"/>
      <c r="OM112" s="627"/>
      <c r="ON112" s="627"/>
    </row>
    <row r="113" spans="1:404" ht="15" customHeight="1">
      <c r="A113" s="12"/>
      <c r="B113" s="12"/>
      <c r="C113" s="12"/>
      <c r="D113" s="12"/>
      <c r="E113" s="12"/>
      <c r="F113" s="12"/>
      <c r="G113" s="12"/>
      <c r="H113" s="12"/>
      <c r="I113" s="12"/>
      <c r="J113" s="380"/>
      <c r="K113" s="380"/>
      <c r="L113" s="380"/>
      <c r="M113" s="380"/>
      <c r="N113" s="380"/>
      <c r="O113" s="380"/>
      <c r="P113" s="380"/>
      <c r="Q113" s="380"/>
      <c r="R113" s="380"/>
      <c r="S113" s="380"/>
      <c r="T113" s="380"/>
      <c r="U113" s="380"/>
      <c r="V113" s="380"/>
      <c r="W113" s="380"/>
      <c r="X113" s="380"/>
      <c r="Y113" s="380"/>
      <c r="Z113" s="380"/>
      <c r="AA113" s="380"/>
      <c r="AB113" s="380"/>
      <c r="AC113" s="380"/>
      <c r="AD113" s="380"/>
      <c r="AE113" s="380"/>
      <c r="AF113" s="380"/>
      <c r="AG113" s="380"/>
      <c r="AH113" s="380"/>
      <c r="AI113" s="380"/>
      <c r="AJ113" s="380"/>
      <c r="AK113" s="380"/>
      <c r="AL113" s="380"/>
      <c r="AM113" s="380"/>
      <c r="AN113" s="380"/>
      <c r="AO113" s="380"/>
      <c r="AP113" s="380"/>
      <c r="AQ113" s="380"/>
      <c r="AR113" s="380"/>
      <c r="AS113" s="380"/>
      <c r="AT113" s="380"/>
      <c r="AU113" s="380"/>
      <c r="AV113" s="380"/>
      <c r="AW113" s="380"/>
      <c r="AX113" s="380"/>
      <c r="AY113" s="380"/>
      <c r="AZ113" s="380"/>
      <c r="BA113" s="380"/>
      <c r="BB113" s="380"/>
      <c r="BC113" s="380"/>
      <c r="BD113" s="380"/>
      <c r="BE113" s="380"/>
      <c r="BF113" s="380"/>
      <c r="BG113" s="380"/>
      <c r="BH113" s="380"/>
      <c r="BI113" s="380"/>
      <c r="BJ113" s="380"/>
      <c r="BK113" s="380"/>
      <c r="BL113" s="380"/>
      <c r="BM113" s="380"/>
      <c r="BN113" s="380"/>
      <c r="BO113" s="380"/>
      <c r="BP113" s="380"/>
      <c r="BQ113" s="380"/>
      <c r="BR113" s="380"/>
      <c r="BS113" s="380"/>
      <c r="BT113" s="380"/>
      <c r="BU113" s="380"/>
      <c r="BV113" s="380"/>
      <c r="BW113" s="380"/>
      <c r="BX113" s="380"/>
      <c r="BY113" s="380"/>
      <c r="BZ113" s="380"/>
      <c r="CA113" s="380"/>
      <c r="CB113" s="380"/>
      <c r="CC113" s="380"/>
      <c r="CD113" s="380"/>
      <c r="CE113" s="380"/>
      <c r="CF113" s="380"/>
      <c r="CG113" s="380"/>
      <c r="CH113" s="380"/>
      <c r="CI113" s="380"/>
      <c r="CJ113" s="380"/>
      <c r="CK113" s="380"/>
      <c r="CL113" s="380"/>
      <c r="CM113" s="380"/>
      <c r="CN113" s="380"/>
      <c r="CO113" s="380"/>
      <c r="CP113" s="380"/>
      <c r="CQ113" s="380"/>
      <c r="CR113" s="380"/>
      <c r="CS113" s="380"/>
      <c r="CT113" s="380"/>
      <c r="CU113" s="380"/>
      <c r="CV113" s="380"/>
      <c r="CW113" s="380"/>
      <c r="CX113" s="380"/>
      <c r="CY113" s="380"/>
      <c r="CZ113" s="380"/>
      <c r="DA113" s="380"/>
      <c r="DB113" s="380"/>
      <c r="DC113" s="380"/>
      <c r="DD113" s="380"/>
      <c r="DE113" s="380"/>
      <c r="DF113" s="380"/>
      <c r="DG113" s="380"/>
      <c r="DH113" s="380"/>
      <c r="DI113" s="380"/>
      <c r="DJ113" s="380"/>
      <c r="DK113" s="380"/>
      <c r="DL113" s="380"/>
      <c r="DM113" s="380"/>
      <c r="DN113" s="380"/>
      <c r="DO113" s="380"/>
      <c r="DP113" s="380"/>
      <c r="DQ113" s="380"/>
      <c r="DR113" s="380"/>
      <c r="DS113" s="380"/>
      <c r="DT113" s="380"/>
      <c r="DU113" s="380"/>
      <c r="DV113" s="380"/>
      <c r="DW113" s="380"/>
      <c r="DX113" s="380"/>
      <c r="DY113" s="380"/>
      <c r="DZ113" s="380"/>
      <c r="EA113" s="380"/>
      <c r="EB113" s="380"/>
      <c r="EC113" s="380"/>
      <c r="ED113" s="380"/>
      <c r="EE113" s="380"/>
      <c r="EF113" s="380"/>
      <c r="EG113" s="380"/>
      <c r="EH113" s="380"/>
      <c r="EI113" s="380"/>
      <c r="EJ113" s="380"/>
      <c r="EK113" s="380"/>
      <c r="EL113" s="380"/>
      <c r="EM113" s="380"/>
      <c r="EN113" s="380"/>
      <c r="EO113" s="380"/>
      <c r="EP113" s="380"/>
      <c r="EQ113" s="380"/>
      <c r="ER113" s="380"/>
      <c r="ES113" s="380"/>
      <c r="ET113" s="380"/>
      <c r="EU113" s="380"/>
      <c r="EV113" s="380"/>
      <c r="EW113" s="380"/>
      <c r="EX113" s="380"/>
      <c r="EY113" s="380"/>
      <c r="EZ113" s="380"/>
      <c r="FA113" s="380"/>
      <c r="FB113" s="380"/>
      <c r="FC113" s="380"/>
      <c r="FD113" s="380"/>
      <c r="FE113" s="380"/>
      <c r="FF113" s="380"/>
      <c r="FG113" s="380"/>
      <c r="FH113" s="380"/>
      <c r="FI113" s="380"/>
      <c r="FJ113" s="380"/>
      <c r="FK113" s="380"/>
      <c r="FL113" s="380"/>
      <c r="FM113" s="380"/>
      <c r="FN113" s="380"/>
      <c r="FO113" s="380"/>
      <c r="FP113" s="380"/>
      <c r="FQ113" s="380"/>
      <c r="FR113" s="380"/>
      <c r="FS113" s="380"/>
      <c r="FT113" s="380"/>
      <c r="FU113" s="380"/>
      <c r="FV113" s="380"/>
      <c r="FW113" s="380"/>
      <c r="FX113" s="380"/>
      <c r="FY113" s="380"/>
      <c r="FZ113" s="380"/>
      <c r="GA113" s="380"/>
      <c r="GB113" s="380"/>
      <c r="GC113" s="380"/>
      <c r="GD113" s="380"/>
      <c r="GE113" s="380"/>
      <c r="GF113" s="380"/>
      <c r="GG113" s="380"/>
      <c r="GH113" s="380"/>
      <c r="GI113" s="380"/>
      <c r="GJ113" s="380"/>
      <c r="GK113" s="380"/>
      <c r="GL113" s="380"/>
      <c r="GM113" s="380"/>
      <c r="GN113" s="380"/>
      <c r="GO113" s="380"/>
      <c r="GP113" s="380"/>
      <c r="GQ113" s="380"/>
      <c r="GR113" s="380"/>
      <c r="GS113" s="380"/>
      <c r="GT113" s="380"/>
      <c r="GU113" s="380"/>
      <c r="GV113" s="380"/>
      <c r="GW113" s="380"/>
      <c r="GX113" s="380"/>
      <c r="GY113" s="380"/>
      <c r="GZ113" s="380"/>
      <c r="HA113" s="380"/>
      <c r="HB113" s="380"/>
      <c r="HC113" s="380"/>
      <c r="HD113" s="380"/>
      <c r="HE113" s="380"/>
      <c r="HF113" s="380"/>
      <c r="HG113" s="380"/>
      <c r="HH113" s="380"/>
      <c r="HI113" s="380"/>
      <c r="HJ113" s="380"/>
      <c r="HK113" s="380"/>
      <c r="HL113" s="380"/>
      <c r="HM113" s="380"/>
      <c r="HN113" s="380"/>
      <c r="HO113" s="380"/>
      <c r="HP113" s="380"/>
      <c r="HQ113" s="380"/>
      <c r="HR113" s="380"/>
      <c r="HS113" s="380"/>
      <c r="HT113" s="380"/>
      <c r="HU113" s="380"/>
      <c r="HV113" s="380"/>
      <c r="HW113" s="380"/>
      <c r="HX113" s="380"/>
      <c r="HY113" s="380"/>
      <c r="HZ113" s="380"/>
      <c r="IA113" s="380"/>
      <c r="IB113" s="380"/>
      <c r="IC113" s="380"/>
      <c r="ID113" s="380"/>
      <c r="IE113" s="380"/>
      <c r="IF113" s="380"/>
      <c r="IG113" s="380"/>
      <c r="IH113" s="380"/>
      <c r="II113" s="380"/>
      <c r="IJ113" s="380"/>
      <c r="IK113" s="380"/>
      <c r="IL113" s="380"/>
      <c r="IM113" s="380"/>
      <c r="IN113" s="380"/>
      <c r="IO113" s="380"/>
      <c r="IP113" s="380"/>
      <c r="IQ113" s="380"/>
      <c r="IR113" s="380"/>
      <c r="IS113" s="380"/>
      <c r="IT113" s="380"/>
      <c r="IU113" s="380"/>
      <c r="IV113" s="380"/>
      <c r="IW113" s="380"/>
      <c r="IX113" s="380"/>
      <c r="IY113" s="380"/>
      <c r="IZ113" s="380"/>
      <c r="JA113" s="380"/>
      <c r="JB113" s="380"/>
      <c r="JC113" s="380"/>
      <c r="JD113" s="380"/>
      <c r="JE113" s="380"/>
      <c r="JF113" s="380"/>
      <c r="JG113" s="380"/>
      <c r="JH113" s="380"/>
      <c r="JI113" s="380"/>
      <c r="JJ113" s="380"/>
      <c r="JK113" s="380"/>
      <c r="JL113" s="380"/>
      <c r="JM113" s="380"/>
      <c r="JN113" s="380"/>
      <c r="JO113" s="380"/>
      <c r="JP113" s="380"/>
      <c r="JQ113" s="380"/>
      <c r="JR113" s="380"/>
      <c r="JS113" s="380"/>
      <c r="JT113" s="380"/>
      <c r="JU113" s="380"/>
      <c r="JV113" s="380"/>
      <c r="JW113" s="380"/>
      <c r="JX113" s="380"/>
      <c r="JY113" s="380"/>
      <c r="JZ113" s="380"/>
      <c r="KA113" s="380"/>
      <c r="KB113" s="380"/>
      <c r="KC113" s="380"/>
      <c r="KD113" s="380"/>
      <c r="KE113" s="380"/>
      <c r="KF113" s="380"/>
      <c r="KG113" s="380"/>
      <c r="KH113" s="380"/>
      <c r="KI113" s="380"/>
      <c r="KJ113" s="380"/>
      <c r="KK113" s="380"/>
      <c r="KL113" s="380"/>
      <c r="KM113" s="380"/>
      <c r="KN113" s="380"/>
      <c r="KO113" s="380"/>
      <c r="KP113" s="380"/>
      <c r="KQ113" s="380"/>
      <c r="KR113" s="380"/>
      <c r="KS113" s="380"/>
      <c r="KT113" s="380"/>
      <c r="KU113" s="380"/>
      <c r="KV113" s="380"/>
      <c r="KW113" s="380"/>
      <c r="KX113" s="380"/>
      <c r="KY113" s="380"/>
      <c r="KZ113" s="380"/>
      <c r="LA113" s="380"/>
      <c r="LB113" s="380"/>
      <c r="LC113" s="380"/>
      <c r="LD113" s="380"/>
      <c r="LE113" s="380"/>
      <c r="LF113" s="380"/>
      <c r="LG113" s="380"/>
      <c r="LH113" s="380"/>
      <c r="LI113" s="380"/>
      <c r="LJ113" s="380"/>
      <c r="LK113" s="380"/>
      <c r="LL113" s="380"/>
      <c r="LM113" s="380"/>
      <c r="LN113" s="380"/>
      <c r="LO113" s="380"/>
      <c r="LP113" s="380"/>
      <c r="LQ113" s="380"/>
      <c r="LR113" s="380"/>
      <c r="LS113" s="380"/>
      <c r="LT113" s="380"/>
      <c r="LU113" s="380"/>
      <c r="LV113" s="380"/>
      <c r="LW113" s="380"/>
      <c r="LX113" s="380"/>
      <c r="LY113" s="380"/>
      <c r="LZ113" s="380"/>
      <c r="MA113" s="380"/>
      <c r="MB113" s="380"/>
      <c r="MC113" s="380"/>
      <c r="MD113" s="380"/>
      <c r="ME113" s="380"/>
      <c r="MF113" s="380"/>
      <c r="MG113" s="380"/>
      <c r="MH113" s="380"/>
      <c r="MI113" s="380"/>
      <c r="MJ113" s="380"/>
      <c r="MK113" s="380"/>
      <c r="ML113" s="380"/>
      <c r="MM113" s="380"/>
      <c r="MN113" s="380"/>
      <c r="MO113" s="380"/>
      <c r="MP113" s="380"/>
      <c r="MQ113" s="380"/>
      <c r="MR113" s="380"/>
      <c r="MS113" s="380"/>
      <c r="MT113" s="380"/>
      <c r="MU113" s="380"/>
      <c r="MV113" s="380"/>
      <c r="MW113" s="380"/>
      <c r="MX113" s="380"/>
      <c r="MY113" s="380"/>
      <c r="MZ113" s="380"/>
      <c r="NA113" s="380"/>
      <c r="NB113" s="380"/>
      <c r="NC113" s="380"/>
      <c r="ND113" s="380"/>
      <c r="NE113" s="380"/>
      <c r="NF113" s="380"/>
      <c r="NG113" s="380"/>
      <c r="NH113" s="380"/>
      <c r="NI113" s="380"/>
      <c r="NJ113" s="380"/>
      <c r="NK113" s="380"/>
      <c r="NL113" s="380"/>
      <c r="NM113" s="380"/>
      <c r="NN113" s="380"/>
      <c r="NO113" s="380"/>
      <c r="NP113" s="380"/>
      <c r="NQ113" s="380"/>
      <c r="NR113" s="380"/>
      <c r="NS113" s="380"/>
      <c r="NT113" s="380"/>
      <c r="NU113" s="380"/>
      <c r="NV113" s="380"/>
      <c r="NW113" s="380"/>
      <c r="NX113" s="380"/>
      <c r="NY113" s="380"/>
      <c r="NZ113" s="380"/>
      <c r="OA113" s="380"/>
      <c r="OB113" s="380"/>
      <c r="OC113" s="380"/>
      <c r="OD113" s="380"/>
      <c r="OE113" s="380"/>
      <c r="OF113" s="380"/>
      <c r="OG113" s="380"/>
      <c r="OH113" s="380"/>
      <c r="OI113" s="380"/>
      <c r="OJ113" s="380"/>
      <c r="OK113" s="380"/>
      <c r="OL113" s="380"/>
      <c r="OM113" s="380"/>
      <c r="ON113" s="380"/>
    </row>
    <row r="114" spans="1:404" ht="15" customHeight="1">
      <c r="A114" s="12"/>
      <c r="B114" s="12"/>
      <c r="C114" s="12"/>
      <c r="D114" s="12"/>
      <c r="E114" s="12"/>
      <c r="F114" s="12"/>
      <c r="G114" s="12"/>
      <c r="H114" s="12"/>
      <c r="I114" s="12"/>
      <c r="J114" s="627"/>
      <c r="K114" s="627"/>
      <c r="L114" s="627"/>
      <c r="M114" s="627"/>
      <c r="N114" s="627"/>
      <c r="O114" s="627"/>
      <c r="P114" s="627"/>
      <c r="Q114" s="627"/>
      <c r="R114" s="627"/>
      <c r="S114" s="627"/>
      <c r="T114" s="627"/>
      <c r="U114" s="627"/>
      <c r="V114" s="627"/>
      <c r="W114" s="627"/>
      <c r="X114" s="627"/>
      <c r="Y114" s="627"/>
      <c r="Z114" s="627"/>
      <c r="AA114" s="627"/>
      <c r="AB114" s="627"/>
      <c r="AC114" s="627"/>
      <c r="AD114" s="627"/>
      <c r="AE114" s="627"/>
      <c r="AF114" s="627"/>
      <c r="AG114" s="627"/>
      <c r="AH114" s="627"/>
      <c r="AI114" s="627"/>
      <c r="AJ114" s="627"/>
      <c r="AK114" s="627"/>
      <c r="AL114" s="627"/>
      <c r="AM114" s="627"/>
      <c r="AN114" s="627"/>
      <c r="AO114" s="627"/>
      <c r="AP114" s="627"/>
      <c r="AQ114" s="627"/>
      <c r="AR114" s="627"/>
      <c r="AS114" s="627"/>
      <c r="AT114" s="627"/>
      <c r="AU114" s="627"/>
      <c r="AV114" s="627"/>
      <c r="AW114" s="627"/>
      <c r="AX114" s="627"/>
      <c r="AY114" s="627"/>
      <c r="AZ114" s="627"/>
      <c r="BA114" s="627"/>
      <c r="BB114" s="627"/>
      <c r="BC114" s="627"/>
      <c r="BD114" s="627"/>
      <c r="BE114" s="627"/>
      <c r="BF114" s="627"/>
      <c r="BG114" s="627"/>
      <c r="BH114" s="627"/>
      <c r="BI114" s="627"/>
      <c r="BJ114" s="627"/>
      <c r="BK114" s="627"/>
      <c r="BL114" s="627"/>
      <c r="BM114" s="627"/>
      <c r="BN114" s="627"/>
      <c r="BO114" s="627"/>
      <c r="BP114" s="627"/>
      <c r="BQ114" s="627"/>
      <c r="BR114" s="627"/>
      <c r="BS114" s="627"/>
      <c r="BT114" s="627"/>
      <c r="BU114" s="627"/>
      <c r="BV114" s="627"/>
      <c r="BW114" s="627"/>
      <c r="BX114" s="627"/>
      <c r="BY114" s="627"/>
      <c r="BZ114" s="627"/>
      <c r="CA114" s="627"/>
      <c r="CB114" s="627"/>
      <c r="CC114" s="627"/>
      <c r="CD114" s="627"/>
      <c r="CE114" s="627"/>
      <c r="CF114" s="627"/>
      <c r="CG114" s="627"/>
      <c r="CH114" s="627"/>
      <c r="CI114" s="627"/>
      <c r="CJ114" s="627"/>
      <c r="CK114" s="627"/>
      <c r="CL114" s="627"/>
      <c r="CM114" s="627"/>
      <c r="CN114" s="627"/>
      <c r="CO114" s="627"/>
      <c r="CP114" s="627"/>
      <c r="CQ114" s="627"/>
      <c r="CR114" s="627"/>
      <c r="CS114" s="627"/>
      <c r="CT114" s="627"/>
      <c r="CU114" s="627"/>
      <c r="CV114" s="627"/>
      <c r="CW114" s="627"/>
      <c r="CX114" s="627"/>
      <c r="CY114" s="627"/>
      <c r="CZ114" s="627"/>
      <c r="DA114" s="627"/>
      <c r="DB114" s="627"/>
      <c r="DC114" s="627"/>
      <c r="DD114" s="627"/>
      <c r="DE114" s="627"/>
      <c r="DF114" s="627"/>
      <c r="DG114" s="627"/>
      <c r="DH114" s="627"/>
      <c r="DI114" s="627"/>
      <c r="DJ114" s="627"/>
      <c r="DK114" s="627"/>
      <c r="DL114" s="627"/>
      <c r="DM114" s="627"/>
      <c r="DN114" s="627"/>
      <c r="DO114" s="627"/>
      <c r="DP114" s="627"/>
      <c r="DQ114" s="627"/>
      <c r="DR114" s="627"/>
      <c r="DS114" s="627"/>
      <c r="DT114" s="627"/>
      <c r="DU114" s="627"/>
      <c r="DV114" s="627"/>
      <c r="DW114" s="627"/>
      <c r="DX114" s="627"/>
      <c r="DY114" s="627"/>
      <c r="DZ114" s="627"/>
      <c r="EA114" s="627"/>
      <c r="EB114" s="627"/>
      <c r="EC114" s="627"/>
      <c r="ED114" s="627"/>
      <c r="EE114" s="627"/>
      <c r="EF114" s="627"/>
      <c r="EG114" s="627"/>
      <c r="EH114" s="627"/>
      <c r="EI114" s="627"/>
      <c r="EJ114" s="627"/>
      <c r="EK114" s="627"/>
      <c r="EL114" s="627"/>
      <c r="EM114" s="627"/>
      <c r="EN114" s="627"/>
      <c r="EO114" s="627"/>
      <c r="EP114" s="627"/>
      <c r="EQ114" s="627"/>
      <c r="ER114" s="627"/>
      <c r="ES114" s="627"/>
      <c r="ET114" s="627"/>
      <c r="EU114" s="627"/>
      <c r="EV114" s="627"/>
      <c r="EW114" s="627"/>
      <c r="EX114" s="627"/>
      <c r="EY114" s="627"/>
      <c r="EZ114" s="627"/>
      <c r="FA114" s="627"/>
      <c r="FB114" s="627"/>
      <c r="FC114" s="627"/>
      <c r="FD114" s="627"/>
      <c r="FE114" s="627"/>
      <c r="FF114" s="627"/>
      <c r="FG114" s="627"/>
      <c r="FH114" s="627"/>
      <c r="FI114" s="627"/>
      <c r="FJ114" s="627"/>
      <c r="FK114" s="627"/>
      <c r="FL114" s="627"/>
      <c r="FM114" s="627"/>
      <c r="FN114" s="627"/>
      <c r="FO114" s="627"/>
      <c r="FP114" s="627"/>
      <c r="FQ114" s="627"/>
      <c r="FR114" s="627"/>
      <c r="FS114" s="627"/>
      <c r="FT114" s="627"/>
      <c r="FU114" s="627"/>
      <c r="FV114" s="627"/>
      <c r="FW114" s="627"/>
      <c r="FX114" s="627"/>
      <c r="FY114" s="627"/>
      <c r="FZ114" s="627"/>
      <c r="GA114" s="627"/>
      <c r="GB114" s="627"/>
      <c r="GC114" s="627"/>
      <c r="GD114" s="627"/>
      <c r="GE114" s="627"/>
      <c r="GF114" s="627"/>
      <c r="GG114" s="627"/>
      <c r="GH114" s="627"/>
      <c r="GI114" s="627"/>
      <c r="GJ114" s="627"/>
      <c r="GK114" s="627"/>
      <c r="GL114" s="627"/>
      <c r="GM114" s="627"/>
      <c r="GN114" s="627"/>
      <c r="GO114" s="627"/>
      <c r="GP114" s="627"/>
      <c r="GQ114" s="627"/>
      <c r="GR114" s="627"/>
      <c r="GS114" s="627"/>
      <c r="GT114" s="627"/>
      <c r="GU114" s="627"/>
      <c r="GV114" s="627"/>
      <c r="GW114" s="627"/>
      <c r="GX114" s="627"/>
      <c r="GY114" s="627"/>
      <c r="GZ114" s="627"/>
      <c r="HA114" s="627"/>
      <c r="HB114" s="627"/>
      <c r="HC114" s="627"/>
      <c r="HD114" s="627"/>
      <c r="HE114" s="627"/>
      <c r="HF114" s="627"/>
      <c r="HG114" s="627"/>
      <c r="HH114" s="627"/>
      <c r="HI114" s="627"/>
      <c r="HJ114" s="627"/>
      <c r="HK114" s="627"/>
      <c r="HL114" s="627"/>
      <c r="HM114" s="627"/>
      <c r="HN114" s="627"/>
      <c r="HO114" s="627"/>
      <c r="HP114" s="627"/>
      <c r="HQ114" s="627"/>
      <c r="HR114" s="627"/>
      <c r="HS114" s="627"/>
      <c r="HT114" s="627"/>
      <c r="HU114" s="627"/>
      <c r="HV114" s="627"/>
      <c r="HW114" s="627"/>
      <c r="HX114" s="627"/>
      <c r="HY114" s="627"/>
      <c r="HZ114" s="627"/>
      <c r="IA114" s="627"/>
      <c r="IB114" s="627"/>
      <c r="IC114" s="627"/>
      <c r="ID114" s="627"/>
      <c r="IE114" s="627"/>
      <c r="IF114" s="627"/>
      <c r="IG114" s="627"/>
      <c r="IH114" s="627"/>
      <c r="II114" s="627"/>
      <c r="IJ114" s="627"/>
      <c r="IK114" s="627"/>
      <c r="IL114" s="627"/>
      <c r="IM114" s="627"/>
      <c r="IN114" s="627"/>
      <c r="IO114" s="627"/>
      <c r="IP114" s="627"/>
      <c r="IQ114" s="627"/>
      <c r="IR114" s="627"/>
      <c r="IS114" s="627"/>
      <c r="IT114" s="627"/>
      <c r="IU114" s="627"/>
      <c r="IV114" s="627"/>
      <c r="IW114" s="627"/>
      <c r="IX114" s="627"/>
      <c r="IY114" s="627"/>
      <c r="IZ114" s="627"/>
      <c r="JA114" s="627"/>
      <c r="JB114" s="627"/>
      <c r="JC114" s="627"/>
      <c r="JD114" s="627"/>
      <c r="JE114" s="627"/>
      <c r="JF114" s="627"/>
      <c r="JG114" s="627"/>
      <c r="JH114" s="627"/>
      <c r="JI114" s="627"/>
      <c r="JJ114" s="627"/>
      <c r="JK114" s="627"/>
      <c r="JL114" s="627"/>
      <c r="JM114" s="627"/>
      <c r="JN114" s="627"/>
      <c r="JO114" s="627"/>
      <c r="JP114" s="627"/>
      <c r="JQ114" s="627"/>
      <c r="JR114" s="627"/>
      <c r="JS114" s="627"/>
      <c r="JT114" s="627"/>
      <c r="JU114" s="627"/>
      <c r="JV114" s="627"/>
      <c r="JW114" s="627"/>
      <c r="JX114" s="627"/>
      <c r="JY114" s="627"/>
      <c r="JZ114" s="627"/>
      <c r="KA114" s="627"/>
      <c r="KB114" s="627"/>
      <c r="KC114" s="627"/>
      <c r="KD114" s="627"/>
      <c r="KE114" s="627"/>
      <c r="KF114" s="627"/>
      <c r="KG114" s="627"/>
      <c r="KH114" s="627"/>
      <c r="KI114" s="627"/>
      <c r="KJ114" s="627"/>
      <c r="KK114" s="627"/>
      <c r="KL114" s="627"/>
      <c r="KM114" s="627"/>
      <c r="KN114" s="627"/>
      <c r="KO114" s="627"/>
      <c r="KP114" s="627"/>
      <c r="KQ114" s="627"/>
      <c r="KR114" s="627"/>
      <c r="KS114" s="627"/>
      <c r="KT114" s="627"/>
      <c r="KU114" s="627"/>
      <c r="KV114" s="627"/>
      <c r="KW114" s="627"/>
      <c r="KX114" s="627"/>
      <c r="KY114" s="627"/>
      <c r="KZ114" s="627"/>
      <c r="LA114" s="627"/>
      <c r="LB114" s="627"/>
      <c r="LC114" s="627"/>
      <c r="LD114" s="627"/>
      <c r="LE114" s="627"/>
      <c r="LF114" s="627"/>
      <c r="LG114" s="627"/>
      <c r="LH114" s="627"/>
      <c r="LI114" s="627"/>
      <c r="LJ114" s="627"/>
      <c r="LK114" s="627"/>
      <c r="LL114" s="627"/>
      <c r="LM114" s="627"/>
      <c r="LN114" s="627"/>
      <c r="LO114" s="627"/>
      <c r="LP114" s="627"/>
      <c r="LQ114" s="627"/>
      <c r="LR114" s="627"/>
      <c r="LS114" s="627"/>
      <c r="LT114" s="627"/>
      <c r="LU114" s="627"/>
      <c r="LV114" s="627"/>
      <c r="LW114" s="627"/>
      <c r="LX114" s="627"/>
      <c r="LY114" s="627"/>
      <c r="LZ114" s="627"/>
      <c r="MA114" s="627"/>
      <c r="MB114" s="627"/>
      <c r="MC114" s="627"/>
      <c r="MD114" s="627"/>
      <c r="ME114" s="627"/>
      <c r="MF114" s="627"/>
      <c r="MG114" s="627"/>
      <c r="MH114" s="627"/>
      <c r="MI114" s="627"/>
      <c r="MJ114" s="627"/>
      <c r="MK114" s="627"/>
      <c r="ML114" s="627"/>
      <c r="MM114" s="627"/>
      <c r="MN114" s="627"/>
      <c r="MO114" s="627"/>
      <c r="MP114" s="627"/>
      <c r="MQ114" s="627"/>
      <c r="MR114" s="627"/>
      <c r="MS114" s="627"/>
      <c r="MT114" s="627"/>
      <c r="MU114" s="627"/>
      <c r="MV114" s="627"/>
      <c r="MW114" s="627"/>
      <c r="MX114" s="627"/>
      <c r="MY114" s="627"/>
      <c r="MZ114" s="627"/>
      <c r="NA114" s="627"/>
      <c r="NB114" s="627"/>
      <c r="NC114" s="627"/>
      <c r="ND114" s="627"/>
      <c r="NE114" s="627"/>
      <c r="NF114" s="627"/>
      <c r="NG114" s="627"/>
      <c r="NH114" s="627"/>
      <c r="NI114" s="627"/>
      <c r="NJ114" s="627"/>
      <c r="NK114" s="627"/>
      <c r="NL114" s="627"/>
      <c r="NM114" s="627"/>
      <c r="NN114" s="627"/>
      <c r="NO114" s="627"/>
      <c r="NP114" s="627"/>
      <c r="NQ114" s="627"/>
      <c r="NR114" s="627"/>
      <c r="NS114" s="627"/>
      <c r="NT114" s="627"/>
      <c r="NU114" s="627"/>
      <c r="NV114" s="627"/>
      <c r="NW114" s="627"/>
      <c r="NX114" s="627"/>
      <c r="NY114" s="627"/>
      <c r="NZ114" s="627"/>
      <c r="OA114" s="627"/>
      <c r="OB114" s="627"/>
      <c r="OC114" s="627"/>
      <c r="OD114" s="627"/>
      <c r="OE114" s="627"/>
      <c r="OF114" s="627"/>
      <c r="OG114" s="627"/>
      <c r="OH114" s="627"/>
      <c r="OI114" s="627"/>
      <c r="OJ114" s="627"/>
      <c r="OK114" s="627"/>
      <c r="OL114" s="627"/>
      <c r="OM114" s="627"/>
      <c r="ON114" s="627"/>
    </row>
    <row r="115" spans="1:404" ht="15" customHeight="1">
      <c r="A115" s="12"/>
      <c r="B115" s="12"/>
      <c r="C115" s="12"/>
      <c r="D115" s="12"/>
      <c r="E115" s="12"/>
      <c r="F115" s="12"/>
      <c r="G115" s="12"/>
      <c r="H115" s="12"/>
      <c r="I115" s="12"/>
      <c r="J115" s="627"/>
      <c r="K115" s="627"/>
      <c r="L115" s="627"/>
      <c r="M115" s="627"/>
      <c r="N115" s="627"/>
      <c r="O115" s="627"/>
      <c r="P115" s="627"/>
      <c r="Q115" s="627"/>
      <c r="R115" s="627"/>
      <c r="S115" s="627"/>
      <c r="T115" s="627"/>
      <c r="U115" s="627"/>
      <c r="V115" s="627"/>
      <c r="W115" s="627"/>
      <c r="X115" s="627"/>
      <c r="Y115" s="627"/>
      <c r="Z115" s="627"/>
      <c r="AA115" s="627"/>
      <c r="AB115" s="627"/>
      <c r="AC115" s="627"/>
      <c r="AD115" s="627"/>
      <c r="AE115" s="627"/>
      <c r="AF115" s="627"/>
      <c r="AG115" s="627"/>
      <c r="AH115" s="627"/>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7"/>
      <c r="BW115" s="627"/>
      <c r="BX115" s="627"/>
      <c r="BY115" s="627"/>
      <c r="BZ115" s="627"/>
      <c r="CA115" s="627"/>
      <c r="CB115" s="627"/>
      <c r="CC115" s="627"/>
      <c r="CD115" s="627"/>
      <c r="CE115" s="627"/>
      <c r="CF115" s="627"/>
      <c r="CG115" s="627"/>
      <c r="CH115" s="627"/>
      <c r="CI115" s="627"/>
      <c r="CJ115" s="627"/>
      <c r="CK115" s="627"/>
      <c r="CL115" s="627"/>
      <c r="CM115" s="627"/>
      <c r="CN115" s="627"/>
      <c r="CO115" s="627"/>
      <c r="CP115" s="627"/>
      <c r="CQ115" s="627"/>
      <c r="CR115" s="627"/>
      <c r="CS115" s="627"/>
      <c r="CT115" s="627"/>
      <c r="CU115" s="627"/>
      <c r="CV115" s="627"/>
      <c r="CW115" s="627"/>
      <c r="CX115" s="627"/>
      <c r="CY115" s="627"/>
      <c r="CZ115" s="627"/>
      <c r="DA115" s="627"/>
      <c r="DB115" s="627"/>
      <c r="DC115" s="627"/>
      <c r="DD115" s="627"/>
      <c r="DE115" s="627"/>
      <c r="DF115" s="627"/>
      <c r="DG115" s="627"/>
      <c r="DH115" s="627"/>
      <c r="DI115" s="627"/>
      <c r="DJ115" s="627"/>
      <c r="DK115" s="627"/>
      <c r="DL115" s="627"/>
      <c r="DM115" s="627"/>
      <c r="DN115" s="627"/>
      <c r="DO115" s="627"/>
      <c r="DP115" s="627"/>
      <c r="DQ115" s="627"/>
      <c r="DR115" s="627"/>
      <c r="DS115" s="627"/>
      <c r="DT115" s="627"/>
      <c r="DU115" s="627"/>
      <c r="DV115" s="627"/>
      <c r="DW115" s="627"/>
      <c r="DX115" s="627"/>
      <c r="DY115" s="627"/>
      <c r="DZ115" s="627"/>
      <c r="EA115" s="627"/>
      <c r="EB115" s="627"/>
      <c r="EC115" s="627"/>
      <c r="ED115" s="627"/>
      <c r="EE115" s="627"/>
      <c r="EF115" s="627"/>
      <c r="EG115" s="627"/>
      <c r="EH115" s="627"/>
      <c r="EI115" s="627"/>
      <c r="EJ115" s="627"/>
      <c r="EK115" s="627"/>
      <c r="EL115" s="627"/>
      <c r="EM115" s="627"/>
      <c r="EN115" s="627"/>
      <c r="EO115" s="627"/>
      <c r="EP115" s="627"/>
      <c r="EQ115" s="627"/>
      <c r="ER115" s="627"/>
      <c r="ES115" s="627"/>
      <c r="ET115" s="627"/>
      <c r="EU115" s="627"/>
      <c r="EV115" s="627"/>
      <c r="EW115" s="627"/>
      <c r="EX115" s="627"/>
      <c r="EY115" s="627"/>
      <c r="EZ115" s="627"/>
      <c r="FA115" s="627"/>
      <c r="FB115" s="627"/>
      <c r="FC115" s="627"/>
      <c r="FD115" s="627"/>
      <c r="FE115" s="627"/>
      <c r="FF115" s="627"/>
      <c r="FG115" s="627"/>
      <c r="FH115" s="627"/>
      <c r="FI115" s="627"/>
      <c r="FJ115" s="627"/>
      <c r="FK115" s="627"/>
      <c r="FL115" s="627"/>
      <c r="FM115" s="627"/>
      <c r="FN115" s="627"/>
      <c r="FO115" s="627"/>
      <c r="FP115" s="627"/>
      <c r="FQ115" s="627"/>
      <c r="FR115" s="627"/>
      <c r="FS115" s="627"/>
      <c r="FT115" s="627"/>
      <c r="FU115" s="627"/>
      <c r="FV115" s="627"/>
      <c r="FW115" s="627"/>
      <c r="FX115" s="627"/>
      <c r="FY115" s="627"/>
      <c r="FZ115" s="627"/>
      <c r="GA115" s="627"/>
      <c r="GB115" s="627"/>
      <c r="GC115" s="627"/>
      <c r="GD115" s="627"/>
      <c r="GE115" s="627"/>
      <c r="GF115" s="627"/>
      <c r="GG115" s="627"/>
      <c r="GH115" s="627"/>
      <c r="GI115" s="627"/>
      <c r="GJ115" s="627"/>
      <c r="GK115" s="627"/>
      <c r="GL115" s="627"/>
      <c r="GM115" s="627"/>
      <c r="GN115" s="627"/>
      <c r="GO115" s="627"/>
      <c r="GP115" s="627"/>
      <c r="GQ115" s="627"/>
      <c r="GR115" s="627"/>
      <c r="GS115" s="627"/>
      <c r="GT115" s="627"/>
      <c r="GU115" s="627"/>
      <c r="GV115" s="627"/>
      <c r="GW115" s="627"/>
      <c r="GX115" s="627"/>
      <c r="GY115" s="627"/>
      <c r="GZ115" s="627"/>
      <c r="HA115" s="627"/>
      <c r="HB115" s="627"/>
      <c r="HC115" s="627"/>
      <c r="HD115" s="627"/>
      <c r="HE115" s="627"/>
      <c r="HF115" s="627"/>
      <c r="HG115" s="627"/>
      <c r="HH115" s="627"/>
      <c r="HI115" s="627"/>
      <c r="HJ115" s="627"/>
      <c r="HK115" s="627"/>
      <c r="HL115" s="627"/>
      <c r="HM115" s="627"/>
      <c r="HN115" s="627"/>
      <c r="HO115" s="627"/>
      <c r="HP115" s="627"/>
      <c r="HQ115" s="627"/>
      <c r="HR115" s="627"/>
      <c r="HS115" s="627"/>
      <c r="HT115" s="627"/>
      <c r="HU115" s="627"/>
      <c r="HV115" s="627"/>
      <c r="HW115" s="627"/>
      <c r="HX115" s="627"/>
      <c r="HY115" s="627"/>
      <c r="HZ115" s="627"/>
      <c r="IA115" s="627"/>
      <c r="IB115" s="627"/>
      <c r="IC115" s="627"/>
      <c r="ID115" s="627"/>
      <c r="IE115" s="627"/>
      <c r="IF115" s="627"/>
      <c r="IG115" s="627"/>
      <c r="IH115" s="627"/>
      <c r="II115" s="627"/>
      <c r="IJ115" s="627"/>
      <c r="IK115" s="627"/>
      <c r="IL115" s="627"/>
      <c r="IM115" s="627"/>
      <c r="IN115" s="627"/>
      <c r="IO115" s="627"/>
      <c r="IP115" s="627"/>
      <c r="IQ115" s="627"/>
      <c r="IR115" s="627"/>
      <c r="IS115" s="627"/>
      <c r="IT115" s="627"/>
      <c r="IU115" s="627"/>
      <c r="IV115" s="627"/>
      <c r="IW115" s="627"/>
      <c r="IX115" s="627"/>
      <c r="IY115" s="627"/>
      <c r="IZ115" s="627"/>
      <c r="JA115" s="627"/>
      <c r="JB115" s="627"/>
      <c r="JC115" s="627"/>
      <c r="JD115" s="627"/>
      <c r="JE115" s="627"/>
      <c r="JF115" s="627"/>
      <c r="JG115" s="627"/>
      <c r="JH115" s="627"/>
      <c r="JI115" s="627"/>
      <c r="JJ115" s="627"/>
      <c r="JK115" s="627"/>
      <c r="JL115" s="627"/>
      <c r="JM115" s="627"/>
      <c r="JN115" s="627"/>
      <c r="JO115" s="627"/>
      <c r="JP115" s="627"/>
      <c r="JQ115" s="627"/>
      <c r="JR115" s="627"/>
      <c r="JS115" s="627"/>
      <c r="JT115" s="627"/>
      <c r="JU115" s="627"/>
      <c r="JV115" s="627"/>
      <c r="JW115" s="627"/>
      <c r="JX115" s="627"/>
      <c r="JY115" s="627"/>
      <c r="JZ115" s="627"/>
      <c r="KA115" s="627"/>
      <c r="KB115" s="627"/>
      <c r="KC115" s="627"/>
      <c r="KD115" s="627"/>
      <c r="KE115" s="627"/>
      <c r="KF115" s="627"/>
      <c r="KG115" s="627"/>
      <c r="KH115" s="627"/>
      <c r="KI115" s="627"/>
      <c r="KJ115" s="627"/>
      <c r="KK115" s="627"/>
      <c r="KL115" s="627"/>
      <c r="KM115" s="627"/>
      <c r="KN115" s="627"/>
      <c r="KO115" s="627"/>
      <c r="KP115" s="627"/>
      <c r="KQ115" s="627"/>
      <c r="KR115" s="627"/>
      <c r="KS115" s="627"/>
      <c r="KT115" s="627"/>
      <c r="KU115" s="627"/>
      <c r="KV115" s="627"/>
      <c r="KW115" s="627"/>
      <c r="KX115" s="627"/>
      <c r="KY115" s="627"/>
      <c r="KZ115" s="627"/>
      <c r="LA115" s="627"/>
      <c r="LB115" s="627"/>
      <c r="LC115" s="627"/>
      <c r="LD115" s="627"/>
      <c r="LE115" s="627"/>
      <c r="LF115" s="627"/>
      <c r="LG115" s="627"/>
      <c r="LH115" s="627"/>
      <c r="LI115" s="627"/>
      <c r="LJ115" s="627"/>
      <c r="LK115" s="627"/>
      <c r="LL115" s="627"/>
      <c r="LM115" s="627"/>
      <c r="LN115" s="627"/>
      <c r="LO115" s="627"/>
      <c r="LP115" s="627"/>
      <c r="LQ115" s="627"/>
      <c r="LR115" s="627"/>
      <c r="LS115" s="627"/>
      <c r="LT115" s="627"/>
      <c r="LU115" s="627"/>
      <c r="LV115" s="627"/>
      <c r="LW115" s="627"/>
      <c r="LX115" s="627"/>
      <c r="LY115" s="627"/>
      <c r="LZ115" s="627"/>
      <c r="MA115" s="627"/>
      <c r="MB115" s="627"/>
      <c r="MC115" s="627"/>
      <c r="MD115" s="627"/>
      <c r="ME115" s="627"/>
      <c r="MF115" s="627"/>
      <c r="MG115" s="627"/>
      <c r="MH115" s="627"/>
      <c r="MI115" s="627"/>
      <c r="MJ115" s="627"/>
      <c r="MK115" s="627"/>
      <c r="ML115" s="627"/>
      <c r="MM115" s="627"/>
      <c r="MN115" s="627"/>
      <c r="MO115" s="627"/>
      <c r="MP115" s="627"/>
      <c r="MQ115" s="627"/>
      <c r="MR115" s="627"/>
      <c r="MS115" s="627"/>
      <c r="MT115" s="627"/>
      <c r="MU115" s="627"/>
      <c r="MV115" s="627"/>
      <c r="MW115" s="627"/>
      <c r="MX115" s="627"/>
      <c r="MY115" s="627"/>
      <c r="MZ115" s="627"/>
      <c r="NA115" s="627"/>
      <c r="NB115" s="627"/>
      <c r="NC115" s="627"/>
      <c r="ND115" s="627"/>
      <c r="NE115" s="627"/>
      <c r="NF115" s="627"/>
      <c r="NG115" s="627"/>
      <c r="NH115" s="627"/>
      <c r="NI115" s="627"/>
      <c r="NJ115" s="627"/>
      <c r="NK115" s="627"/>
      <c r="NL115" s="627"/>
      <c r="NM115" s="627"/>
      <c r="NN115" s="627"/>
      <c r="NO115" s="627"/>
      <c r="NP115" s="627"/>
      <c r="NQ115" s="627"/>
      <c r="NR115" s="627"/>
      <c r="NS115" s="627"/>
      <c r="NT115" s="627"/>
      <c r="NU115" s="627"/>
      <c r="NV115" s="627"/>
      <c r="NW115" s="627"/>
      <c r="NX115" s="627"/>
      <c r="NY115" s="627"/>
      <c r="NZ115" s="627"/>
      <c r="OA115" s="627"/>
      <c r="OB115" s="627"/>
      <c r="OC115" s="627"/>
      <c r="OD115" s="627"/>
      <c r="OE115" s="627"/>
      <c r="OF115" s="627"/>
      <c r="OG115" s="627"/>
      <c r="OH115" s="627"/>
      <c r="OI115" s="627"/>
      <c r="OJ115" s="627"/>
      <c r="OK115" s="627"/>
      <c r="OL115" s="627"/>
      <c r="OM115" s="627"/>
      <c r="ON115" s="627"/>
    </row>
    <row r="116" spans="1:404" ht="15" customHeight="1">
      <c r="A116" s="12"/>
      <c r="B116" s="12"/>
      <c r="C116" s="12"/>
      <c r="D116" s="12"/>
      <c r="E116" s="12"/>
      <c r="F116" s="12"/>
      <c r="G116" s="12"/>
      <c r="H116" s="12"/>
      <c r="I116" s="12"/>
      <c r="J116" s="380"/>
      <c r="K116" s="380"/>
      <c r="L116" s="380"/>
      <c r="M116" s="380"/>
      <c r="N116" s="380"/>
      <c r="O116" s="380"/>
      <c r="P116" s="380"/>
      <c r="Q116" s="380"/>
      <c r="R116" s="380"/>
      <c r="S116" s="380"/>
      <c r="T116" s="380"/>
      <c r="U116" s="380"/>
      <c r="V116" s="380"/>
      <c r="W116" s="380"/>
      <c r="X116" s="380"/>
      <c r="Y116" s="380"/>
      <c r="Z116" s="380"/>
      <c r="AA116" s="380"/>
      <c r="AB116" s="380"/>
      <c r="AC116" s="380"/>
      <c r="AD116" s="380"/>
      <c r="AE116" s="380"/>
      <c r="AF116" s="380"/>
      <c r="AG116" s="380"/>
      <c r="AH116" s="380"/>
      <c r="AI116" s="380"/>
      <c r="AJ116" s="380"/>
      <c r="AK116" s="380"/>
      <c r="AL116" s="380"/>
      <c r="AM116" s="380"/>
      <c r="AN116" s="380"/>
      <c r="AO116" s="380"/>
      <c r="AP116" s="380"/>
      <c r="AQ116" s="380"/>
      <c r="AR116" s="380"/>
      <c r="AS116" s="380"/>
      <c r="AT116" s="380"/>
      <c r="AU116" s="380"/>
      <c r="AV116" s="380"/>
      <c r="AW116" s="380"/>
      <c r="AX116" s="380"/>
      <c r="AY116" s="380"/>
      <c r="AZ116" s="380"/>
      <c r="BA116" s="380"/>
      <c r="BB116" s="380"/>
      <c r="BC116" s="380"/>
      <c r="BD116" s="380"/>
      <c r="BE116" s="380"/>
      <c r="BF116" s="380"/>
      <c r="BG116" s="380"/>
      <c r="BH116" s="380"/>
      <c r="BI116" s="380"/>
      <c r="BJ116" s="380"/>
      <c r="BK116" s="380"/>
      <c r="BL116" s="380"/>
      <c r="BM116" s="380"/>
      <c r="BN116" s="380"/>
      <c r="BO116" s="380"/>
      <c r="BP116" s="380"/>
      <c r="BQ116" s="380"/>
      <c r="BR116" s="380"/>
      <c r="BS116" s="380"/>
      <c r="BT116" s="380"/>
      <c r="BU116" s="380"/>
      <c r="BV116" s="380"/>
      <c r="BW116" s="380"/>
      <c r="BX116" s="380"/>
      <c r="BY116" s="380"/>
      <c r="BZ116" s="380"/>
      <c r="CA116" s="380"/>
      <c r="CB116" s="380"/>
      <c r="CC116" s="380"/>
      <c r="CD116" s="380"/>
      <c r="CE116" s="380"/>
      <c r="CF116" s="380"/>
      <c r="CG116" s="380"/>
      <c r="CH116" s="380"/>
      <c r="CI116" s="380"/>
      <c r="CJ116" s="380"/>
      <c r="CK116" s="380"/>
      <c r="CL116" s="380"/>
      <c r="CM116" s="380"/>
      <c r="CN116" s="380"/>
      <c r="CO116" s="380"/>
      <c r="CP116" s="380"/>
      <c r="CQ116" s="380"/>
      <c r="CR116" s="380"/>
      <c r="CS116" s="380"/>
      <c r="CT116" s="380"/>
      <c r="CU116" s="380"/>
      <c r="CV116" s="380"/>
      <c r="CW116" s="380"/>
      <c r="CX116" s="380"/>
      <c r="CY116" s="380"/>
      <c r="CZ116" s="380"/>
      <c r="DA116" s="380"/>
      <c r="DB116" s="380"/>
      <c r="DC116" s="380"/>
      <c r="DD116" s="380"/>
      <c r="DE116" s="380"/>
      <c r="DF116" s="380"/>
      <c r="DG116" s="380"/>
      <c r="DH116" s="380"/>
      <c r="DI116" s="380"/>
      <c r="DJ116" s="380"/>
      <c r="DK116" s="380"/>
      <c r="DL116" s="380"/>
      <c r="DM116" s="380"/>
      <c r="DN116" s="380"/>
      <c r="DO116" s="380"/>
      <c r="DP116" s="380"/>
      <c r="DQ116" s="380"/>
      <c r="DR116" s="380"/>
      <c r="DS116" s="380"/>
      <c r="DT116" s="380"/>
      <c r="DU116" s="380"/>
      <c r="DV116" s="380"/>
      <c r="DW116" s="380"/>
      <c r="DX116" s="380"/>
      <c r="DY116" s="380"/>
      <c r="DZ116" s="380"/>
      <c r="EA116" s="380"/>
      <c r="EB116" s="380"/>
      <c r="EC116" s="380"/>
      <c r="ED116" s="380"/>
      <c r="EE116" s="380"/>
      <c r="EF116" s="380"/>
      <c r="EG116" s="380"/>
      <c r="EH116" s="380"/>
      <c r="EI116" s="380"/>
      <c r="EJ116" s="380"/>
      <c r="EK116" s="380"/>
      <c r="EL116" s="380"/>
      <c r="EM116" s="380"/>
      <c r="EN116" s="380"/>
      <c r="EO116" s="380"/>
      <c r="EP116" s="380"/>
      <c r="EQ116" s="380"/>
      <c r="ER116" s="380"/>
      <c r="ES116" s="380"/>
      <c r="ET116" s="380"/>
      <c r="EU116" s="380"/>
      <c r="EV116" s="380"/>
      <c r="EW116" s="380"/>
      <c r="EX116" s="380"/>
      <c r="EY116" s="380"/>
      <c r="EZ116" s="380"/>
      <c r="FA116" s="380"/>
      <c r="FB116" s="380"/>
      <c r="FC116" s="380"/>
      <c r="FD116" s="380"/>
      <c r="FE116" s="380"/>
      <c r="FF116" s="380"/>
      <c r="FG116" s="380"/>
      <c r="FH116" s="380"/>
      <c r="FI116" s="380"/>
      <c r="FJ116" s="380"/>
      <c r="FK116" s="380"/>
      <c r="FL116" s="380"/>
      <c r="FM116" s="380"/>
      <c r="FN116" s="380"/>
      <c r="FO116" s="380"/>
      <c r="FP116" s="380"/>
      <c r="FQ116" s="380"/>
      <c r="FR116" s="380"/>
      <c r="FS116" s="380"/>
      <c r="FT116" s="380"/>
      <c r="FU116" s="380"/>
      <c r="FV116" s="380"/>
      <c r="FW116" s="380"/>
      <c r="FX116" s="380"/>
      <c r="FY116" s="380"/>
      <c r="FZ116" s="380"/>
      <c r="GA116" s="380"/>
      <c r="GB116" s="380"/>
      <c r="GC116" s="380"/>
      <c r="GD116" s="380"/>
      <c r="GE116" s="380"/>
      <c r="GF116" s="380"/>
      <c r="GG116" s="380"/>
      <c r="GH116" s="380"/>
      <c r="GI116" s="380"/>
      <c r="GJ116" s="380"/>
      <c r="GK116" s="380"/>
      <c r="GL116" s="380"/>
      <c r="GM116" s="380"/>
      <c r="GN116" s="380"/>
      <c r="GO116" s="380"/>
      <c r="GP116" s="380"/>
      <c r="GQ116" s="380"/>
      <c r="GR116" s="380"/>
      <c r="GS116" s="380"/>
      <c r="GT116" s="380"/>
      <c r="GU116" s="380"/>
      <c r="GV116" s="380"/>
      <c r="GW116" s="380"/>
      <c r="GX116" s="380"/>
      <c r="GY116" s="380"/>
      <c r="GZ116" s="380"/>
      <c r="HA116" s="380"/>
      <c r="HB116" s="380"/>
      <c r="HC116" s="380"/>
      <c r="HD116" s="380"/>
      <c r="HE116" s="380"/>
      <c r="HF116" s="380"/>
      <c r="HG116" s="380"/>
      <c r="HH116" s="380"/>
      <c r="HI116" s="380"/>
      <c r="HJ116" s="380"/>
      <c r="HK116" s="380"/>
      <c r="HL116" s="380"/>
      <c r="HM116" s="380"/>
      <c r="HN116" s="380"/>
      <c r="HO116" s="380"/>
      <c r="HP116" s="380"/>
      <c r="HQ116" s="380"/>
      <c r="HR116" s="380"/>
      <c r="HS116" s="380"/>
      <c r="HT116" s="380"/>
      <c r="HU116" s="380"/>
      <c r="HV116" s="380"/>
      <c r="HW116" s="380"/>
      <c r="HX116" s="380"/>
      <c r="HY116" s="380"/>
      <c r="HZ116" s="380"/>
      <c r="IA116" s="380"/>
      <c r="IB116" s="380"/>
      <c r="IC116" s="380"/>
      <c r="ID116" s="380"/>
      <c r="IE116" s="380"/>
      <c r="IF116" s="380"/>
      <c r="IG116" s="380"/>
      <c r="IH116" s="380"/>
      <c r="II116" s="380"/>
      <c r="IJ116" s="380"/>
      <c r="IK116" s="380"/>
      <c r="IL116" s="380"/>
      <c r="IM116" s="380"/>
      <c r="IN116" s="380"/>
      <c r="IO116" s="380"/>
      <c r="IP116" s="380"/>
      <c r="IQ116" s="380"/>
      <c r="IR116" s="380"/>
      <c r="IS116" s="380"/>
      <c r="IT116" s="380"/>
      <c r="IU116" s="380"/>
      <c r="IV116" s="380"/>
      <c r="IW116" s="380"/>
      <c r="IX116" s="380"/>
      <c r="IY116" s="380"/>
      <c r="IZ116" s="380"/>
      <c r="JA116" s="380"/>
      <c r="JB116" s="380"/>
      <c r="JC116" s="380"/>
      <c r="JD116" s="380"/>
      <c r="JE116" s="380"/>
      <c r="JF116" s="380"/>
      <c r="JG116" s="380"/>
      <c r="JH116" s="380"/>
      <c r="JI116" s="380"/>
      <c r="JJ116" s="380"/>
      <c r="JK116" s="380"/>
      <c r="JL116" s="380"/>
      <c r="JM116" s="380"/>
      <c r="JN116" s="380"/>
      <c r="JO116" s="380"/>
      <c r="JP116" s="380"/>
      <c r="JQ116" s="380"/>
      <c r="JR116" s="380"/>
      <c r="JS116" s="380"/>
      <c r="JT116" s="380"/>
      <c r="JU116" s="380"/>
      <c r="JV116" s="380"/>
      <c r="JW116" s="380"/>
      <c r="JX116" s="380"/>
      <c r="JY116" s="380"/>
      <c r="JZ116" s="380"/>
      <c r="KA116" s="380"/>
      <c r="KB116" s="380"/>
      <c r="KC116" s="380"/>
      <c r="KD116" s="380"/>
      <c r="KE116" s="380"/>
      <c r="KF116" s="380"/>
      <c r="KG116" s="380"/>
      <c r="KH116" s="380"/>
      <c r="KI116" s="380"/>
      <c r="KJ116" s="380"/>
      <c r="KK116" s="380"/>
      <c r="KL116" s="380"/>
      <c r="KM116" s="380"/>
      <c r="KN116" s="380"/>
      <c r="KO116" s="380"/>
      <c r="KP116" s="380"/>
      <c r="KQ116" s="380"/>
      <c r="KR116" s="380"/>
      <c r="KS116" s="380"/>
      <c r="KT116" s="380"/>
      <c r="KU116" s="380"/>
      <c r="KV116" s="380"/>
      <c r="KW116" s="380"/>
      <c r="KX116" s="380"/>
      <c r="KY116" s="380"/>
      <c r="KZ116" s="380"/>
      <c r="LA116" s="380"/>
      <c r="LB116" s="380"/>
      <c r="LC116" s="380"/>
      <c r="LD116" s="380"/>
      <c r="LE116" s="380"/>
      <c r="LF116" s="380"/>
      <c r="LG116" s="380"/>
      <c r="LH116" s="380"/>
      <c r="LI116" s="380"/>
      <c r="LJ116" s="380"/>
      <c r="LK116" s="380"/>
      <c r="LL116" s="380"/>
      <c r="LM116" s="380"/>
      <c r="LN116" s="380"/>
      <c r="LO116" s="380"/>
      <c r="LP116" s="380"/>
      <c r="LQ116" s="380"/>
      <c r="LR116" s="380"/>
      <c r="LS116" s="380"/>
      <c r="LT116" s="380"/>
      <c r="LU116" s="380"/>
      <c r="LV116" s="380"/>
      <c r="LW116" s="380"/>
      <c r="LX116" s="380"/>
      <c r="LY116" s="380"/>
      <c r="LZ116" s="380"/>
      <c r="MA116" s="380"/>
      <c r="MB116" s="380"/>
      <c r="MC116" s="380"/>
      <c r="MD116" s="380"/>
      <c r="ME116" s="380"/>
      <c r="MF116" s="380"/>
      <c r="MG116" s="380"/>
      <c r="MH116" s="380"/>
      <c r="MI116" s="380"/>
      <c r="MJ116" s="380"/>
      <c r="MK116" s="380"/>
      <c r="ML116" s="380"/>
      <c r="MM116" s="380"/>
      <c r="MN116" s="380"/>
      <c r="MO116" s="380"/>
      <c r="MP116" s="380"/>
      <c r="MQ116" s="380"/>
      <c r="MR116" s="380"/>
      <c r="MS116" s="380"/>
      <c r="MT116" s="380"/>
      <c r="MU116" s="380"/>
      <c r="MV116" s="380"/>
      <c r="MW116" s="380"/>
      <c r="MX116" s="380"/>
      <c r="MY116" s="380"/>
      <c r="MZ116" s="380"/>
      <c r="NA116" s="380"/>
      <c r="NB116" s="380"/>
      <c r="NC116" s="380"/>
      <c r="ND116" s="380"/>
      <c r="NE116" s="380"/>
      <c r="NF116" s="380"/>
      <c r="NG116" s="380"/>
      <c r="NH116" s="380"/>
      <c r="NI116" s="380"/>
      <c r="NJ116" s="380"/>
      <c r="NK116" s="380"/>
      <c r="NL116" s="380"/>
      <c r="NM116" s="380"/>
      <c r="NN116" s="380"/>
      <c r="NO116" s="380"/>
      <c r="NP116" s="380"/>
      <c r="NQ116" s="380"/>
      <c r="NR116" s="380"/>
      <c r="NS116" s="380"/>
      <c r="NT116" s="380"/>
      <c r="NU116" s="380"/>
      <c r="NV116" s="380"/>
      <c r="NW116" s="380"/>
      <c r="NX116" s="380"/>
      <c r="NY116" s="380"/>
      <c r="NZ116" s="380"/>
      <c r="OA116" s="380"/>
      <c r="OB116" s="380"/>
      <c r="OC116" s="380"/>
      <c r="OD116" s="380"/>
      <c r="OE116" s="380"/>
      <c r="OF116" s="380"/>
      <c r="OG116" s="380"/>
      <c r="OH116" s="380"/>
      <c r="OI116" s="380"/>
      <c r="OJ116" s="380"/>
      <c r="OK116" s="380"/>
      <c r="OL116" s="380"/>
      <c r="OM116" s="380"/>
      <c r="ON116" s="380"/>
    </row>
    <row r="117" spans="1:404" ht="15" customHeight="1">
      <c r="A117" s="12"/>
      <c r="B117" s="12"/>
      <c r="C117" s="12"/>
      <c r="D117" s="12"/>
      <c r="E117" s="12"/>
      <c r="F117" s="12"/>
      <c r="G117" s="12"/>
      <c r="H117" s="12"/>
      <c r="I117" s="12"/>
      <c r="J117" s="627"/>
      <c r="K117" s="627"/>
      <c r="L117" s="627"/>
      <c r="M117" s="627"/>
      <c r="N117" s="627"/>
      <c r="O117" s="627"/>
      <c r="P117" s="627"/>
      <c r="Q117" s="627"/>
      <c r="R117" s="627"/>
      <c r="S117" s="627"/>
      <c r="T117" s="627"/>
      <c r="U117" s="627"/>
      <c r="V117" s="627"/>
      <c r="W117" s="627"/>
      <c r="X117" s="627"/>
      <c r="Y117" s="627"/>
      <c r="Z117" s="627"/>
      <c r="AA117" s="627"/>
      <c r="AB117" s="627"/>
      <c r="AC117" s="627"/>
      <c r="AD117" s="627"/>
      <c r="AE117" s="627"/>
      <c r="AF117" s="627"/>
      <c r="AG117" s="627"/>
      <c r="AH117" s="627"/>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7"/>
      <c r="BW117" s="627"/>
      <c r="BX117" s="627"/>
      <c r="BY117" s="627"/>
      <c r="BZ117" s="627"/>
      <c r="CA117" s="627"/>
      <c r="CB117" s="627"/>
      <c r="CC117" s="627"/>
      <c r="CD117" s="627"/>
      <c r="CE117" s="627"/>
      <c r="CF117" s="627"/>
      <c r="CG117" s="627"/>
      <c r="CH117" s="627"/>
      <c r="CI117" s="627"/>
      <c r="CJ117" s="627"/>
      <c r="CK117" s="627"/>
      <c r="CL117" s="627"/>
      <c r="CM117" s="627"/>
      <c r="CN117" s="627"/>
      <c r="CO117" s="627"/>
      <c r="CP117" s="627"/>
      <c r="CQ117" s="627"/>
      <c r="CR117" s="627"/>
      <c r="CS117" s="627"/>
      <c r="CT117" s="627"/>
      <c r="CU117" s="627"/>
      <c r="CV117" s="627"/>
      <c r="CW117" s="627"/>
      <c r="CX117" s="627"/>
      <c r="CY117" s="627"/>
      <c r="CZ117" s="627"/>
      <c r="DA117" s="627"/>
      <c r="DB117" s="627"/>
      <c r="DC117" s="627"/>
      <c r="DD117" s="627"/>
      <c r="DE117" s="627"/>
      <c r="DF117" s="627"/>
      <c r="DG117" s="627"/>
      <c r="DH117" s="627"/>
      <c r="DI117" s="627"/>
      <c r="DJ117" s="627"/>
      <c r="DK117" s="627"/>
      <c r="DL117" s="627"/>
      <c r="DM117" s="627"/>
      <c r="DN117" s="627"/>
      <c r="DO117" s="627"/>
      <c r="DP117" s="627"/>
      <c r="DQ117" s="627"/>
      <c r="DR117" s="627"/>
      <c r="DS117" s="627"/>
      <c r="DT117" s="627"/>
      <c r="DU117" s="627"/>
      <c r="DV117" s="627"/>
      <c r="DW117" s="627"/>
      <c r="DX117" s="627"/>
      <c r="DY117" s="627"/>
      <c r="DZ117" s="627"/>
      <c r="EA117" s="627"/>
      <c r="EB117" s="627"/>
      <c r="EC117" s="627"/>
      <c r="ED117" s="627"/>
      <c r="EE117" s="627"/>
      <c r="EF117" s="627"/>
      <c r="EG117" s="627"/>
      <c r="EH117" s="627"/>
      <c r="EI117" s="627"/>
      <c r="EJ117" s="627"/>
      <c r="EK117" s="627"/>
      <c r="EL117" s="627"/>
      <c r="EM117" s="627"/>
      <c r="EN117" s="627"/>
      <c r="EO117" s="627"/>
      <c r="EP117" s="627"/>
      <c r="EQ117" s="627"/>
      <c r="ER117" s="627"/>
      <c r="ES117" s="627"/>
      <c r="ET117" s="627"/>
      <c r="EU117" s="627"/>
      <c r="EV117" s="627"/>
      <c r="EW117" s="627"/>
      <c r="EX117" s="627"/>
      <c r="EY117" s="627"/>
      <c r="EZ117" s="627"/>
      <c r="FA117" s="627"/>
      <c r="FB117" s="627"/>
      <c r="FC117" s="627"/>
      <c r="FD117" s="627"/>
      <c r="FE117" s="627"/>
      <c r="FF117" s="627"/>
      <c r="FG117" s="627"/>
      <c r="FH117" s="627"/>
      <c r="FI117" s="627"/>
      <c r="FJ117" s="627"/>
      <c r="FK117" s="627"/>
      <c r="FL117" s="627"/>
      <c r="FM117" s="627"/>
      <c r="FN117" s="627"/>
      <c r="FO117" s="627"/>
      <c r="FP117" s="627"/>
      <c r="FQ117" s="627"/>
      <c r="FR117" s="627"/>
      <c r="FS117" s="627"/>
      <c r="FT117" s="627"/>
      <c r="FU117" s="627"/>
      <c r="FV117" s="627"/>
      <c r="FW117" s="627"/>
      <c r="FX117" s="627"/>
      <c r="FY117" s="627"/>
      <c r="FZ117" s="627"/>
      <c r="GA117" s="627"/>
      <c r="GB117" s="627"/>
      <c r="GC117" s="627"/>
      <c r="GD117" s="627"/>
      <c r="GE117" s="627"/>
      <c r="GF117" s="627"/>
      <c r="GG117" s="627"/>
      <c r="GH117" s="627"/>
      <c r="GI117" s="627"/>
      <c r="GJ117" s="627"/>
      <c r="GK117" s="627"/>
      <c r="GL117" s="627"/>
      <c r="GM117" s="627"/>
      <c r="GN117" s="627"/>
      <c r="GO117" s="627"/>
      <c r="GP117" s="627"/>
      <c r="GQ117" s="627"/>
      <c r="GR117" s="627"/>
      <c r="GS117" s="627"/>
      <c r="GT117" s="627"/>
      <c r="GU117" s="627"/>
      <c r="GV117" s="627"/>
      <c r="GW117" s="627"/>
      <c r="GX117" s="627"/>
      <c r="GY117" s="627"/>
      <c r="GZ117" s="627"/>
      <c r="HA117" s="627"/>
      <c r="HB117" s="627"/>
      <c r="HC117" s="627"/>
      <c r="HD117" s="627"/>
      <c r="HE117" s="627"/>
      <c r="HF117" s="627"/>
      <c r="HG117" s="627"/>
      <c r="HH117" s="627"/>
      <c r="HI117" s="627"/>
      <c r="HJ117" s="627"/>
      <c r="HK117" s="627"/>
      <c r="HL117" s="627"/>
      <c r="HM117" s="627"/>
      <c r="HN117" s="627"/>
      <c r="HO117" s="627"/>
      <c r="HP117" s="627"/>
      <c r="HQ117" s="627"/>
      <c r="HR117" s="627"/>
      <c r="HS117" s="627"/>
      <c r="HT117" s="627"/>
      <c r="HU117" s="627"/>
      <c r="HV117" s="627"/>
      <c r="HW117" s="627"/>
      <c r="HX117" s="627"/>
      <c r="HY117" s="627"/>
      <c r="HZ117" s="627"/>
      <c r="IA117" s="627"/>
      <c r="IB117" s="627"/>
      <c r="IC117" s="627"/>
      <c r="ID117" s="627"/>
      <c r="IE117" s="627"/>
      <c r="IF117" s="627"/>
      <c r="IG117" s="627"/>
      <c r="IH117" s="627"/>
      <c r="II117" s="627"/>
      <c r="IJ117" s="627"/>
      <c r="IK117" s="627"/>
      <c r="IL117" s="627"/>
      <c r="IM117" s="627"/>
      <c r="IN117" s="627"/>
      <c r="IO117" s="627"/>
      <c r="IP117" s="627"/>
      <c r="IQ117" s="627"/>
      <c r="IR117" s="627"/>
      <c r="IS117" s="627"/>
      <c r="IT117" s="627"/>
      <c r="IU117" s="627"/>
      <c r="IV117" s="627"/>
      <c r="IW117" s="627"/>
      <c r="IX117" s="627"/>
      <c r="IY117" s="627"/>
      <c r="IZ117" s="627"/>
      <c r="JA117" s="627"/>
      <c r="JB117" s="627"/>
      <c r="JC117" s="627"/>
      <c r="JD117" s="627"/>
      <c r="JE117" s="627"/>
      <c r="JF117" s="627"/>
      <c r="JG117" s="627"/>
      <c r="JH117" s="627"/>
      <c r="JI117" s="627"/>
      <c r="JJ117" s="627"/>
      <c r="JK117" s="627"/>
      <c r="JL117" s="627"/>
      <c r="JM117" s="627"/>
      <c r="JN117" s="627"/>
      <c r="JO117" s="627"/>
      <c r="JP117" s="627"/>
      <c r="JQ117" s="627"/>
      <c r="JR117" s="627"/>
      <c r="JS117" s="627"/>
      <c r="JT117" s="627"/>
      <c r="JU117" s="627"/>
      <c r="JV117" s="627"/>
      <c r="JW117" s="627"/>
      <c r="JX117" s="627"/>
      <c r="JY117" s="627"/>
      <c r="JZ117" s="627"/>
      <c r="KA117" s="627"/>
      <c r="KB117" s="627"/>
      <c r="KC117" s="627"/>
      <c r="KD117" s="627"/>
      <c r="KE117" s="627"/>
      <c r="KF117" s="627"/>
      <c r="KG117" s="627"/>
      <c r="KH117" s="627"/>
      <c r="KI117" s="627"/>
      <c r="KJ117" s="627"/>
      <c r="KK117" s="627"/>
      <c r="KL117" s="627"/>
      <c r="KM117" s="627"/>
      <c r="KN117" s="627"/>
      <c r="KO117" s="627"/>
      <c r="KP117" s="627"/>
      <c r="KQ117" s="627"/>
      <c r="KR117" s="627"/>
      <c r="KS117" s="627"/>
      <c r="KT117" s="627"/>
      <c r="KU117" s="627"/>
      <c r="KV117" s="627"/>
      <c r="KW117" s="627"/>
      <c r="KX117" s="627"/>
      <c r="KY117" s="627"/>
      <c r="KZ117" s="627"/>
      <c r="LA117" s="627"/>
      <c r="LB117" s="627"/>
      <c r="LC117" s="627"/>
      <c r="LD117" s="627"/>
      <c r="LE117" s="627"/>
      <c r="LF117" s="627"/>
      <c r="LG117" s="627"/>
      <c r="LH117" s="627"/>
      <c r="LI117" s="627"/>
      <c r="LJ117" s="627"/>
      <c r="LK117" s="627"/>
      <c r="LL117" s="627"/>
      <c r="LM117" s="627"/>
      <c r="LN117" s="627"/>
      <c r="LO117" s="627"/>
      <c r="LP117" s="627"/>
      <c r="LQ117" s="627"/>
      <c r="LR117" s="627"/>
      <c r="LS117" s="627"/>
      <c r="LT117" s="627"/>
      <c r="LU117" s="627"/>
      <c r="LV117" s="627"/>
      <c r="LW117" s="627"/>
      <c r="LX117" s="627"/>
      <c r="LY117" s="627"/>
      <c r="LZ117" s="627"/>
      <c r="MA117" s="627"/>
      <c r="MB117" s="627"/>
      <c r="MC117" s="627"/>
      <c r="MD117" s="627"/>
      <c r="ME117" s="627"/>
      <c r="MF117" s="627"/>
      <c r="MG117" s="627"/>
      <c r="MH117" s="627"/>
      <c r="MI117" s="627"/>
      <c r="MJ117" s="627"/>
      <c r="MK117" s="627"/>
      <c r="ML117" s="627"/>
      <c r="MM117" s="627"/>
      <c r="MN117" s="627"/>
      <c r="MO117" s="627"/>
      <c r="MP117" s="627"/>
      <c r="MQ117" s="627"/>
      <c r="MR117" s="627"/>
      <c r="MS117" s="627"/>
      <c r="MT117" s="627"/>
      <c r="MU117" s="627"/>
      <c r="MV117" s="627"/>
      <c r="MW117" s="627"/>
      <c r="MX117" s="627"/>
      <c r="MY117" s="627"/>
      <c r="MZ117" s="627"/>
      <c r="NA117" s="627"/>
      <c r="NB117" s="627"/>
      <c r="NC117" s="627"/>
      <c r="ND117" s="627"/>
      <c r="NE117" s="627"/>
      <c r="NF117" s="627"/>
      <c r="NG117" s="627"/>
      <c r="NH117" s="627"/>
      <c r="NI117" s="627"/>
      <c r="NJ117" s="627"/>
      <c r="NK117" s="627"/>
      <c r="NL117" s="627"/>
      <c r="NM117" s="627"/>
      <c r="NN117" s="627"/>
      <c r="NO117" s="627"/>
      <c r="NP117" s="627"/>
      <c r="NQ117" s="627"/>
      <c r="NR117" s="627"/>
      <c r="NS117" s="627"/>
      <c r="NT117" s="627"/>
      <c r="NU117" s="627"/>
      <c r="NV117" s="627"/>
      <c r="NW117" s="627"/>
      <c r="NX117" s="627"/>
      <c r="NY117" s="627"/>
      <c r="NZ117" s="627"/>
      <c r="OA117" s="627"/>
      <c r="OB117" s="627"/>
      <c r="OC117" s="627"/>
      <c r="OD117" s="627"/>
      <c r="OE117" s="627"/>
      <c r="OF117" s="627"/>
      <c r="OG117" s="627"/>
      <c r="OH117" s="627"/>
      <c r="OI117" s="627"/>
      <c r="OJ117" s="627"/>
      <c r="OK117" s="627"/>
      <c r="OL117" s="627"/>
      <c r="OM117" s="627"/>
      <c r="ON117" s="627"/>
    </row>
    <row r="118" spans="1:404" ht="15" customHeight="1">
      <c r="A118" s="12"/>
      <c r="B118" s="12"/>
      <c r="C118" s="12"/>
      <c r="D118" s="12"/>
      <c r="E118" s="12"/>
      <c r="F118" s="12"/>
      <c r="G118" s="12"/>
      <c r="H118" s="12"/>
      <c r="I118" s="12"/>
      <c r="J118" s="627"/>
      <c r="K118" s="627"/>
      <c r="L118" s="627"/>
      <c r="M118" s="627"/>
      <c r="N118" s="627"/>
      <c r="O118" s="627"/>
      <c r="P118" s="627"/>
      <c r="Q118" s="627"/>
      <c r="R118" s="627"/>
      <c r="S118" s="627"/>
      <c r="T118" s="627"/>
      <c r="U118" s="627"/>
      <c r="V118" s="627"/>
      <c r="W118" s="627"/>
      <c r="X118" s="627"/>
      <c r="Y118" s="627"/>
      <c r="Z118" s="627"/>
      <c r="AA118" s="627"/>
      <c r="AB118" s="627"/>
      <c r="AC118" s="627"/>
      <c r="AD118" s="627"/>
      <c r="AE118" s="627"/>
      <c r="AF118" s="627"/>
      <c r="AG118" s="627"/>
      <c r="AH118" s="627"/>
      <c r="AI118" s="627"/>
      <c r="AJ118" s="627"/>
      <c r="AK118" s="627"/>
      <c r="AL118" s="627"/>
      <c r="AM118" s="627"/>
      <c r="AN118" s="627"/>
      <c r="AO118" s="627"/>
      <c r="AP118" s="627"/>
      <c r="AQ118" s="627"/>
      <c r="AR118" s="627"/>
      <c r="AS118" s="627"/>
      <c r="AT118" s="627"/>
      <c r="AU118" s="627"/>
      <c r="AV118" s="627"/>
      <c r="AW118" s="627"/>
      <c r="AX118" s="627"/>
      <c r="AY118" s="627"/>
      <c r="AZ118" s="627"/>
      <c r="BA118" s="627"/>
      <c r="BB118" s="627"/>
      <c r="BC118" s="627"/>
      <c r="BD118" s="627"/>
      <c r="BE118" s="627"/>
      <c r="BF118" s="627"/>
      <c r="BG118" s="627"/>
      <c r="BH118" s="627"/>
      <c r="BI118" s="627"/>
      <c r="BJ118" s="627"/>
      <c r="BK118" s="627"/>
      <c r="BL118" s="627"/>
      <c r="BM118" s="627"/>
      <c r="BN118" s="627"/>
      <c r="BO118" s="627"/>
      <c r="BP118" s="627"/>
      <c r="BQ118" s="627"/>
      <c r="BR118" s="627"/>
      <c r="BS118" s="627"/>
      <c r="BT118" s="627"/>
      <c r="BU118" s="627"/>
      <c r="BV118" s="627"/>
      <c r="BW118" s="627"/>
      <c r="BX118" s="627"/>
      <c r="BY118" s="627"/>
      <c r="BZ118" s="627"/>
      <c r="CA118" s="627"/>
      <c r="CB118" s="627"/>
      <c r="CC118" s="627"/>
      <c r="CD118" s="627"/>
      <c r="CE118" s="627"/>
      <c r="CF118" s="627"/>
      <c r="CG118" s="627"/>
      <c r="CH118" s="627"/>
      <c r="CI118" s="627"/>
      <c r="CJ118" s="627"/>
      <c r="CK118" s="627"/>
      <c r="CL118" s="627"/>
      <c r="CM118" s="627"/>
      <c r="CN118" s="627"/>
      <c r="CO118" s="627"/>
      <c r="CP118" s="627"/>
      <c r="CQ118" s="627"/>
      <c r="CR118" s="627"/>
      <c r="CS118" s="627"/>
      <c r="CT118" s="627"/>
      <c r="CU118" s="627"/>
      <c r="CV118" s="627"/>
      <c r="CW118" s="627"/>
      <c r="CX118" s="627"/>
      <c r="CY118" s="627"/>
      <c r="CZ118" s="627"/>
      <c r="DA118" s="627"/>
      <c r="DB118" s="627"/>
      <c r="DC118" s="627"/>
      <c r="DD118" s="627"/>
      <c r="DE118" s="627"/>
      <c r="DF118" s="627"/>
      <c r="DG118" s="627"/>
      <c r="DH118" s="627"/>
      <c r="DI118" s="627"/>
      <c r="DJ118" s="627"/>
      <c r="DK118" s="627"/>
      <c r="DL118" s="627"/>
      <c r="DM118" s="627"/>
      <c r="DN118" s="627"/>
      <c r="DO118" s="627"/>
      <c r="DP118" s="627"/>
      <c r="DQ118" s="627"/>
      <c r="DR118" s="627"/>
      <c r="DS118" s="627"/>
      <c r="DT118" s="627"/>
      <c r="DU118" s="627"/>
      <c r="DV118" s="627"/>
      <c r="DW118" s="627"/>
      <c r="DX118" s="627"/>
      <c r="DY118" s="627"/>
      <c r="DZ118" s="627"/>
      <c r="EA118" s="627"/>
      <c r="EB118" s="627"/>
      <c r="EC118" s="627"/>
      <c r="ED118" s="627"/>
      <c r="EE118" s="627"/>
      <c r="EF118" s="627"/>
      <c r="EG118" s="627"/>
      <c r="EH118" s="627"/>
      <c r="EI118" s="627"/>
      <c r="EJ118" s="627"/>
      <c r="EK118" s="627"/>
      <c r="EL118" s="627"/>
      <c r="EM118" s="627"/>
      <c r="EN118" s="627"/>
      <c r="EO118" s="627"/>
      <c r="EP118" s="627"/>
      <c r="EQ118" s="627"/>
      <c r="ER118" s="627"/>
      <c r="ES118" s="627"/>
      <c r="ET118" s="627"/>
      <c r="EU118" s="627"/>
      <c r="EV118" s="627"/>
      <c r="EW118" s="627"/>
      <c r="EX118" s="627"/>
      <c r="EY118" s="627"/>
      <c r="EZ118" s="627"/>
      <c r="FA118" s="627"/>
      <c r="FB118" s="627"/>
      <c r="FC118" s="627"/>
      <c r="FD118" s="627"/>
      <c r="FE118" s="627"/>
      <c r="FF118" s="627"/>
      <c r="FG118" s="627"/>
      <c r="FH118" s="627"/>
      <c r="FI118" s="627"/>
      <c r="FJ118" s="627"/>
      <c r="FK118" s="627"/>
      <c r="FL118" s="627"/>
      <c r="FM118" s="627"/>
      <c r="FN118" s="627"/>
      <c r="FO118" s="627"/>
      <c r="FP118" s="627"/>
      <c r="FQ118" s="627"/>
      <c r="FR118" s="627"/>
      <c r="FS118" s="627"/>
      <c r="FT118" s="627"/>
      <c r="FU118" s="627"/>
      <c r="FV118" s="627"/>
      <c r="FW118" s="627"/>
      <c r="FX118" s="627"/>
      <c r="FY118" s="627"/>
      <c r="FZ118" s="627"/>
      <c r="GA118" s="627"/>
      <c r="GB118" s="627"/>
      <c r="GC118" s="627"/>
      <c r="GD118" s="627"/>
      <c r="GE118" s="627"/>
      <c r="GF118" s="627"/>
      <c r="GG118" s="627"/>
      <c r="GH118" s="627"/>
      <c r="GI118" s="627"/>
      <c r="GJ118" s="627"/>
      <c r="GK118" s="627"/>
      <c r="GL118" s="627"/>
      <c r="GM118" s="627"/>
      <c r="GN118" s="627"/>
      <c r="GO118" s="627"/>
      <c r="GP118" s="627"/>
      <c r="GQ118" s="627"/>
      <c r="GR118" s="627"/>
      <c r="GS118" s="627"/>
      <c r="GT118" s="627"/>
      <c r="GU118" s="627"/>
      <c r="GV118" s="627"/>
      <c r="GW118" s="627"/>
      <c r="GX118" s="627"/>
      <c r="GY118" s="627"/>
      <c r="GZ118" s="627"/>
      <c r="HA118" s="627"/>
      <c r="HB118" s="627"/>
      <c r="HC118" s="627"/>
      <c r="HD118" s="627"/>
      <c r="HE118" s="627"/>
      <c r="HF118" s="627"/>
      <c r="HG118" s="627"/>
      <c r="HH118" s="627"/>
      <c r="HI118" s="627"/>
      <c r="HJ118" s="627"/>
      <c r="HK118" s="627"/>
      <c r="HL118" s="627"/>
      <c r="HM118" s="627"/>
      <c r="HN118" s="627"/>
      <c r="HO118" s="627"/>
      <c r="HP118" s="627"/>
      <c r="HQ118" s="627"/>
      <c r="HR118" s="627"/>
      <c r="HS118" s="627"/>
      <c r="HT118" s="627"/>
      <c r="HU118" s="627"/>
      <c r="HV118" s="627"/>
      <c r="HW118" s="627"/>
      <c r="HX118" s="627"/>
      <c r="HY118" s="627"/>
      <c r="HZ118" s="627"/>
      <c r="IA118" s="627"/>
      <c r="IB118" s="627"/>
      <c r="IC118" s="627"/>
      <c r="ID118" s="627"/>
      <c r="IE118" s="627"/>
      <c r="IF118" s="627"/>
      <c r="IG118" s="627"/>
      <c r="IH118" s="627"/>
      <c r="II118" s="627"/>
      <c r="IJ118" s="627"/>
      <c r="IK118" s="627"/>
      <c r="IL118" s="627"/>
      <c r="IM118" s="627"/>
      <c r="IN118" s="627"/>
      <c r="IO118" s="627"/>
      <c r="IP118" s="627"/>
      <c r="IQ118" s="627"/>
      <c r="IR118" s="627"/>
      <c r="IS118" s="627"/>
      <c r="IT118" s="627"/>
      <c r="IU118" s="627"/>
      <c r="IV118" s="627"/>
      <c r="IW118" s="627"/>
      <c r="IX118" s="627"/>
      <c r="IY118" s="627"/>
      <c r="IZ118" s="627"/>
      <c r="JA118" s="627"/>
      <c r="JB118" s="627"/>
      <c r="JC118" s="627"/>
      <c r="JD118" s="627"/>
      <c r="JE118" s="627"/>
      <c r="JF118" s="627"/>
      <c r="JG118" s="627"/>
      <c r="JH118" s="627"/>
      <c r="JI118" s="627"/>
      <c r="JJ118" s="627"/>
      <c r="JK118" s="627"/>
      <c r="JL118" s="627"/>
      <c r="JM118" s="627"/>
      <c r="JN118" s="627"/>
      <c r="JO118" s="627"/>
      <c r="JP118" s="627"/>
      <c r="JQ118" s="627"/>
      <c r="JR118" s="627"/>
      <c r="JS118" s="627"/>
      <c r="JT118" s="627"/>
      <c r="JU118" s="627"/>
      <c r="JV118" s="627"/>
      <c r="JW118" s="627"/>
      <c r="JX118" s="627"/>
      <c r="JY118" s="627"/>
      <c r="JZ118" s="627"/>
      <c r="KA118" s="627"/>
      <c r="KB118" s="627"/>
      <c r="KC118" s="627"/>
      <c r="KD118" s="627"/>
      <c r="KE118" s="627"/>
      <c r="KF118" s="627"/>
      <c r="KG118" s="627"/>
      <c r="KH118" s="627"/>
      <c r="KI118" s="627"/>
      <c r="KJ118" s="627"/>
      <c r="KK118" s="627"/>
      <c r="KL118" s="627"/>
      <c r="KM118" s="627"/>
      <c r="KN118" s="627"/>
      <c r="KO118" s="627"/>
      <c r="KP118" s="627"/>
      <c r="KQ118" s="627"/>
      <c r="KR118" s="627"/>
      <c r="KS118" s="627"/>
      <c r="KT118" s="627"/>
      <c r="KU118" s="627"/>
      <c r="KV118" s="627"/>
      <c r="KW118" s="627"/>
      <c r="KX118" s="627"/>
      <c r="KY118" s="627"/>
      <c r="KZ118" s="627"/>
      <c r="LA118" s="627"/>
      <c r="LB118" s="627"/>
      <c r="LC118" s="627"/>
      <c r="LD118" s="627"/>
      <c r="LE118" s="627"/>
      <c r="LF118" s="627"/>
      <c r="LG118" s="627"/>
      <c r="LH118" s="627"/>
      <c r="LI118" s="627"/>
      <c r="LJ118" s="627"/>
      <c r="LK118" s="627"/>
      <c r="LL118" s="627"/>
      <c r="LM118" s="627"/>
      <c r="LN118" s="627"/>
      <c r="LO118" s="627"/>
      <c r="LP118" s="627"/>
      <c r="LQ118" s="627"/>
      <c r="LR118" s="627"/>
      <c r="LS118" s="627"/>
      <c r="LT118" s="627"/>
      <c r="LU118" s="627"/>
      <c r="LV118" s="627"/>
      <c r="LW118" s="627"/>
      <c r="LX118" s="627"/>
      <c r="LY118" s="627"/>
      <c r="LZ118" s="627"/>
      <c r="MA118" s="627"/>
      <c r="MB118" s="627"/>
      <c r="MC118" s="627"/>
      <c r="MD118" s="627"/>
      <c r="ME118" s="627"/>
      <c r="MF118" s="627"/>
      <c r="MG118" s="627"/>
      <c r="MH118" s="627"/>
      <c r="MI118" s="627"/>
      <c r="MJ118" s="627"/>
      <c r="MK118" s="627"/>
      <c r="ML118" s="627"/>
      <c r="MM118" s="627"/>
      <c r="MN118" s="627"/>
      <c r="MO118" s="627"/>
      <c r="MP118" s="627"/>
      <c r="MQ118" s="627"/>
      <c r="MR118" s="627"/>
      <c r="MS118" s="627"/>
      <c r="MT118" s="627"/>
      <c r="MU118" s="627"/>
      <c r="MV118" s="627"/>
      <c r="MW118" s="627"/>
      <c r="MX118" s="627"/>
      <c r="MY118" s="627"/>
      <c r="MZ118" s="627"/>
      <c r="NA118" s="627"/>
      <c r="NB118" s="627"/>
      <c r="NC118" s="627"/>
      <c r="ND118" s="627"/>
      <c r="NE118" s="627"/>
      <c r="NF118" s="627"/>
      <c r="NG118" s="627"/>
      <c r="NH118" s="627"/>
      <c r="NI118" s="627"/>
      <c r="NJ118" s="627"/>
      <c r="NK118" s="627"/>
      <c r="NL118" s="627"/>
      <c r="NM118" s="627"/>
      <c r="NN118" s="627"/>
      <c r="NO118" s="627"/>
      <c r="NP118" s="627"/>
      <c r="NQ118" s="627"/>
      <c r="NR118" s="627"/>
      <c r="NS118" s="627"/>
      <c r="NT118" s="627"/>
      <c r="NU118" s="627"/>
      <c r="NV118" s="627"/>
      <c r="NW118" s="627"/>
      <c r="NX118" s="627"/>
      <c r="NY118" s="627"/>
      <c r="NZ118" s="627"/>
      <c r="OA118" s="627"/>
      <c r="OB118" s="627"/>
      <c r="OC118" s="627"/>
      <c r="OD118" s="627"/>
      <c r="OE118" s="627"/>
      <c r="OF118" s="627"/>
      <c r="OG118" s="627"/>
      <c r="OH118" s="627"/>
      <c r="OI118" s="627"/>
      <c r="OJ118" s="627"/>
      <c r="OK118" s="627"/>
      <c r="OL118" s="627"/>
      <c r="OM118" s="627"/>
      <c r="ON118" s="627"/>
    </row>
    <row r="119" spans="1:404" ht="15" customHeight="1">
      <c r="A119" s="12"/>
      <c r="B119" s="12"/>
      <c r="C119" s="12"/>
      <c r="D119" s="12"/>
      <c r="E119" s="12"/>
      <c r="F119" s="12"/>
      <c r="G119" s="12"/>
      <c r="H119" s="12"/>
      <c r="I119" s="12"/>
      <c r="J119" s="380"/>
      <c r="K119" s="380"/>
      <c r="L119" s="380"/>
      <c r="M119" s="380"/>
      <c r="N119" s="380"/>
      <c r="O119" s="380"/>
      <c r="P119" s="380"/>
      <c r="Q119" s="380"/>
      <c r="R119" s="380"/>
      <c r="S119" s="380"/>
      <c r="T119" s="380"/>
      <c r="U119" s="380"/>
      <c r="V119" s="380"/>
      <c r="W119" s="380"/>
      <c r="X119" s="380"/>
      <c r="Y119" s="380"/>
      <c r="Z119" s="380"/>
      <c r="AA119" s="380"/>
      <c r="AB119" s="380"/>
      <c r="AC119" s="380"/>
      <c r="AD119" s="380"/>
      <c r="AE119" s="380"/>
      <c r="AF119" s="380"/>
      <c r="AG119" s="380"/>
      <c r="AH119" s="380"/>
      <c r="AI119" s="380"/>
      <c r="AJ119" s="380"/>
      <c r="AK119" s="380"/>
      <c r="AL119" s="380"/>
      <c r="AM119" s="380"/>
      <c r="AN119" s="380"/>
      <c r="AO119" s="380"/>
      <c r="AP119" s="380"/>
      <c r="AQ119" s="380"/>
      <c r="AR119" s="380"/>
      <c r="AS119" s="380"/>
      <c r="AT119" s="380"/>
      <c r="AU119" s="380"/>
      <c r="AV119" s="380"/>
      <c r="AW119" s="380"/>
      <c r="AX119" s="380"/>
      <c r="AY119" s="380"/>
      <c r="AZ119" s="380"/>
      <c r="BA119" s="380"/>
      <c r="BB119" s="380"/>
      <c r="BC119" s="380"/>
      <c r="BD119" s="380"/>
      <c r="BE119" s="380"/>
      <c r="BF119" s="380"/>
      <c r="BG119" s="380"/>
      <c r="BH119" s="380"/>
      <c r="BI119" s="380"/>
      <c r="BJ119" s="380"/>
      <c r="BK119" s="380"/>
      <c r="BL119" s="380"/>
      <c r="BM119" s="380"/>
      <c r="BN119" s="380"/>
      <c r="BO119" s="380"/>
      <c r="BP119" s="380"/>
      <c r="BQ119" s="380"/>
      <c r="BR119" s="380"/>
      <c r="BS119" s="380"/>
      <c r="BT119" s="380"/>
      <c r="BU119" s="380"/>
      <c r="BV119" s="380"/>
      <c r="BW119" s="380"/>
      <c r="BX119" s="380"/>
      <c r="BY119" s="380"/>
      <c r="BZ119" s="380"/>
      <c r="CA119" s="380"/>
      <c r="CB119" s="380"/>
      <c r="CC119" s="380"/>
      <c r="CD119" s="380"/>
      <c r="CE119" s="380"/>
      <c r="CF119" s="380"/>
      <c r="CG119" s="380"/>
      <c r="CH119" s="380"/>
      <c r="CI119" s="380"/>
      <c r="CJ119" s="380"/>
      <c r="CK119" s="380"/>
      <c r="CL119" s="380"/>
      <c r="CM119" s="380"/>
      <c r="CN119" s="380"/>
      <c r="CO119" s="380"/>
      <c r="CP119" s="380"/>
      <c r="CQ119" s="380"/>
      <c r="CR119" s="380"/>
      <c r="CS119" s="380"/>
      <c r="CT119" s="380"/>
      <c r="CU119" s="380"/>
      <c r="CV119" s="380"/>
      <c r="CW119" s="380"/>
      <c r="CX119" s="380"/>
      <c r="CY119" s="380"/>
      <c r="CZ119" s="380"/>
      <c r="DA119" s="380"/>
      <c r="DB119" s="380"/>
      <c r="DC119" s="380"/>
      <c r="DD119" s="380"/>
      <c r="DE119" s="380"/>
      <c r="DF119" s="380"/>
      <c r="DG119" s="380"/>
      <c r="DH119" s="380"/>
      <c r="DI119" s="380"/>
      <c r="DJ119" s="380"/>
      <c r="DK119" s="380"/>
      <c r="DL119" s="380"/>
      <c r="DM119" s="380"/>
      <c r="DN119" s="380"/>
      <c r="DO119" s="380"/>
      <c r="DP119" s="380"/>
      <c r="DQ119" s="380"/>
      <c r="DR119" s="380"/>
      <c r="DS119" s="380"/>
      <c r="DT119" s="380"/>
      <c r="DU119" s="380"/>
      <c r="DV119" s="380"/>
      <c r="DW119" s="380"/>
      <c r="DX119" s="380"/>
      <c r="DY119" s="380"/>
      <c r="DZ119" s="380"/>
      <c r="EA119" s="380"/>
      <c r="EB119" s="380"/>
      <c r="EC119" s="380"/>
      <c r="ED119" s="380"/>
      <c r="EE119" s="380"/>
      <c r="EF119" s="380"/>
      <c r="EG119" s="380"/>
      <c r="EH119" s="380"/>
      <c r="EI119" s="380"/>
      <c r="EJ119" s="380"/>
      <c r="EK119" s="380"/>
      <c r="EL119" s="380"/>
      <c r="EM119" s="380"/>
      <c r="EN119" s="380"/>
      <c r="EO119" s="380"/>
      <c r="EP119" s="380"/>
      <c r="EQ119" s="380"/>
      <c r="ER119" s="380"/>
      <c r="ES119" s="380"/>
      <c r="ET119" s="380"/>
      <c r="EU119" s="380"/>
      <c r="EV119" s="380"/>
      <c r="EW119" s="380"/>
      <c r="EX119" s="380"/>
      <c r="EY119" s="380"/>
      <c r="EZ119" s="380"/>
      <c r="FA119" s="380"/>
      <c r="FB119" s="380"/>
      <c r="FC119" s="380"/>
      <c r="FD119" s="380"/>
      <c r="FE119" s="380"/>
      <c r="FF119" s="380"/>
      <c r="FG119" s="380"/>
      <c r="FH119" s="380"/>
      <c r="FI119" s="380"/>
      <c r="FJ119" s="380"/>
      <c r="FK119" s="380"/>
      <c r="FL119" s="380"/>
      <c r="FM119" s="380"/>
      <c r="FN119" s="380"/>
      <c r="FO119" s="380"/>
      <c r="FP119" s="380"/>
      <c r="FQ119" s="380"/>
      <c r="FR119" s="380"/>
      <c r="FS119" s="380"/>
      <c r="FT119" s="380"/>
      <c r="FU119" s="380"/>
      <c r="FV119" s="380"/>
      <c r="FW119" s="380"/>
      <c r="FX119" s="380"/>
      <c r="FY119" s="380"/>
      <c r="FZ119" s="380"/>
      <c r="GA119" s="380"/>
      <c r="GB119" s="380"/>
      <c r="GC119" s="380"/>
      <c r="GD119" s="380"/>
      <c r="GE119" s="380"/>
      <c r="GF119" s="380"/>
      <c r="GG119" s="380"/>
      <c r="GH119" s="380"/>
      <c r="GI119" s="380"/>
      <c r="GJ119" s="380"/>
      <c r="GK119" s="380"/>
      <c r="GL119" s="380"/>
      <c r="GM119" s="380"/>
      <c r="GN119" s="380"/>
      <c r="GO119" s="380"/>
      <c r="GP119" s="380"/>
      <c r="GQ119" s="380"/>
      <c r="GR119" s="380"/>
      <c r="GS119" s="380"/>
      <c r="GT119" s="380"/>
      <c r="GU119" s="380"/>
      <c r="GV119" s="380"/>
      <c r="GW119" s="380"/>
      <c r="GX119" s="380"/>
      <c r="GY119" s="380"/>
      <c r="GZ119" s="380"/>
      <c r="HA119" s="380"/>
      <c r="HB119" s="380"/>
      <c r="HC119" s="380"/>
      <c r="HD119" s="380"/>
      <c r="HE119" s="380"/>
      <c r="HF119" s="380"/>
      <c r="HG119" s="380"/>
      <c r="HH119" s="380"/>
      <c r="HI119" s="380"/>
      <c r="HJ119" s="380"/>
      <c r="HK119" s="380"/>
      <c r="HL119" s="380"/>
      <c r="HM119" s="380"/>
      <c r="HN119" s="380"/>
      <c r="HO119" s="380"/>
      <c r="HP119" s="380"/>
      <c r="HQ119" s="380"/>
      <c r="HR119" s="380"/>
      <c r="HS119" s="380"/>
      <c r="HT119" s="380"/>
      <c r="HU119" s="380"/>
      <c r="HV119" s="380"/>
      <c r="HW119" s="380"/>
      <c r="HX119" s="380"/>
      <c r="HY119" s="380"/>
      <c r="HZ119" s="380"/>
      <c r="IA119" s="380"/>
      <c r="IB119" s="380"/>
      <c r="IC119" s="380"/>
      <c r="ID119" s="380"/>
      <c r="IE119" s="380"/>
      <c r="IF119" s="380"/>
      <c r="IG119" s="380"/>
      <c r="IH119" s="380"/>
      <c r="II119" s="380"/>
      <c r="IJ119" s="380"/>
      <c r="IK119" s="380"/>
      <c r="IL119" s="380"/>
      <c r="IM119" s="380"/>
      <c r="IN119" s="380"/>
      <c r="IO119" s="380"/>
      <c r="IP119" s="380"/>
      <c r="IQ119" s="380"/>
      <c r="IR119" s="380"/>
      <c r="IS119" s="380"/>
      <c r="IT119" s="380"/>
      <c r="IU119" s="380"/>
      <c r="IV119" s="380"/>
      <c r="IW119" s="380"/>
      <c r="IX119" s="380"/>
      <c r="IY119" s="380"/>
      <c r="IZ119" s="380"/>
      <c r="JA119" s="380"/>
      <c r="JB119" s="380"/>
      <c r="JC119" s="380"/>
      <c r="JD119" s="380"/>
      <c r="JE119" s="380"/>
      <c r="JF119" s="380"/>
      <c r="JG119" s="380"/>
      <c r="JH119" s="380"/>
      <c r="JI119" s="380"/>
      <c r="JJ119" s="380"/>
      <c r="JK119" s="380"/>
      <c r="JL119" s="380"/>
      <c r="JM119" s="380"/>
      <c r="JN119" s="380"/>
      <c r="JO119" s="380"/>
      <c r="JP119" s="380"/>
      <c r="JQ119" s="380"/>
      <c r="JR119" s="380"/>
      <c r="JS119" s="380"/>
      <c r="JT119" s="380"/>
      <c r="JU119" s="380"/>
      <c r="JV119" s="380"/>
      <c r="JW119" s="380"/>
      <c r="JX119" s="380"/>
      <c r="JY119" s="380"/>
      <c r="JZ119" s="380"/>
      <c r="KA119" s="380"/>
      <c r="KB119" s="380"/>
      <c r="KC119" s="380"/>
      <c r="KD119" s="380"/>
      <c r="KE119" s="380"/>
      <c r="KF119" s="380"/>
      <c r="KG119" s="380"/>
      <c r="KH119" s="380"/>
      <c r="KI119" s="380"/>
      <c r="KJ119" s="380"/>
      <c r="KK119" s="380"/>
      <c r="KL119" s="380"/>
      <c r="KM119" s="380"/>
      <c r="KN119" s="380"/>
      <c r="KO119" s="380"/>
      <c r="KP119" s="380"/>
      <c r="KQ119" s="380"/>
      <c r="KR119" s="380"/>
      <c r="KS119" s="380"/>
      <c r="KT119" s="380"/>
      <c r="KU119" s="380"/>
      <c r="KV119" s="380"/>
      <c r="KW119" s="380"/>
      <c r="KX119" s="380"/>
      <c r="KY119" s="380"/>
      <c r="KZ119" s="380"/>
      <c r="LA119" s="380"/>
      <c r="LB119" s="380"/>
      <c r="LC119" s="380"/>
      <c r="LD119" s="380"/>
      <c r="LE119" s="380"/>
      <c r="LF119" s="380"/>
      <c r="LG119" s="380"/>
      <c r="LH119" s="380"/>
      <c r="LI119" s="380"/>
      <c r="LJ119" s="380"/>
      <c r="LK119" s="380"/>
      <c r="LL119" s="380"/>
      <c r="LM119" s="380"/>
      <c r="LN119" s="380"/>
      <c r="LO119" s="380"/>
      <c r="LP119" s="380"/>
      <c r="LQ119" s="380"/>
      <c r="LR119" s="380"/>
      <c r="LS119" s="380"/>
      <c r="LT119" s="380"/>
      <c r="LU119" s="380"/>
      <c r="LV119" s="380"/>
      <c r="LW119" s="380"/>
      <c r="LX119" s="380"/>
      <c r="LY119" s="380"/>
      <c r="LZ119" s="380"/>
      <c r="MA119" s="380"/>
      <c r="MB119" s="380"/>
      <c r="MC119" s="380"/>
      <c r="MD119" s="380"/>
      <c r="ME119" s="380"/>
      <c r="MF119" s="380"/>
      <c r="MG119" s="380"/>
      <c r="MH119" s="380"/>
      <c r="MI119" s="380"/>
      <c r="MJ119" s="380"/>
      <c r="MK119" s="380"/>
      <c r="ML119" s="380"/>
      <c r="MM119" s="380"/>
      <c r="MN119" s="380"/>
      <c r="MO119" s="380"/>
      <c r="MP119" s="380"/>
      <c r="MQ119" s="380"/>
      <c r="MR119" s="380"/>
      <c r="MS119" s="380"/>
      <c r="MT119" s="380"/>
      <c r="MU119" s="380"/>
      <c r="MV119" s="380"/>
      <c r="MW119" s="380"/>
      <c r="MX119" s="380"/>
      <c r="MY119" s="380"/>
      <c r="MZ119" s="380"/>
      <c r="NA119" s="380"/>
      <c r="NB119" s="380"/>
      <c r="NC119" s="380"/>
      <c r="ND119" s="380"/>
      <c r="NE119" s="380"/>
      <c r="NF119" s="380"/>
      <c r="NG119" s="380"/>
      <c r="NH119" s="380"/>
      <c r="NI119" s="380"/>
      <c r="NJ119" s="380"/>
      <c r="NK119" s="380"/>
      <c r="NL119" s="380"/>
      <c r="NM119" s="380"/>
      <c r="NN119" s="380"/>
      <c r="NO119" s="380"/>
      <c r="NP119" s="380"/>
      <c r="NQ119" s="380"/>
      <c r="NR119" s="380"/>
      <c r="NS119" s="380"/>
      <c r="NT119" s="380"/>
      <c r="NU119" s="380"/>
      <c r="NV119" s="380"/>
      <c r="NW119" s="380"/>
      <c r="NX119" s="380"/>
      <c r="NY119" s="380"/>
      <c r="NZ119" s="380"/>
      <c r="OA119" s="380"/>
      <c r="OB119" s="380"/>
      <c r="OC119" s="380"/>
      <c r="OD119" s="380"/>
      <c r="OE119" s="380"/>
      <c r="OF119" s="380"/>
      <c r="OG119" s="380"/>
      <c r="OH119" s="380"/>
      <c r="OI119" s="380"/>
      <c r="OJ119" s="380"/>
      <c r="OK119" s="380"/>
      <c r="OL119" s="380"/>
      <c r="OM119" s="380"/>
      <c r="ON119" s="380"/>
    </row>
    <row r="120" spans="1:404" ht="15" customHeight="1">
      <c r="A120" s="12"/>
      <c r="B120" s="12"/>
      <c r="C120" s="12"/>
      <c r="D120" s="12"/>
      <c r="E120" s="12"/>
      <c r="F120" s="12"/>
      <c r="G120" s="12"/>
      <c r="H120" s="12"/>
      <c r="I120" s="12"/>
      <c r="J120" s="627"/>
      <c r="K120" s="627"/>
      <c r="L120" s="627"/>
      <c r="M120" s="627"/>
      <c r="N120" s="627"/>
      <c r="O120" s="627"/>
      <c r="P120" s="627"/>
      <c r="Q120" s="627"/>
      <c r="R120" s="627"/>
      <c r="S120" s="627"/>
      <c r="T120" s="627"/>
      <c r="U120" s="627"/>
      <c r="V120" s="627"/>
      <c r="W120" s="627"/>
      <c r="X120" s="627"/>
      <c r="Y120" s="627"/>
      <c r="Z120" s="627"/>
      <c r="AA120" s="627"/>
      <c r="AB120" s="627"/>
      <c r="AC120" s="627"/>
      <c r="AD120" s="627"/>
      <c r="AE120" s="627"/>
      <c r="AF120" s="627"/>
      <c r="AG120" s="627"/>
      <c r="AH120" s="627"/>
      <c r="AI120" s="627"/>
      <c r="AJ120" s="627"/>
      <c r="AK120" s="627"/>
      <c r="AL120" s="627"/>
      <c r="AM120" s="627"/>
      <c r="AN120" s="627"/>
      <c r="AO120" s="627"/>
      <c r="AP120" s="627"/>
      <c r="AQ120" s="627"/>
      <c r="AR120" s="627"/>
      <c r="AS120" s="627"/>
      <c r="AT120" s="627"/>
      <c r="AU120" s="627"/>
      <c r="AV120" s="627"/>
      <c r="AW120" s="627"/>
      <c r="AX120" s="627"/>
      <c r="AY120" s="627"/>
      <c r="AZ120" s="627"/>
      <c r="BA120" s="627"/>
      <c r="BB120" s="627"/>
      <c r="BC120" s="627"/>
      <c r="BD120" s="627"/>
      <c r="BE120" s="627"/>
      <c r="BF120" s="627"/>
      <c r="BG120" s="627"/>
      <c r="BH120" s="627"/>
      <c r="BI120" s="627"/>
      <c r="BJ120" s="627"/>
      <c r="BK120" s="627"/>
      <c r="BL120" s="627"/>
      <c r="BM120" s="627"/>
      <c r="BN120" s="627"/>
      <c r="BO120" s="627"/>
      <c r="BP120" s="627"/>
      <c r="BQ120" s="627"/>
      <c r="BR120" s="627"/>
      <c r="BS120" s="627"/>
      <c r="BT120" s="627"/>
      <c r="BU120" s="627"/>
      <c r="BV120" s="627"/>
      <c r="BW120" s="627"/>
      <c r="BX120" s="627"/>
      <c r="BY120" s="627"/>
      <c r="BZ120" s="627"/>
      <c r="CA120" s="627"/>
      <c r="CB120" s="627"/>
      <c r="CC120" s="627"/>
      <c r="CD120" s="627"/>
      <c r="CE120" s="627"/>
      <c r="CF120" s="627"/>
      <c r="CG120" s="627"/>
      <c r="CH120" s="627"/>
      <c r="CI120" s="627"/>
      <c r="CJ120" s="627"/>
      <c r="CK120" s="627"/>
      <c r="CL120" s="627"/>
      <c r="CM120" s="627"/>
      <c r="CN120" s="627"/>
      <c r="CO120" s="627"/>
      <c r="CP120" s="627"/>
      <c r="CQ120" s="627"/>
      <c r="CR120" s="627"/>
      <c r="CS120" s="627"/>
      <c r="CT120" s="627"/>
      <c r="CU120" s="627"/>
      <c r="CV120" s="627"/>
      <c r="CW120" s="627"/>
      <c r="CX120" s="627"/>
      <c r="CY120" s="627"/>
      <c r="CZ120" s="627"/>
      <c r="DA120" s="627"/>
      <c r="DB120" s="627"/>
      <c r="DC120" s="627"/>
      <c r="DD120" s="627"/>
      <c r="DE120" s="627"/>
      <c r="DF120" s="627"/>
      <c r="DG120" s="627"/>
      <c r="DH120" s="627"/>
      <c r="DI120" s="627"/>
      <c r="DJ120" s="627"/>
      <c r="DK120" s="627"/>
      <c r="DL120" s="627"/>
      <c r="DM120" s="627"/>
      <c r="DN120" s="627"/>
      <c r="DO120" s="627"/>
      <c r="DP120" s="627"/>
      <c r="DQ120" s="627"/>
      <c r="DR120" s="627"/>
      <c r="DS120" s="627"/>
      <c r="DT120" s="627"/>
      <c r="DU120" s="627"/>
      <c r="DV120" s="627"/>
      <c r="DW120" s="627"/>
      <c r="DX120" s="627"/>
      <c r="DY120" s="627"/>
      <c r="DZ120" s="627"/>
      <c r="EA120" s="627"/>
      <c r="EB120" s="627"/>
      <c r="EC120" s="627"/>
      <c r="ED120" s="627"/>
      <c r="EE120" s="627"/>
      <c r="EF120" s="627"/>
      <c r="EG120" s="627"/>
      <c r="EH120" s="627"/>
      <c r="EI120" s="627"/>
      <c r="EJ120" s="627"/>
      <c r="EK120" s="627"/>
      <c r="EL120" s="627"/>
      <c r="EM120" s="627"/>
      <c r="EN120" s="627"/>
      <c r="EO120" s="627"/>
      <c r="EP120" s="627"/>
      <c r="EQ120" s="627"/>
      <c r="ER120" s="627"/>
      <c r="ES120" s="627"/>
      <c r="ET120" s="627"/>
      <c r="EU120" s="627"/>
      <c r="EV120" s="627"/>
      <c r="EW120" s="627"/>
      <c r="EX120" s="627"/>
      <c r="EY120" s="627"/>
      <c r="EZ120" s="627"/>
      <c r="FA120" s="627"/>
      <c r="FB120" s="627"/>
      <c r="FC120" s="627"/>
      <c r="FD120" s="627"/>
      <c r="FE120" s="627"/>
      <c r="FF120" s="627"/>
      <c r="FG120" s="627"/>
      <c r="FH120" s="627"/>
      <c r="FI120" s="627"/>
      <c r="FJ120" s="627"/>
      <c r="FK120" s="627"/>
      <c r="FL120" s="627"/>
      <c r="FM120" s="627"/>
      <c r="FN120" s="627"/>
      <c r="FO120" s="627"/>
      <c r="FP120" s="627"/>
      <c r="FQ120" s="627"/>
      <c r="FR120" s="627"/>
      <c r="FS120" s="627"/>
      <c r="FT120" s="627"/>
      <c r="FU120" s="627"/>
      <c r="FV120" s="627"/>
      <c r="FW120" s="627"/>
      <c r="FX120" s="627"/>
      <c r="FY120" s="627"/>
      <c r="FZ120" s="627"/>
      <c r="GA120" s="627"/>
      <c r="GB120" s="627"/>
      <c r="GC120" s="627"/>
      <c r="GD120" s="627"/>
      <c r="GE120" s="627"/>
      <c r="GF120" s="627"/>
      <c r="GG120" s="627"/>
      <c r="GH120" s="627"/>
      <c r="GI120" s="627"/>
      <c r="GJ120" s="627"/>
      <c r="GK120" s="627"/>
      <c r="GL120" s="627"/>
      <c r="GM120" s="627"/>
      <c r="GN120" s="627"/>
      <c r="GO120" s="627"/>
      <c r="GP120" s="627"/>
      <c r="GQ120" s="627"/>
      <c r="GR120" s="627"/>
      <c r="GS120" s="627"/>
      <c r="GT120" s="627"/>
      <c r="GU120" s="627"/>
      <c r="GV120" s="627"/>
      <c r="GW120" s="627"/>
      <c r="GX120" s="627"/>
      <c r="GY120" s="627"/>
      <c r="GZ120" s="627"/>
      <c r="HA120" s="627"/>
      <c r="HB120" s="627"/>
      <c r="HC120" s="627"/>
      <c r="HD120" s="627"/>
      <c r="HE120" s="627"/>
      <c r="HF120" s="627"/>
      <c r="HG120" s="627"/>
      <c r="HH120" s="627"/>
      <c r="HI120" s="627"/>
      <c r="HJ120" s="627"/>
      <c r="HK120" s="627"/>
      <c r="HL120" s="627"/>
      <c r="HM120" s="627"/>
      <c r="HN120" s="627"/>
      <c r="HO120" s="627"/>
      <c r="HP120" s="627"/>
      <c r="HQ120" s="627"/>
      <c r="HR120" s="627"/>
      <c r="HS120" s="627"/>
      <c r="HT120" s="627"/>
      <c r="HU120" s="627"/>
      <c r="HV120" s="627"/>
      <c r="HW120" s="627"/>
      <c r="HX120" s="627"/>
      <c r="HY120" s="627"/>
      <c r="HZ120" s="627"/>
      <c r="IA120" s="627"/>
      <c r="IB120" s="627"/>
      <c r="IC120" s="627"/>
      <c r="ID120" s="627"/>
      <c r="IE120" s="627"/>
      <c r="IF120" s="627"/>
      <c r="IG120" s="627"/>
      <c r="IH120" s="627"/>
      <c r="II120" s="627"/>
      <c r="IJ120" s="627"/>
      <c r="IK120" s="627"/>
      <c r="IL120" s="627"/>
      <c r="IM120" s="627"/>
      <c r="IN120" s="627"/>
      <c r="IO120" s="627"/>
      <c r="IP120" s="627"/>
      <c r="IQ120" s="627"/>
      <c r="IR120" s="627"/>
      <c r="IS120" s="627"/>
      <c r="IT120" s="627"/>
      <c r="IU120" s="627"/>
      <c r="IV120" s="627"/>
      <c r="IW120" s="627"/>
      <c r="IX120" s="627"/>
      <c r="IY120" s="627"/>
      <c r="IZ120" s="627"/>
      <c r="JA120" s="627"/>
      <c r="JB120" s="627"/>
      <c r="JC120" s="627"/>
      <c r="JD120" s="627"/>
      <c r="JE120" s="627"/>
      <c r="JF120" s="627"/>
      <c r="JG120" s="627"/>
      <c r="JH120" s="627"/>
      <c r="JI120" s="627"/>
      <c r="JJ120" s="627"/>
      <c r="JK120" s="627"/>
      <c r="JL120" s="627"/>
      <c r="JM120" s="627"/>
      <c r="JN120" s="627"/>
      <c r="JO120" s="627"/>
      <c r="JP120" s="627"/>
      <c r="JQ120" s="627"/>
      <c r="JR120" s="627"/>
      <c r="JS120" s="627"/>
      <c r="JT120" s="627"/>
      <c r="JU120" s="627"/>
      <c r="JV120" s="627"/>
      <c r="JW120" s="627"/>
      <c r="JX120" s="627"/>
      <c r="JY120" s="627"/>
      <c r="JZ120" s="627"/>
      <c r="KA120" s="627"/>
      <c r="KB120" s="627"/>
      <c r="KC120" s="627"/>
      <c r="KD120" s="627"/>
      <c r="KE120" s="627"/>
      <c r="KF120" s="627"/>
      <c r="KG120" s="627"/>
      <c r="KH120" s="627"/>
      <c r="KI120" s="627"/>
      <c r="KJ120" s="627"/>
      <c r="KK120" s="627"/>
      <c r="KL120" s="627"/>
      <c r="KM120" s="627"/>
      <c r="KN120" s="627"/>
      <c r="KO120" s="627"/>
      <c r="KP120" s="627"/>
      <c r="KQ120" s="627"/>
      <c r="KR120" s="627"/>
      <c r="KS120" s="627"/>
      <c r="KT120" s="627"/>
      <c r="KU120" s="627"/>
      <c r="KV120" s="627"/>
      <c r="KW120" s="627"/>
      <c r="KX120" s="627"/>
      <c r="KY120" s="627"/>
      <c r="KZ120" s="627"/>
      <c r="LA120" s="627"/>
      <c r="LB120" s="627"/>
      <c r="LC120" s="627"/>
      <c r="LD120" s="627"/>
      <c r="LE120" s="627"/>
      <c r="LF120" s="627"/>
      <c r="LG120" s="627"/>
      <c r="LH120" s="627"/>
      <c r="LI120" s="627"/>
      <c r="LJ120" s="627"/>
      <c r="LK120" s="627"/>
      <c r="LL120" s="627"/>
      <c r="LM120" s="627"/>
      <c r="LN120" s="627"/>
      <c r="LO120" s="627"/>
      <c r="LP120" s="627"/>
      <c r="LQ120" s="627"/>
      <c r="LR120" s="627"/>
      <c r="LS120" s="627"/>
      <c r="LT120" s="627"/>
      <c r="LU120" s="627"/>
      <c r="LV120" s="627"/>
      <c r="LW120" s="627"/>
      <c r="LX120" s="627"/>
      <c r="LY120" s="627"/>
      <c r="LZ120" s="627"/>
      <c r="MA120" s="627"/>
      <c r="MB120" s="627"/>
      <c r="MC120" s="627"/>
      <c r="MD120" s="627"/>
      <c r="ME120" s="627"/>
      <c r="MF120" s="627"/>
      <c r="MG120" s="627"/>
      <c r="MH120" s="627"/>
      <c r="MI120" s="627"/>
      <c r="MJ120" s="627"/>
      <c r="MK120" s="627"/>
      <c r="ML120" s="627"/>
      <c r="MM120" s="627"/>
      <c r="MN120" s="627"/>
      <c r="MO120" s="627"/>
      <c r="MP120" s="627"/>
      <c r="MQ120" s="627"/>
      <c r="MR120" s="627"/>
      <c r="MS120" s="627"/>
      <c r="MT120" s="627"/>
      <c r="MU120" s="627"/>
      <c r="MV120" s="627"/>
      <c r="MW120" s="627"/>
      <c r="MX120" s="627"/>
      <c r="MY120" s="627"/>
      <c r="MZ120" s="627"/>
      <c r="NA120" s="627"/>
      <c r="NB120" s="627"/>
      <c r="NC120" s="627"/>
      <c r="ND120" s="627"/>
      <c r="NE120" s="627"/>
      <c r="NF120" s="627"/>
      <c r="NG120" s="627"/>
      <c r="NH120" s="627"/>
      <c r="NI120" s="627"/>
      <c r="NJ120" s="627"/>
      <c r="NK120" s="627"/>
      <c r="NL120" s="627"/>
      <c r="NM120" s="627"/>
      <c r="NN120" s="627"/>
      <c r="NO120" s="627"/>
      <c r="NP120" s="627"/>
      <c r="NQ120" s="627"/>
      <c r="NR120" s="627"/>
      <c r="NS120" s="627"/>
      <c r="NT120" s="627"/>
      <c r="NU120" s="627"/>
      <c r="NV120" s="627"/>
      <c r="NW120" s="627"/>
      <c r="NX120" s="627"/>
      <c r="NY120" s="627"/>
      <c r="NZ120" s="627"/>
      <c r="OA120" s="627"/>
      <c r="OB120" s="627"/>
      <c r="OC120" s="627"/>
      <c r="OD120" s="627"/>
      <c r="OE120" s="627"/>
      <c r="OF120" s="627"/>
      <c r="OG120" s="627"/>
      <c r="OH120" s="627"/>
      <c r="OI120" s="627"/>
      <c r="OJ120" s="627"/>
      <c r="OK120" s="627"/>
      <c r="OL120" s="627"/>
      <c r="OM120" s="627"/>
      <c r="ON120" s="627"/>
    </row>
    <row r="121" spans="1:404" ht="15" customHeight="1">
      <c r="A121" s="12"/>
      <c r="B121" s="12"/>
      <c r="C121" s="12"/>
      <c r="D121" s="12"/>
      <c r="E121" s="12"/>
      <c r="F121" s="12"/>
      <c r="G121" s="12"/>
      <c r="H121" s="12"/>
      <c r="I121" s="12"/>
      <c r="J121" s="627"/>
      <c r="K121" s="627"/>
      <c r="L121" s="627"/>
      <c r="M121" s="627"/>
      <c r="N121" s="627"/>
      <c r="O121" s="627"/>
      <c r="P121" s="627"/>
      <c r="Q121" s="627"/>
      <c r="R121" s="627"/>
      <c r="S121" s="627"/>
      <c r="T121" s="627"/>
      <c r="U121" s="627"/>
      <c r="V121" s="627"/>
      <c r="W121" s="627"/>
      <c r="X121" s="627"/>
      <c r="Y121" s="627"/>
      <c r="Z121" s="627"/>
      <c r="AA121" s="627"/>
      <c r="AB121" s="627"/>
      <c r="AC121" s="627"/>
      <c r="AD121" s="627"/>
      <c r="AE121" s="627"/>
      <c r="AF121" s="627"/>
      <c r="AG121" s="627"/>
      <c r="AH121" s="627"/>
      <c r="AI121" s="627"/>
      <c r="AJ121" s="627"/>
      <c r="AK121" s="627"/>
      <c r="AL121" s="627"/>
      <c r="AM121" s="627"/>
      <c r="AN121" s="627"/>
      <c r="AO121" s="627"/>
      <c r="AP121" s="627"/>
      <c r="AQ121" s="627"/>
      <c r="AR121" s="627"/>
      <c r="AS121" s="627"/>
      <c r="AT121" s="627"/>
      <c r="AU121" s="627"/>
      <c r="AV121" s="627"/>
      <c r="AW121" s="627"/>
      <c r="AX121" s="627"/>
      <c r="AY121" s="627"/>
      <c r="AZ121" s="627"/>
      <c r="BA121" s="627"/>
      <c r="BB121" s="627"/>
      <c r="BC121" s="627"/>
      <c r="BD121" s="627"/>
      <c r="BE121" s="627"/>
      <c r="BF121" s="627"/>
      <c r="BG121" s="627"/>
      <c r="BH121" s="627"/>
      <c r="BI121" s="627"/>
      <c r="BJ121" s="627"/>
      <c r="BK121" s="627"/>
      <c r="BL121" s="627"/>
      <c r="BM121" s="627"/>
      <c r="BN121" s="627"/>
      <c r="BO121" s="627"/>
      <c r="BP121" s="627"/>
      <c r="BQ121" s="627"/>
      <c r="BR121" s="627"/>
      <c r="BS121" s="627"/>
      <c r="BT121" s="627"/>
      <c r="BU121" s="627"/>
      <c r="BV121" s="627"/>
      <c r="BW121" s="627"/>
      <c r="BX121" s="627"/>
      <c r="BY121" s="627"/>
      <c r="BZ121" s="627"/>
      <c r="CA121" s="627"/>
      <c r="CB121" s="627"/>
      <c r="CC121" s="627"/>
      <c r="CD121" s="627"/>
      <c r="CE121" s="627"/>
      <c r="CF121" s="627"/>
      <c r="CG121" s="627"/>
      <c r="CH121" s="627"/>
      <c r="CI121" s="627"/>
      <c r="CJ121" s="627"/>
      <c r="CK121" s="627"/>
      <c r="CL121" s="627"/>
      <c r="CM121" s="627"/>
      <c r="CN121" s="627"/>
      <c r="CO121" s="627"/>
      <c r="CP121" s="627"/>
      <c r="CQ121" s="627"/>
      <c r="CR121" s="627"/>
      <c r="CS121" s="627"/>
      <c r="CT121" s="627"/>
      <c r="CU121" s="627"/>
      <c r="CV121" s="627"/>
      <c r="CW121" s="627"/>
      <c r="CX121" s="627"/>
      <c r="CY121" s="627"/>
      <c r="CZ121" s="627"/>
      <c r="DA121" s="627"/>
      <c r="DB121" s="627"/>
      <c r="DC121" s="627"/>
      <c r="DD121" s="627"/>
      <c r="DE121" s="627"/>
      <c r="DF121" s="627"/>
      <c r="DG121" s="627"/>
      <c r="DH121" s="627"/>
      <c r="DI121" s="627"/>
      <c r="DJ121" s="627"/>
      <c r="DK121" s="627"/>
      <c r="DL121" s="627"/>
      <c r="DM121" s="627"/>
      <c r="DN121" s="627"/>
      <c r="DO121" s="627"/>
      <c r="DP121" s="627"/>
      <c r="DQ121" s="627"/>
      <c r="DR121" s="627"/>
      <c r="DS121" s="627"/>
      <c r="DT121" s="627"/>
      <c r="DU121" s="627"/>
      <c r="DV121" s="627"/>
      <c r="DW121" s="627"/>
      <c r="DX121" s="627"/>
      <c r="DY121" s="627"/>
      <c r="DZ121" s="627"/>
      <c r="EA121" s="627"/>
      <c r="EB121" s="627"/>
      <c r="EC121" s="627"/>
      <c r="ED121" s="627"/>
      <c r="EE121" s="627"/>
      <c r="EF121" s="627"/>
      <c r="EG121" s="627"/>
      <c r="EH121" s="627"/>
      <c r="EI121" s="627"/>
      <c r="EJ121" s="627"/>
      <c r="EK121" s="627"/>
      <c r="EL121" s="627"/>
      <c r="EM121" s="627"/>
      <c r="EN121" s="627"/>
      <c r="EO121" s="627"/>
      <c r="EP121" s="627"/>
      <c r="EQ121" s="627"/>
      <c r="ER121" s="627"/>
      <c r="ES121" s="627"/>
      <c r="ET121" s="627"/>
      <c r="EU121" s="627"/>
      <c r="EV121" s="627"/>
      <c r="EW121" s="627"/>
      <c r="EX121" s="627"/>
      <c r="EY121" s="627"/>
      <c r="EZ121" s="627"/>
      <c r="FA121" s="627"/>
      <c r="FB121" s="627"/>
      <c r="FC121" s="627"/>
      <c r="FD121" s="627"/>
      <c r="FE121" s="627"/>
      <c r="FF121" s="627"/>
      <c r="FG121" s="627"/>
      <c r="FH121" s="627"/>
      <c r="FI121" s="627"/>
      <c r="FJ121" s="627"/>
      <c r="FK121" s="627"/>
      <c r="FL121" s="627"/>
      <c r="FM121" s="627"/>
      <c r="FN121" s="627"/>
      <c r="FO121" s="627"/>
      <c r="FP121" s="627"/>
      <c r="FQ121" s="627"/>
      <c r="FR121" s="627"/>
      <c r="FS121" s="627"/>
      <c r="FT121" s="627"/>
      <c r="FU121" s="627"/>
      <c r="FV121" s="627"/>
      <c r="FW121" s="627"/>
      <c r="FX121" s="627"/>
      <c r="FY121" s="627"/>
      <c r="FZ121" s="627"/>
      <c r="GA121" s="627"/>
      <c r="GB121" s="627"/>
      <c r="GC121" s="627"/>
      <c r="GD121" s="627"/>
      <c r="GE121" s="627"/>
      <c r="GF121" s="627"/>
      <c r="GG121" s="627"/>
      <c r="GH121" s="627"/>
      <c r="GI121" s="627"/>
      <c r="GJ121" s="627"/>
      <c r="GK121" s="627"/>
      <c r="GL121" s="627"/>
      <c r="GM121" s="627"/>
      <c r="GN121" s="627"/>
      <c r="GO121" s="627"/>
      <c r="GP121" s="627"/>
      <c r="GQ121" s="627"/>
      <c r="GR121" s="627"/>
      <c r="GS121" s="627"/>
      <c r="GT121" s="627"/>
      <c r="GU121" s="627"/>
      <c r="GV121" s="627"/>
      <c r="GW121" s="627"/>
      <c r="GX121" s="627"/>
      <c r="GY121" s="627"/>
      <c r="GZ121" s="627"/>
      <c r="HA121" s="627"/>
      <c r="HB121" s="627"/>
      <c r="HC121" s="627"/>
      <c r="HD121" s="627"/>
      <c r="HE121" s="627"/>
      <c r="HF121" s="627"/>
      <c r="HG121" s="627"/>
      <c r="HH121" s="627"/>
      <c r="HI121" s="627"/>
      <c r="HJ121" s="627"/>
      <c r="HK121" s="627"/>
      <c r="HL121" s="627"/>
      <c r="HM121" s="627"/>
      <c r="HN121" s="627"/>
      <c r="HO121" s="627"/>
      <c r="HP121" s="627"/>
      <c r="HQ121" s="627"/>
      <c r="HR121" s="627"/>
      <c r="HS121" s="627"/>
      <c r="HT121" s="627"/>
      <c r="HU121" s="627"/>
      <c r="HV121" s="627"/>
      <c r="HW121" s="627"/>
      <c r="HX121" s="627"/>
      <c r="HY121" s="627"/>
      <c r="HZ121" s="627"/>
      <c r="IA121" s="627"/>
      <c r="IB121" s="627"/>
      <c r="IC121" s="627"/>
      <c r="ID121" s="627"/>
      <c r="IE121" s="627"/>
      <c r="IF121" s="627"/>
      <c r="IG121" s="627"/>
      <c r="IH121" s="627"/>
      <c r="II121" s="627"/>
      <c r="IJ121" s="627"/>
      <c r="IK121" s="627"/>
      <c r="IL121" s="627"/>
      <c r="IM121" s="627"/>
      <c r="IN121" s="627"/>
      <c r="IO121" s="627"/>
      <c r="IP121" s="627"/>
      <c r="IQ121" s="627"/>
      <c r="IR121" s="627"/>
      <c r="IS121" s="627"/>
      <c r="IT121" s="627"/>
      <c r="IU121" s="627"/>
      <c r="IV121" s="627"/>
      <c r="IW121" s="627"/>
      <c r="IX121" s="627"/>
      <c r="IY121" s="627"/>
      <c r="IZ121" s="627"/>
      <c r="JA121" s="627"/>
      <c r="JB121" s="627"/>
      <c r="JC121" s="627"/>
      <c r="JD121" s="627"/>
      <c r="JE121" s="627"/>
      <c r="JF121" s="627"/>
      <c r="JG121" s="627"/>
      <c r="JH121" s="627"/>
      <c r="JI121" s="627"/>
      <c r="JJ121" s="627"/>
      <c r="JK121" s="627"/>
      <c r="JL121" s="627"/>
      <c r="JM121" s="627"/>
      <c r="JN121" s="627"/>
      <c r="JO121" s="627"/>
      <c r="JP121" s="627"/>
      <c r="JQ121" s="627"/>
      <c r="JR121" s="627"/>
      <c r="JS121" s="627"/>
      <c r="JT121" s="627"/>
      <c r="JU121" s="627"/>
      <c r="JV121" s="627"/>
      <c r="JW121" s="627"/>
      <c r="JX121" s="627"/>
      <c r="JY121" s="627"/>
      <c r="JZ121" s="627"/>
      <c r="KA121" s="627"/>
      <c r="KB121" s="627"/>
      <c r="KC121" s="627"/>
      <c r="KD121" s="627"/>
      <c r="KE121" s="627"/>
      <c r="KF121" s="627"/>
      <c r="KG121" s="627"/>
      <c r="KH121" s="627"/>
      <c r="KI121" s="627"/>
      <c r="KJ121" s="627"/>
      <c r="KK121" s="627"/>
      <c r="KL121" s="627"/>
      <c r="KM121" s="627"/>
      <c r="KN121" s="627"/>
      <c r="KO121" s="627"/>
      <c r="KP121" s="627"/>
      <c r="KQ121" s="627"/>
      <c r="KR121" s="627"/>
      <c r="KS121" s="627"/>
      <c r="KT121" s="627"/>
      <c r="KU121" s="627"/>
      <c r="KV121" s="627"/>
      <c r="KW121" s="627"/>
      <c r="KX121" s="627"/>
      <c r="KY121" s="627"/>
      <c r="KZ121" s="627"/>
      <c r="LA121" s="627"/>
      <c r="LB121" s="627"/>
      <c r="LC121" s="627"/>
      <c r="LD121" s="627"/>
      <c r="LE121" s="627"/>
      <c r="LF121" s="627"/>
      <c r="LG121" s="627"/>
      <c r="LH121" s="627"/>
      <c r="LI121" s="627"/>
      <c r="LJ121" s="627"/>
      <c r="LK121" s="627"/>
      <c r="LL121" s="627"/>
      <c r="LM121" s="627"/>
      <c r="LN121" s="627"/>
      <c r="LO121" s="627"/>
      <c r="LP121" s="627"/>
      <c r="LQ121" s="627"/>
      <c r="LR121" s="627"/>
      <c r="LS121" s="627"/>
      <c r="LT121" s="627"/>
      <c r="LU121" s="627"/>
      <c r="LV121" s="627"/>
      <c r="LW121" s="627"/>
      <c r="LX121" s="627"/>
      <c r="LY121" s="627"/>
      <c r="LZ121" s="627"/>
      <c r="MA121" s="627"/>
      <c r="MB121" s="627"/>
      <c r="MC121" s="627"/>
      <c r="MD121" s="627"/>
      <c r="ME121" s="627"/>
      <c r="MF121" s="627"/>
      <c r="MG121" s="627"/>
      <c r="MH121" s="627"/>
      <c r="MI121" s="627"/>
      <c r="MJ121" s="627"/>
      <c r="MK121" s="627"/>
      <c r="ML121" s="627"/>
      <c r="MM121" s="627"/>
      <c r="MN121" s="627"/>
      <c r="MO121" s="627"/>
      <c r="MP121" s="627"/>
      <c r="MQ121" s="627"/>
      <c r="MR121" s="627"/>
      <c r="MS121" s="627"/>
      <c r="MT121" s="627"/>
      <c r="MU121" s="627"/>
      <c r="MV121" s="627"/>
      <c r="MW121" s="627"/>
      <c r="MX121" s="627"/>
      <c r="MY121" s="627"/>
      <c r="MZ121" s="627"/>
      <c r="NA121" s="627"/>
      <c r="NB121" s="627"/>
      <c r="NC121" s="627"/>
      <c r="ND121" s="627"/>
      <c r="NE121" s="627"/>
      <c r="NF121" s="627"/>
      <c r="NG121" s="627"/>
      <c r="NH121" s="627"/>
      <c r="NI121" s="627"/>
      <c r="NJ121" s="627"/>
      <c r="NK121" s="627"/>
      <c r="NL121" s="627"/>
      <c r="NM121" s="627"/>
      <c r="NN121" s="627"/>
      <c r="NO121" s="627"/>
      <c r="NP121" s="627"/>
      <c r="NQ121" s="627"/>
      <c r="NR121" s="627"/>
      <c r="NS121" s="627"/>
      <c r="NT121" s="627"/>
      <c r="NU121" s="627"/>
      <c r="NV121" s="627"/>
      <c r="NW121" s="627"/>
      <c r="NX121" s="627"/>
      <c r="NY121" s="627"/>
      <c r="NZ121" s="627"/>
      <c r="OA121" s="627"/>
      <c r="OB121" s="627"/>
      <c r="OC121" s="627"/>
      <c r="OD121" s="627"/>
      <c r="OE121" s="627"/>
      <c r="OF121" s="627"/>
      <c r="OG121" s="627"/>
      <c r="OH121" s="627"/>
      <c r="OI121" s="627"/>
      <c r="OJ121" s="627"/>
      <c r="OK121" s="627"/>
      <c r="OL121" s="627"/>
      <c r="OM121" s="627"/>
      <c r="ON121" s="627"/>
    </row>
    <row r="122" spans="1:404" ht="15" customHeight="1">
      <c r="A122" s="12"/>
      <c r="B122" s="12"/>
      <c r="C122" s="12"/>
      <c r="D122" s="12"/>
      <c r="E122" s="12"/>
      <c r="F122" s="12"/>
      <c r="G122" s="12"/>
      <c r="H122" s="12"/>
      <c r="I122" s="12"/>
      <c r="J122" s="380"/>
      <c r="K122" s="380"/>
      <c r="L122" s="380"/>
      <c r="M122" s="380"/>
      <c r="N122" s="380"/>
      <c r="O122" s="380"/>
      <c r="P122" s="380"/>
      <c r="Q122" s="380"/>
      <c r="R122" s="380"/>
      <c r="S122" s="380"/>
      <c r="T122" s="380"/>
      <c r="U122" s="380"/>
      <c r="V122" s="380"/>
      <c r="W122" s="380"/>
      <c r="X122" s="380"/>
      <c r="Y122" s="380"/>
      <c r="Z122" s="380"/>
      <c r="AA122" s="380"/>
      <c r="AB122" s="380"/>
      <c r="AC122" s="380"/>
      <c r="AD122" s="380"/>
      <c r="AE122" s="380"/>
      <c r="AF122" s="380"/>
      <c r="AG122" s="380"/>
      <c r="AH122" s="380"/>
      <c r="AI122" s="380"/>
      <c r="AJ122" s="380"/>
      <c r="AK122" s="380"/>
      <c r="AL122" s="380"/>
      <c r="AM122" s="380"/>
      <c r="AN122" s="380"/>
      <c r="AO122" s="380"/>
      <c r="AP122" s="380"/>
      <c r="AQ122" s="380"/>
      <c r="AR122" s="380"/>
      <c r="AS122" s="380"/>
      <c r="AT122" s="380"/>
      <c r="AU122" s="380"/>
      <c r="AV122" s="380"/>
      <c r="AW122" s="380"/>
      <c r="AX122" s="380"/>
      <c r="AY122" s="380"/>
      <c r="AZ122" s="380"/>
      <c r="BA122" s="380"/>
      <c r="BB122" s="380"/>
      <c r="BC122" s="380"/>
      <c r="BD122" s="380"/>
      <c r="BE122" s="380"/>
      <c r="BF122" s="380"/>
      <c r="BG122" s="380"/>
      <c r="BH122" s="380"/>
      <c r="BI122" s="380"/>
      <c r="BJ122" s="380"/>
      <c r="BK122" s="380"/>
      <c r="BL122" s="380"/>
      <c r="BM122" s="380"/>
      <c r="BN122" s="380"/>
      <c r="BO122" s="380"/>
      <c r="BP122" s="380"/>
      <c r="BQ122" s="380"/>
      <c r="BR122" s="380"/>
      <c r="BS122" s="380"/>
      <c r="BT122" s="380"/>
      <c r="BU122" s="380"/>
      <c r="BV122" s="380"/>
      <c r="BW122" s="380"/>
      <c r="BX122" s="380"/>
      <c r="BY122" s="380"/>
      <c r="BZ122" s="380"/>
      <c r="CA122" s="380"/>
      <c r="CB122" s="380"/>
      <c r="CC122" s="380"/>
      <c r="CD122" s="380"/>
      <c r="CE122" s="380"/>
      <c r="CF122" s="380"/>
      <c r="CG122" s="380"/>
      <c r="CH122" s="380"/>
      <c r="CI122" s="380"/>
      <c r="CJ122" s="380"/>
      <c r="CK122" s="380"/>
      <c r="CL122" s="380"/>
      <c r="CM122" s="380"/>
      <c r="CN122" s="380"/>
      <c r="CO122" s="380"/>
      <c r="CP122" s="380"/>
      <c r="CQ122" s="380"/>
      <c r="CR122" s="380"/>
      <c r="CS122" s="380"/>
      <c r="CT122" s="380"/>
      <c r="CU122" s="380"/>
      <c r="CV122" s="380"/>
      <c r="CW122" s="380"/>
      <c r="CX122" s="380"/>
      <c r="CY122" s="380"/>
      <c r="CZ122" s="380"/>
      <c r="DA122" s="380"/>
      <c r="DB122" s="380"/>
      <c r="DC122" s="380"/>
      <c r="DD122" s="380"/>
      <c r="DE122" s="380"/>
      <c r="DF122" s="380"/>
      <c r="DG122" s="380"/>
      <c r="DH122" s="380"/>
      <c r="DI122" s="380"/>
      <c r="DJ122" s="380"/>
      <c r="DK122" s="380"/>
      <c r="DL122" s="380"/>
      <c r="DM122" s="380"/>
      <c r="DN122" s="380"/>
      <c r="DO122" s="380"/>
      <c r="DP122" s="380"/>
      <c r="DQ122" s="380"/>
      <c r="DR122" s="380"/>
      <c r="DS122" s="380"/>
      <c r="DT122" s="380"/>
      <c r="DU122" s="380"/>
      <c r="DV122" s="380"/>
      <c r="DW122" s="380"/>
      <c r="DX122" s="380"/>
      <c r="DY122" s="380"/>
      <c r="DZ122" s="380"/>
      <c r="EA122" s="380"/>
      <c r="EB122" s="380"/>
      <c r="EC122" s="380"/>
      <c r="ED122" s="380"/>
      <c r="EE122" s="380"/>
      <c r="EF122" s="380"/>
      <c r="EG122" s="380"/>
      <c r="EH122" s="380"/>
      <c r="EI122" s="380"/>
      <c r="EJ122" s="380"/>
      <c r="EK122" s="380"/>
      <c r="EL122" s="380"/>
      <c r="EM122" s="380"/>
      <c r="EN122" s="380"/>
      <c r="EO122" s="380"/>
      <c r="EP122" s="380"/>
      <c r="EQ122" s="380"/>
      <c r="ER122" s="380"/>
      <c r="ES122" s="380"/>
      <c r="ET122" s="380"/>
      <c r="EU122" s="380"/>
      <c r="EV122" s="380"/>
      <c r="EW122" s="380"/>
      <c r="EX122" s="380"/>
      <c r="EY122" s="380"/>
      <c r="EZ122" s="380"/>
      <c r="FA122" s="380"/>
      <c r="FB122" s="380"/>
      <c r="FC122" s="380"/>
      <c r="FD122" s="380"/>
      <c r="FE122" s="380"/>
      <c r="FF122" s="380"/>
      <c r="FG122" s="380"/>
      <c r="FH122" s="380"/>
      <c r="FI122" s="380"/>
      <c r="FJ122" s="380"/>
      <c r="FK122" s="380"/>
      <c r="FL122" s="380"/>
      <c r="FM122" s="380"/>
      <c r="FN122" s="380"/>
      <c r="FO122" s="380"/>
      <c r="FP122" s="380"/>
      <c r="FQ122" s="380"/>
      <c r="FR122" s="380"/>
      <c r="FS122" s="380"/>
      <c r="FT122" s="380"/>
      <c r="FU122" s="380"/>
      <c r="FV122" s="380"/>
      <c r="FW122" s="380"/>
      <c r="FX122" s="380"/>
      <c r="FY122" s="380"/>
      <c r="FZ122" s="380"/>
      <c r="GA122" s="380"/>
      <c r="GB122" s="380"/>
      <c r="GC122" s="380"/>
      <c r="GD122" s="380"/>
      <c r="GE122" s="380"/>
      <c r="GF122" s="380"/>
      <c r="GG122" s="380"/>
      <c r="GH122" s="380"/>
      <c r="GI122" s="380"/>
      <c r="GJ122" s="380"/>
      <c r="GK122" s="380"/>
      <c r="GL122" s="380"/>
      <c r="GM122" s="380"/>
      <c r="GN122" s="380"/>
      <c r="GO122" s="380"/>
      <c r="GP122" s="380"/>
      <c r="GQ122" s="380"/>
      <c r="GR122" s="380"/>
      <c r="GS122" s="380"/>
      <c r="GT122" s="380"/>
      <c r="GU122" s="380"/>
      <c r="GV122" s="380"/>
      <c r="GW122" s="380"/>
      <c r="GX122" s="380"/>
      <c r="GY122" s="380"/>
      <c r="GZ122" s="380"/>
      <c r="HA122" s="380"/>
      <c r="HB122" s="380"/>
      <c r="HC122" s="380"/>
      <c r="HD122" s="380"/>
      <c r="HE122" s="380"/>
      <c r="HF122" s="380"/>
      <c r="HG122" s="380"/>
      <c r="HH122" s="380"/>
      <c r="HI122" s="380"/>
      <c r="HJ122" s="380"/>
      <c r="HK122" s="380"/>
      <c r="HL122" s="380"/>
      <c r="HM122" s="380"/>
      <c r="HN122" s="380"/>
      <c r="HO122" s="380"/>
      <c r="HP122" s="380"/>
      <c r="HQ122" s="380"/>
      <c r="HR122" s="380"/>
      <c r="HS122" s="380"/>
      <c r="HT122" s="380"/>
      <c r="HU122" s="380"/>
      <c r="HV122" s="380"/>
      <c r="HW122" s="380"/>
      <c r="HX122" s="380"/>
      <c r="HY122" s="380"/>
      <c r="HZ122" s="380"/>
      <c r="IA122" s="380"/>
      <c r="IB122" s="380"/>
      <c r="IC122" s="380"/>
      <c r="ID122" s="380"/>
      <c r="IE122" s="380"/>
      <c r="IF122" s="380"/>
      <c r="IG122" s="380"/>
      <c r="IH122" s="380"/>
      <c r="II122" s="380"/>
      <c r="IJ122" s="380"/>
      <c r="IK122" s="380"/>
      <c r="IL122" s="380"/>
      <c r="IM122" s="380"/>
      <c r="IN122" s="380"/>
      <c r="IO122" s="380"/>
      <c r="IP122" s="380"/>
      <c r="IQ122" s="380"/>
      <c r="IR122" s="380"/>
      <c r="IS122" s="380"/>
      <c r="IT122" s="380"/>
      <c r="IU122" s="380"/>
      <c r="IV122" s="380"/>
      <c r="IW122" s="380"/>
      <c r="IX122" s="380"/>
      <c r="IY122" s="380"/>
      <c r="IZ122" s="380"/>
      <c r="JA122" s="380"/>
      <c r="JB122" s="380"/>
      <c r="JC122" s="380"/>
      <c r="JD122" s="380"/>
      <c r="JE122" s="380"/>
      <c r="JF122" s="380"/>
      <c r="JG122" s="380"/>
      <c r="JH122" s="380"/>
      <c r="JI122" s="380"/>
      <c r="JJ122" s="380"/>
      <c r="JK122" s="380"/>
      <c r="JL122" s="380"/>
      <c r="JM122" s="380"/>
      <c r="JN122" s="380"/>
      <c r="JO122" s="380"/>
      <c r="JP122" s="380"/>
      <c r="JQ122" s="380"/>
      <c r="JR122" s="380"/>
      <c r="JS122" s="380"/>
      <c r="JT122" s="380"/>
      <c r="JU122" s="380"/>
      <c r="JV122" s="380"/>
      <c r="JW122" s="380"/>
      <c r="JX122" s="380"/>
      <c r="JY122" s="380"/>
      <c r="JZ122" s="380"/>
      <c r="KA122" s="380"/>
      <c r="KB122" s="380"/>
      <c r="KC122" s="380"/>
      <c r="KD122" s="380"/>
      <c r="KE122" s="380"/>
      <c r="KF122" s="380"/>
      <c r="KG122" s="380"/>
      <c r="KH122" s="380"/>
      <c r="KI122" s="380"/>
      <c r="KJ122" s="380"/>
      <c r="KK122" s="380"/>
      <c r="KL122" s="380"/>
      <c r="KM122" s="380"/>
      <c r="KN122" s="380"/>
      <c r="KO122" s="380"/>
      <c r="KP122" s="380"/>
      <c r="KQ122" s="380"/>
      <c r="KR122" s="380"/>
      <c r="KS122" s="380"/>
      <c r="KT122" s="380"/>
      <c r="KU122" s="380"/>
      <c r="KV122" s="380"/>
      <c r="KW122" s="380"/>
      <c r="KX122" s="380"/>
      <c r="KY122" s="380"/>
      <c r="KZ122" s="380"/>
      <c r="LA122" s="380"/>
      <c r="LB122" s="380"/>
      <c r="LC122" s="380"/>
      <c r="LD122" s="380"/>
      <c r="LE122" s="380"/>
      <c r="LF122" s="380"/>
      <c r="LG122" s="380"/>
      <c r="LH122" s="380"/>
      <c r="LI122" s="380"/>
      <c r="LJ122" s="380"/>
      <c r="LK122" s="380"/>
      <c r="LL122" s="380"/>
      <c r="LM122" s="380"/>
      <c r="LN122" s="380"/>
      <c r="LO122" s="380"/>
      <c r="LP122" s="380"/>
      <c r="LQ122" s="380"/>
      <c r="LR122" s="380"/>
      <c r="LS122" s="380"/>
      <c r="LT122" s="380"/>
      <c r="LU122" s="380"/>
      <c r="LV122" s="380"/>
      <c r="LW122" s="380"/>
      <c r="LX122" s="380"/>
      <c r="LY122" s="380"/>
      <c r="LZ122" s="380"/>
      <c r="MA122" s="380"/>
      <c r="MB122" s="380"/>
      <c r="MC122" s="380"/>
      <c r="MD122" s="380"/>
      <c r="ME122" s="380"/>
      <c r="MF122" s="380"/>
      <c r="MG122" s="380"/>
      <c r="MH122" s="380"/>
      <c r="MI122" s="380"/>
      <c r="MJ122" s="380"/>
      <c r="MK122" s="380"/>
      <c r="ML122" s="380"/>
      <c r="MM122" s="380"/>
      <c r="MN122" s="380"/>
      <c r="MO122" s="380"/>
      <c r="MP122" s="380"/>
      <c r="MQ122" s="380"/>
      <c r="MR122" s="380"/>
      <c r="MS122" s="380"/>
      <c r="MT122" s="380"/>
      <c r="MU122" s="380"/>
      <c r="MV122" s="380"/>
      <c r="MW122" s="380"/>
      <c r="MX122" s="380"/>
      <c r="MY122" s="380"/>
      <c r="MZ122" s="380"/>
      <c r="NA122" s="380"/>
      <c r="NB122" s="380"/>
      <c r="NC122" s="380"/>
      <c r="ND122" s="380"/>
      <c r="NE122" s="380"/>
      <c r="NF122" s="380"/>
      <c r="NG122" s="380"/>
      <c r="NH122" s="380"/>
      <c r="NI122" s="380"/>
      <c r="NJ122" s="380"/>
      <c r="NK122" s="380"/>
      <c r="NL122" s="380"/>
      <c r="NM122" s="380"/>
      <c r="NN122" s="380"/>
      <c r="NO122" s="380"/>
      <c r="NP122" s="380"/>
      <c r="NQ122" s="380"/>
      <c r="NR122" s="380"/>
      <c r="NS122" s="380"/>
      <c r="NT122" s="380"/>
      <c r="NU122" s="380"/>
      <c r="NV122" s="380"/>
      <c r="NW122" s="380"/>
      <c r="NX122" s="380"/>
      <c r="NY122" s="380"/>
      <c r="NZ122" s="380"/>
      <c r="OA122" s="380"/>
      <c r="OB122" s="380"/>
      <c r="OC122" s="380"/>
      <c r="OD122" s="380"/>
      <c r="OE122" s="380"/>
      <c r="OF122" s="380"/>
      <c r="OG122" s="380"/>
      <c r="OH122" s="380"/>
      <c r="OI122" s="380"/>
      <c r="OJ122" s="380"/>
      <c r="OK122" s="380"/>
      <c r="OL122" s="380"/>
      <c r="OM122" s="380"/>
      <c r="ON122" s="380"/>
    </row>
    <row r="123" spans="1:404" ht="15" customHeight="1">
      <c r="A123" s="12"/>
      <c r="B123" s="12"/>
      <c r="C123" s="12"/>
      <c r="D123" s="12"/>
      <c r="E123" s="12"/>
      <c r="F123" s="12"/>
      <c r="G123" s="12"/>
      <c r="H123" s="12"/>
      <c r="I123" s="12"/>
      <c r="J123" s="627"/>
      <c r="K123" s="627"/>
      <c r="L123" s="627"/>
      <c r="M123" s="627"/>
      <c r="N123" s="627"/>
      <c r="O123" s="627"/>
      <c r="P123" s="627"/>
      <c r="Q123" s="627"/>
      <c r="R123" s="627"/>
      <c r="S123" s="627"/>
      <c r="T123" s="627"/>
      <c r="U123" s="627"/>
      <c r="V123" s="627"/>
      <c r="W123" s="627"/>
      <c r="X123" s="627"/>
      <c r="Y123" s="627"/>
      <c r="Z123" s="627"/>
      <c r="AA123" s="627"/>
      <c r="AB123" s="627"/>
      <c r="AC123" s="627"/>
      <c r="AD123" s="627"/>
      <c r="AE123" s="627"/>
      <c r="AF123" s="627"/>
      <c r="AG123" s="627"/>
      <c r="AH123" s="627"/>
      <c r="AI123" s="627"/>
      <c r="AJ123" s="627"/>
      <c r="AK123" s="627"/>
      <c r="AL123" s="627"/>
      <c r="AM123" s="627"/>
      <c r="AN123" s="627"/>
      <c r="AO123" s="627"/>
      <c r="AP123" s="627"/>
      <c r="AQ123" s="627"/>
      <c r="AR123" s="627"/>
      <c r="AS123" s="627"/>
      <c r="AT123" s="627"/>
      <c r="AU123" s="627"/>
      <c r="AV123" s="627"/>
      <c r="AW123" s="627"/>
      <c r="AX123" s="627"/>
      <c r="AY123" s="627"/>
      <c r="AZ123" s="627"/>
      <c r="BA123" s="627"/>
      <c r="BB123" s="627"/>
      <c r="BC123" s="627"/>
      <c r="BD123" s="627"/>
      <c r="BE123" s="627"/>
      <c r="BF123" s="627"/>
      <c r="BG123" s="627"/>
      <c r="BH123" s="627"/>
      <c r="BI123" s="627"/>
      <c r="BJ123" s="627"/>
      <c r="BK123" s="627"/>
      <c r="BL123" s="627"/>
      <c r="BM123" s="627"/>
      <c r="BN123" s="627"/>
      <c r="BO123" s="627"/>
      <c r="BP123" s="627"/>
      <c r="BQ123" s="627"/>
      <c r="BR123" s="627"/>
      <c r="BS123" s="627"/>
      <c r="BT123" s="627"/>
      <c r="BU123" s="627"/>
      <c r="BV123" s="627"/>
      <c r="BW123" s="627"/>
      <c r="BX123" s="627"/>
      <c r="BY123" s="627"/>
      <c r="BZ123" s="627"/>
      <c r="CA123" s="627"/>
      <c r="CB123" s="627"/>
      <c r="CC123" s="627"/>
      <c r="CD123" s="627"/>
      <c r="CE123" s="627"/>
      <c r="CF123" s="627"/>
      <c r="CG123" s="627"/>
      <c r="CH123" s="627"/>
      <c r="CI123" s="627"/>
      <c r="CJ123" s="627"/>
      <c r="CK123" s="627"/>
      <c r="CL123" s="627"/>
      <c r="CM123" s="627"/>
      <c r="CN123" s="627"/>
      <c r="CO123" s="627"/>
      <c r="CP123" s="627"/>
      <c r="CQ123" s="627"/>
      <c r="CR123" s="627"/>
      <c r="CS123" s="627"/>
      <c r="CT123" s="627"/>
      <c r="CU123" s="627"/>
      <c r="CV123" s="627"/>
      <c r="CW123" s="627"/>
      <c r="CX123" s="627"/>
      <c r="CY123" s="627"/>
      <c r="CZ123" s="627"/>
      <c r="DA123" s="627"/>
      <c r="DB123" s="627"/>
      <c r="DC123" s="627"/>
      <c r="DD123" s="627"/>
      <c r="DE123" s="627"/>
      <c r="DF123" s="627"/>
      <c r="DG123" s="627"/>
      <c r="DH123" s="627"/>
      <c r="DI123" s="627"/>
      <c r="DJ123" s="627"/>
      <c r="DK123" s="627"/>
      <c r="DL123" s="627"/>
      <c r="DM123" s="627"/>
      <c r="DN123" s="627"/>
      <c r="DO123" s="627"/>
      <c r="DP123" s="627"/>
      <c r="DQ123" s="627"/>
      <c r="DR123" s="627"/>
      <c r="DS123" s="627"/>
      <c r="DT123" s="627"/>
      <c r="DU123" s="627"/>
      <c r="DV123" s="627"/>
      <c r="DW123" s="627"/>
      <c r="DX123" s="627"/>
      <c r="DY123" s="627"/>
      <c r="DZ123" s="627"/>
      <c r="EA123" s="627"/>
      <c r="EB123" s="627"/>
      <c r="EC123" s="627"/>
      <c r="ED123" s="627"/>
      <c r="EE123" s="627"/>
      <c r="EF123" s="627"/>
      <c r="EG123" s="627"/>
      <c r="EH123" s="627"/>
      <c r="EI123" s="627"/>
      <c r="EJ123" s="627"/>
      <c r="EK123" s="627"/>
      <c r="EL123" s="627"/>
      <c r="EM123" s="627"/>
      <c r="EN123" s="627"/>
      <c r="EO123" s="627"/>
      <c r="EP123" s="627"/>
      <c r="EQ123" s="627"/>
      <c r="ER123" s="627"/>
      <c r="ES123" s="627"/>
      <c r="ET123" s="627"/>
      <c r="EU123" s="627"/>
      <c r="EV123" s="627"/>
      <c r="EW123" s="627"/>
      <c r="EX123" s="627"/>
      <c r="EY123" s="627"/>
      <c r="EZ123" s="627"/>
      <c r="FA123" s="627"/>
      <c r="FB123" s="627"/>
      <c r="FC123" s="627"/>
      <c r="FD123" s="627"/>
      <c r="FE123" s="627"/>
      <c r="FF123" s="627"/>
      <c r="FG123" s="627"/>
      <c r="FH123" s="627"/>
      <c r="FI123" s="627"/>
      <c r="FJ123" s="627"/>
      <c r="FK123" s="627"/>
      <c r="FL123" s="627"/>
      <c r="FM123" s="627"/>
      <c r="FN123" s="627"/>
      <c r="FO123" s="627"/>
      <c r="FP123" s="627"/>
      <c r="FQ123" s="627"/>
      <c r="FR123" s="627"/>
      <c r="FS123" s="627"/>
      <c r="FT123" s="627"/>
      <c r="FU123" s="627"/>
      <c r="FV123" s="627"/>
      <c r="FW123" s="627"/>
      <c r="FX123" s="627"/>
      <c r="FY123" s="627"/>
      <c r="FZ123" s="627"/>
      <c r="GA123" s="627"/>
      <c r="GB123" s="627"/>
      <c r="GC123" s="627"/>
      <c r="GD123" s="627"/>
      <c r="GE123" s="627"/>
      <c r="GF123" s="627"/>
      <c r="GG123" s="627"/>
      <c r="GH123" s="627"/>
      <c r="GI123" s="627"/>
      <c r="GJ123" s="627"/>
      <c r="GK123" s="627"/>
      <c r="GL123" s="627"/>
      <c r="GM123" s="627"/>
      <c r="GN123" s="627"/>
      <c r="GO123" s="627"/>
      <c r="GP123" s="627"/>
      <c r="GQ123" s="627"/>
      <c r="GR123" s="627"/>
      <c r="GS123" s="627"/>
      <c r="GT123" s="627"/>
      <c r="GU123" s="627"/>
      <c r="GV123" s="627"/>
      <c r="GW123" s="627"/>
      <c r="GX123" s="627"/>
      <c r="GY123" s="627"/>
      <c r="GZ123" s="627"/>
      <c r="HA123" s="627"/>
      <c r="HB123" s="627"/>
      <c r="HC123" s="627"/>
      <c r="HD123" s="627"/>
      <c r="HE123" s="627"/>
      <c r="HF123" s="627"/>
      <c r="HG123" s="627"/>
      <c r="HH123" s="627"/>
      <c r="HI123" s="627"/>
      <c r="HJ123" s="627"/>
      <c r="HK123" s="627"/>
      <c r="HL123" s="627"/>
      <c r="HM123" s="627"/>
      <c r="HN123" s="627"/>
      <c r="HO123" s="627"/>
      <c r="HP123" s="627"/>
      <c r="HQ123" s="627"/>
      <c r="HR123" s="627"/>
      <c r="HS123" s="627"/>
      <c r="HT123" s="627"/>
      <c r="HU123" s="627"/>
      <c r="HV123" s="627"/>
      <c r="HW123" s="627"/>
      <c r="HX123" s="627"/>
      <c r="HY123" s="627"/>
      <c r="HZ123" s="627"/>
      <c r="IA123" s="627"/>
      <c r="IB123" s="627"/>
      <c r="IC123" s="627"/>
      <c r="ID123" s="627"/>
      <c r="IE123" s="627"/>
      <c r="IF123" s="627"/>
      <c r="IG123" s="627"/>
      <c r="IH123" s="627"/>
      <c r="II123" s="627"/>
      <c r="IJ123" s="627"/>
      <c r="IK123" s="627"/>
      <c r="IL123" s="627"/>
      <c r="IM123" s="627"/>
      <c r="IN123" s="627"/>
      <c r="IO123" s="627"/>
      <c r="IP123" s="627"/>
      <c r="IQ123" s="627"/>
      <c r="IR123" s="627"/>
      <c r="IS123" s="627"/>
      <c r="IT123" s="627"/>
      <c r="IU123" s="627"/>
      <c r="IV123" s="627"/>
      <c r="IW123" s="627"/>
      <c r="IX123" s="627"/>
      <c r="IY123" s="627"/>
      <c r="IZ123" s="627"/>
      <c r="JA123" s="627"/>
      <c r="JB123" s="627"/>
      <c r="JC123" s="627"/>
      <c r="JD123" s="627"/>
      <c r="JE123" s="627"/>
      <c r="JF123" s="627"/>
      <c r="JG123" s="627"/>
      <c r="JH123" s="627"/>
      <c r="JI123" s="627"/>
      <c r="JJ123" s="627"/>
      <c r="JK123" s="627"/>
      <c r="JL123" s="627"/>
      <c r="JM123" s="627"/>
      <c r="JN123" s="627"/>
      <c r="JO123" s="627"/>
      <c r="JP123" s="627"/>
      <c r="JQ123" s="627"/>
      <c r="JR123" s="627"/>
      <c r="JS123" s="627"/>
      <c r="JT123" s="627"/>
      <c r="JU123" s="627"/>
      <c r="JV123" s="627"/>
      <c r="JW123" s="627"/>
      <c r="JX123" s="627"/>
      <c r="JY123" s="627"/>
      <c r="JZ123" s="627"/>
      <c r="KA123" s="627"/>
      <c r="KB123" s="627"/>
      <c r="KC123" s="627"/>
      <c r="KD123" s="627"/>
      <c r="KE123" s="627"/>
      <c r="KF123" s="627"/>
      <c r="KG123" s="627"/>
      <c r="KH123" s="627"/>
      <c r="KI123" s="627"/>
      <c r="KJ123" s="627"/>
      <c r="KK123" s="627"/>
      <c r="KL123" s="627"/>
      <c r="KM123" s="627"/>
      <c r="KN123" s="627"/>
      <c r="KO123" s="627"/>
      <c r="KP123" s="627"/>
      <c r="KQ123" s="627"/>
      <c r="KR123" s="627"/>
      <c r="KS123" s="627"/>
      <c r="KT123" s="627"/>
      <c r="KU123" s="627"/>
      <c r="KV123" s="627"/>
      <c r="KW123" s="627"/>
      <c r="KX123" s="627"/>
      <c r="KY123" s="627"/>
      <c r="KZ123" s="627"/>
      <c r="LA123" s="627"/>
      <c r="LB123" s="627"/>
      <c r="LC123" s="627"/>
      <c r="LD123" s="627"/>
      <c r="LE123" s="627"/>
      <c r="LF123" s="627"/>
      <c r="LG123" s="627"/>
      <c r="LH123" s="627"/>
      <c r="LI123" s="627"/>
      <c r="LJ123" s="627"/>
      <c r="LK123" s="627"/>
      <c r="LL123" s="627"/>
      <c r="LM123" s="627"/>
      <c r="LN123" s="627"/>
      <c r="LO123" s="627"/>
      <c r="LP123" s="627"/>
      <c r="LQ123" s="627"/>
      <c r="LR123" s="627"/>
      <c r="LS123" s="627"/>
      <c r="LT123" s="627"/>
      <c r="LU123" s="627"/>
      <c r="LV123" s="627"/>
      <c r="LW123" s="627"/>
      <c r="LX123" s="627"/>
      <c r="LY123" s="627"/>
      <c r="LZ123" s="627"/>
      <c r="MA123" s="627"/>
      <c r="MB123" s="627"/>
      <c r="MC123" s="627"/>
      <c r="MD123" s="627"/>
      <c r="ME123" s="627"/>
      <c r="MF123" s="627"/>
      <c r="MG123" s="627"/>
      <c r="MH123" s="627"/>
      <c r="MI123" s="627"/>
      <c r="MJ123" s="627"/>
      <c r="MK123" s="627"/>
      <c r="ML123" s="627"/>
      <c r="MM123" s="627"/>
      <c r="MN123" s="627"/>
      <c r="MO123" s="627"/>
      <c r="MP123" s="627"/>
      <c r="MQ123" s="627"/>
      <c r="MR123" s="627"/>
      <c r="MS123" s="627"/>
      <c r="MT123" s="627"/>
      <c r="MU123" s="627"/>
      <c r="MV123" s="627"/>
      <c r="MW123" s="627"/>
      <c r="MX123" s="627"/>
      <c r="MY123" s="627"/>
      <c r="MZ123" s="627"/>
      <c r="NA123" s="627"/>
      <c r="NB123" s="627"/>
      <c r="NC123" s="627"/>
      <c r="ND123" s="627"/>
      <c r="NE123" s="627"/>
      <c r="NF123" s="627"/>
      <c r="NG123" s="627"/>
      <c r="NH123" s="627"/>
      <c r="NI123" s="627"/>
      <c r="NJ123" s="627"/>
      <c r="NK123" s="627"/>
      <c r="NL123" s="627"/>
      <c r="NM123" s="627"/>
      <c r="NN123" s="627"/>
      <c r="NO123" s="627"/>
      <c r="NP123" s="627"/>
      <c r="NQ123" s="627"/>
      <c r="NR123" s="627"/>
      <c r="NS123" s="627"/>
      <c r="NT123" s="627"/>
      <c r="NU123" s="627"/>
      <c r="NV123" s="627"/>
      <c r="NW123" s="627"/>
      <c r="NX123" s="627"/>
      <c r="NY123" s="627"/>
      <c r="NZ123" s="627"/>
      <c r="OA123" s="627"/>
      <c r="OB123" s="627"/>
      <c r="OC123" s="627"/>
      <c r="OD123" s="627"/>
      <c r="OE123" s="627"/>
      <c r="OF123" s="627"/>
      <c r="OG123" s="627"/>
      <c r="OH123" s="627"/>
      <c r="OI123" s="627"/>
      <c r="OJ123" s="627"/>
      <c r="OK123" s="627"/>
      <c r="OL123" s="627"/>
      <c r="OM123" s="627"/>
      <c r="ON123" s="627"/>
    </row>
    <row r="124" spans="1:404" ht="15" customHeight="1">
      <c r="A124" s="12"/>
      <c r="B124" s="12"/>
      <c r="C124" s="12"/>
      <c r="D124" s="12"/>
      <c r="E124" s="12"/>
      <c r="F124" s="12"/>
      <c r="G124" s="12"/>
      <c r="H124" s="12"/>
      <c r="I124" s="12"/>
      <c r="J124" s="627"/>
      <c r="K124" s="627"/>
      <c r="L124" s="627"/>
      <c r="M124" s="627"/>
      <c r="N124" s="627"/>
      <c r="O124" s="627"/>
      <c r="P124" s="627"/>
      <c r="Q124" s="627"/>
      <c r="R124" s="627"/>
      <c r="S124" s="627"/>
      <c r="T124" s="627"/>
      <c r="U124" s="627"/>
      <c r="V124" s="627"/>
      <c r="W124" s="627"/>
      <c r="X124" s="627"/>
      <c r="Y124" s="627"/>
      <c r="Z124" s="627"/>
      <c r="AA124" s="627"/>
      <c r="AB124" s="627"/>
      <c r="AC124" s="627"/>
      <c r="AD124" s="627"/>
      <c r="AE124" s="627"/>
      <c r="AF124" s="627"/>
      <c r="AG124" s="627"/>
      <c r="AH124" s="627"/>
      <c r="AI124" s="627"/>
      <c r="AJ124" s="627"/>
      <c r="AK124" s="627"/>
      <c r="AL124" s="627"/>
      <c r="AM124" s="627"/>
      <c r="AN124" s="627"/>
      <c r="AO124" s="627"/>
      <c r="AP124" s="627"/>
      <c r="AQ124" s="627"/>
      <c r="AR124" s="627"/>
      <c r="AS124" s="627"/>
      <c r="AT124" s="627"/>
      <c r="AU124" s="627"/>
      <c r="AV124" s="627"/>
      <c r="AW124" s="627"/>
      <c r="AX124" s="627"/>
      <c r="AY124" s="627"/>
      <c r="AZ124" s="627"/>
      <c r="BA124" s="627"/>
      <c r="BB124" s="627"/>
      <c r="BC124" s="627"/>
      <c r="BD124" s="627"/>
      <c r="BE124" s="627"/>
      <c r="BF124" s="627"/>
      <c r="BG124" s="627"/>
      <c r="BH124" s="627"/>
      <c r="BI124" s="627"/>
      <c r="BJ124" s="627"/>
      <c r="BK124" s="627"/>
      <c r="BL124" s="627"/>
      <c r="BM124" s="627"/>
      <c r="BN124" s="627"/>
      <c r="BO124" s="627"/>
      <c r="BP124" s="627"/>
      <c r="BQ124" s="627"/>
      <c r="BR124" s="627"/>
      <c r="BS124" s="627"/>
      <c r="BT124" s="627"/>
      <c r="BU124" s="627"/>
      <c r="BV124" s="627"/>
      <c r="BW124" s="627"/>
      <c r="BX124" s="627"/>
      <c r="BY124" s="627"/>
      <c r="BZ124" s="627"/>
      <c r="CA124" s="627"/>
      <c r="CB124" s="627"/>
      <c r="CC124" s="627"/>
      <c r="CD124" s="627"/>
      <c r="CE124" s="627"/>
      <c r="CF124" s="627"/>
      <c r="CG124" s="627"/>
      <c r="CH124" s="627"/>
      <c r="CI124" s="627"/>
      <c r="CJ124" s="627"/>
      <c r="CK124" s="627"/>
      <c r="CL124" s="627"/>
      <c r="CM124" s="627"/>
      <c r="CN124" s="627"/>
      <c r="CO124" s="627"/>
      <c r="CP124" s="627"/>
      <c r="CQ124" s="627"/>
      <c r="CR124" s="627"/>
      <c r="CS124" s="627"/>
      <c r="CT124" s="627"/>
      <c r="CU124" s="627"/>
      <c r="CV124" s="627"/>
      <c r="CW124" s="627"/>
      <c r="CX124" s="627"/>
      <c r="CY124" s="627"/>
      <c r="CZ124" s="627"/>
      <c r="DA124" s="627"/>
      <c r="DB124" s="627"/>
      <c r="DC124" s="627"/>
      <c r="DD124" s="627"/>
      <c r="DE124" s="627"/>
      <c r="DF124" s="627"/>
      <c r="DG124" s="627"/>
      <c r="DH124" s="627"/>
      <c r="DI124" s="627"/>
      <c r="DJ124" s="627"/>
      <c r="DK124" s="627"/>
      <c r="DL124" s="627"/>
      <c r="DM124" s="627"/>
      <c r="DN124" s="627"/>
      <c r="DO124" s="627"/>
      <c r="DP124" s="627"/>
      <c r="DQ124" s="627"/>
      <c r="DR124" s="627"/>
      <c r="DS124" s="627"/>
      <c r="DT124" s="627"/>
      <c r="DU124" s="627"/>
      <c r="DV124" s="627"/>
      <c r="DW124" s="627"/>
      <c r="DX124" s="627"/>
      <c r="DY124" s="627"/>
      <c r="DZ124" s="627"/>
      <c r="EA124" s="627"/>
      <c r="EB124" s="627"/>
      <c r="EC124" s="627"/>
      <c r="ED124" s="627"/>
      <c r="EE124" s="627"/>
      <c r="EF124" s="627"/>
      <c r="EG124" s="627"/>
      <c r="EH124" s="627"/>
      <c r="EI124" s="627"/>
      <c r="EJ124" s="627"/>
      <c r="EK124" s="627"/>
      <c r="EL124" s="627"/>
      <c r="EM124" s="627"/>
      <c r="EN124" s="627"/>
      <c r="EO124" s="627"/>
      <c r="EP124" s="627"/>
      <c r="EQ124" s="627"/>
      <c r="ER124" s="627"/>
      <c r="ES124" s="627"/>
      <c r="ET124" s="627"/>
      <c r="EU124" s="627"/>
      <c r="EV124" s="627"/>
      <c r="EW124" s="627"/>
      <c r="EX124" s="627"/>
      <c r="EY124" s="627"/>
      <c r="EZ124" s="627"/>
      <c r="FA124" s="627"/>
      <c r="FB124" s="627"/>
      <c r="FC124" s="627"/>
      <c r="FD124" s="627"/>
      <c r="FE124" s="627"/>
      <c r="FF124" s="627"/>
      <c r="FG124" s="627"/>
      <c r="FH124" s="627"/>
      <c r="FI124" s="627"/>
      <c r="FJ124" s="627"/>
      <c r="FK124" s="627"/>
      <c r="FL124" s="627"/>
      <c r="FM124" s="627"/>
      <c r="FN124" s="627"/>
      <c r="FO124" s="627"/>
      <c r="FP124" s="627"/>
      <c r="FQ124" s="627"/>
      <c r="FR124" s="627"/>
      <c r="FS124" s="627"/>
      <c r="FT124" s="627"/>
      <c r="FU124" s="627"/>
      <c r="FV124" s="627"/>
      <c r="FW124" s="627"/>
      <c r="FX124" s="627"/>
      <c r="FY124" s="627"/>
      <c r="FZ124" s="627"/>
      <c r="GA124" s="627"/>
      <c r="GB124" s="627"/>
      <c r="GC124" s="627"/>
      <c r="GD124" s="627"/>
      <c r="GE124" s="627"/>
      <c r="GF124" s="627"/>
      <c r="GG124" s="627"/>
      <c r="GH124" s="627"/>
      <c r="GI124" s="627"/>
      <c r="GJ124" s="627"/>
      <c r="GK124" s="627"/>
      <c r="GL124" s="627"/>
      <c r="GM124" s="627"/>
      <c r="GN124" s="627"/>
      <c r="GO124" s="627"/>
      <c r="GP124" s="627"/>
      <c r="GQ124" s="627"/>
      <c r="GR124" s="627"/>
      <c r="GS124" s="627"/>
      <c r="GT124" s="627"/>
      <c r="GU124" s="627"/>
      <c r="GV124" s="627"/>
      <c r="GW124" s="627"/>
      <c r="GX124" s="627"/>
      <c r="GY124" s="627"/>
      <c r="GZ124" s="627"/>
      <c r="HA124" s="627"/>
      <c r="HB124" s="627"/>
      <c r="HC124" s="627"/>
      <c r="HD124" s="627"/>
      <c r="HE124" s="627"/>
      <c r="HF124" s="627"/>
      <c r="HG124" s="627"/>
      <c r="HH124" s="627"/>
      <c r="HI124" s="627"/>
      <c r="HJ124" s="627"/>
      <c r="HK124" s="627"/>
      <c r="HL124" s="627"/>
      <c r="HM124" s="627"/>
      <c r="HN124" s="627"/>
      <c r="HO124" s="627"/>
      <c r="HP124" s="627"/>
      <c r="HQ124" s="627"/>
      <c r="HR124" s="627"/>
      <c r="HS124" s="627"/>
      <c r="HT124" s="627"/>
      <c r="HU124" s="627"/>
      <c r="HV124" s="627"/>
      <c r="HW124" s="627"/>
      <c r="HX124" s="627"/>
      <c r="HY124" s="627"/>
      <c r="HZ124" s="627"/>
      <c r="IA124" s="627"/>
      <c r="IB124" s="627"/>
      <c r="IC124" s="627"/>
      <c r="ID124" s="627"/>
      <c r="IE124" s="627"/>
      <c r="IF124" s="627"/>
      <c r="IG124" s="627"/>
      <c r="IH124" s="627"/>
      <c r="II124" s="627"/>
      <c r="IJ124" s="627"/>
      <c r="IK124" s="627"/>
      <c r="IL124" s="627"/>
      <c r="IM124" s="627"/>
      <c r="IN124" s="627"/>
      <c r="IO124" s="627"/>
      <c r="IP124" s="627"/>
      <c r="IQ124" s="627"/>
      <c r="IR124" s="627"/>
      <c r="IS124" s="627"/>
      <c r="IT124" s="627"/>
      <c r="IU124" s="627"/>
      <c r="IV124" s="627"/>
      <c r="IW124" s="627"/>
      <c r="IX124" s="627"/>
      <c r="IY124" s="627"/>
      <c r="IZ124" s="627"/>
      <c r="JA124" s="627"/>
      <c r="JB124" s="627"/>
      <c r="JC124" s="627"/>
      <c r="JD124" s="627"/>
      <c r="JE124" s="627"/>
      <c r="JF124" s="627"/>
      <c r="JG124" s="627"/>
      <c r="JH124" s="627"/>
      <c r="JI124" s="627"/>
      <c r="JJ124" s="627"/>
      <c r="JK124" s="627"/>
      <c r="JL124" s="627"/>
      <c r="JM124" s="627"/>
      <c r="JN124" s="627"/>
      <c r="JO124" s="627"/>
      <c r="JP124" s="627"/>
      <c r="JQ124" s="627"/>
      <c r="JR124" s="627"/>
      <c r="JS124" s="627"/>
      <c r="JT124" s="627"/>
      <c r="JU124" s="627"/>
      <c r="JV124" s="627"/>
      <c r="JW124" s="627"/>
      <c r="JX124" s="627"/>
      <c r="JY124" s="627"/>
      <c r="JZ124" s="627"/>
      <c r="KA124" s="627"/>
      <c r="KB124" s="627"/>
      <c r="KC124" s="627"/>
      <c r="KD124" s="627"/>
      <c r="KE124" s="627"/>
      <c r="KF124" s="627"/>
      <c r="KG124" s="627"/>
      <c r="KH124" s="627"/>
      <c r="KI124" s="627"/>
      <c r="KJ124" s="627"/>
      <c r="KK124" s="627"/>
      <c r="KL124" s="627"/>
      <c r="KM124" s="627"/>
      <c r="KN124" s="627"/>
      <c r="KO124" s="627"/>
      <c r="KP124" s="627"/>
      <c r="KQ124" s="627"/>
      <c r="KR124" s="627"/>
      <c r="KS124" s="627"/>
      <c r="KT124" s="627"/>
      <c r="KU124" s="627"/>
      <c r="KV124" s="627"/>
      <c r="KW124" s="627"/>
      <c r="KX124" s="627"/>
      <c r="KY124" s="627"/>
      <c r="KZ124" s="627"/>
      <c r="LA124" s="627"/>
      <c r="LB124" s="627"/>
      <c r="LC124" s="627"/>
      <c r="LD124" s="627"/>
      <c r="LE124" s="627"/>
      <c r="LF124" s="627"/>
      <c r="LG124" s="627"/>
      <c r="LH124" s="627"/>
      <c r="LI124" s="627"/>
      <c r="LJ124" s="627"/>
      <c r="LK124" s="627"/>
      <c r="LL124" s="627"/>
      <c r="LM124" s="627"/>
      <c r="LN124" s="627"/>
      <c r="LO124" s="627"/>
      <c r="LP124" s="627"/>
      <c r="LQ124" s="627"/>
      <c r="LR124" s="627"/>
      <c r="LS124" s="627"/>
      <c r="LT124" s="627"/>
      <c r="LU124" s="627"/>
      <c r="LV124" s="627"/>
      <c r="LW124" s="627"/>
      <c r="LX124" s="627"/>
      <c r="LY124" s="627"/>
      <c r="LZ124" s="627"/>
      <c r="MA124" s="627"/>
      <c r="MB124" s="627"/>
      <c r="MC124" s="627"/>
      <c r="MD124" s="627"/>
      <c r="ME124" s="627"/>
      <c r="MF124" s="627"/>
      <c r="MG124" s="627"/>
      <c r="MH124" s="627"/>
      <c r="MI124" s="627"/>
      <c r="MJ124" s="627"/>
      <c r="MK124" s="627"/>
      <c r="ML124" s="627"/>
      <c r="MM124" s="627"/>
      <c r="MN124" s="627"/>
      <c r="MO124" s="627"/>
      <c r="MP124" s="627"/>
      <c r="MQ124" s="627"/>
      <c r="MR124" s="627"/>
      <c r="MS124" s="627"/>
      <c r="MT124" s="627"/>
      <c r="MU124" s="627"/>
      <c r="MV124" s="627"/>
      <c r="MW124" s="627"/>
      <c r="MX124" s="627"/>
      <c r="MY124" s="627"/>
      <c r="MZ124" s="627"/>
      <c r="NA124" s="627"/>
      <c r="NB124" s="627"/>
      <c r="NC124" s="627"/>
      <c r="ND124" s="627"/>
      <c r="NE124" s="627"/>
      <c r="NF124" s="627"/>
      <c r="NG124" s="627"/>
      <c r="NH124" s="627"/>
      <c r="NI124" s="627"/>
      <c r="NJ124" s="627"/>
      <c r="NK124" s="627"/>
      <c r="NL124" s="627"/>
      <c r="NM124" s="627"/>
      <c r="NN124" s="627"/>
      <c r="NO124" s="627"/>
      <c r="NP124" s="627"/>
      <c r="NQ124" s="627"/>
      <c r="NR124" s="627"/>
      <c r="NS124" s="627"/>
      <c r="NT124" s="627"/>
      <c r="NU124" s="627"/>
      <c r="NV124" s="627"/>
      <c r="NW124" s="627"/>
      <c r="NX124" s="627"/>
      <c r="NY124" s="627"/>
      <c r="NZ124" s="627"/>
      <c r="OA124" s="627"/>
      <c r="OB124" s="627"/>
      <c r="OC124" s="627"/>
      <c r="OD124" s="627"/>
      <c r="OE124" s="627"/>
      <c r="OF124" s="627"/>
      <c r="OG124" s="627"/>
      <c r="OH124" s="627"/>
      <c r="OI124" s="627"/>
      <c r="OJ124" s="627"/>
      <c r="OK124" s="627"/>
      <c r="OL124" s="627"/>
      <c r="OM124" s="627"/>
      <c r="ON124" s="627"/>
    </row>
    <row r="125" spans="1:404" ht="15" customHeight="1">
      <c r="A125" s="12"/>
      <c r="B125" s="12"/>
      <c r="C125" s="12"/>
      <c r="D125" s="12"/>
      <c r="E125" s="12"/>
      <c r="F125" s="12"/>
      <c r="G125" s="12"/>
      <c r="H125" s="12"/>
      <c r="I125" s="12"/>
      <c r="J125" s="380"/>
      <c r="K125" s="380"/>
      <c r="L125" s="380"/>
      <c r="M125" s="380"/>
      <c r="N125" s="380"/>
      <c r="O125" s="380"/>
      <c r="P125" s="380"/>
      <c r="Q125" s="380"/>
      <c r="R125" s="380"/>
      <c r="S125" s="380"/>
      <c r="T125" s="380"/>
      <c r="U125" s="380"/>
      <c r="V125" s="380"/>
      <c r="W125" s="380"/>
      <c r="X125" s="380"/>
      <c r="Y125" s="380"/>
      <c r="Z125" s="380"/>
      <c r="AA125" s="380"/>
      <c r="AB125" s="380"/>
      <c r="AC125" s="380"/>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80"/>
      <c r="BH125" s="380"/>
      <c r="BI125" s="380"/>
      <c r="BJ125" s="380"/>
      <c r="BK125" s="380"/>
      <c r="BL125" s="380"/>
      <c r="BM125" s="380"/>
      <c r="BN125" s="380"/>
      <c r="BO125" s="380"/>
      <c r="BP125" s="380"/>
      <c r="BQ125" s="380"/>
      <c r="BR125" s="380"/>
      <c r="BS125" s="380"/>
      <c r="BT125" s="380"/>
      <c r="BU125" s="380"/>
      <c r="BV125" s="380"/>
      <c r="BW125" s="380"/>
      <c r="BX125" s="380"/>
      <c r="BY125" s="380"/>
      <c r="BZ125" s="380"/>
      <c r="CA125" s="380"/>
      <c r="CB125" s="380"/>
      <c r="CC125" s="380"/>
      <c r="CD125" s="380"/>
      <c r="CE125" s="380"/>
      <c r="CF125" s="380"/>
      <c r="CG125" s="380"/>
      <c r="CH125" s="380"/>
      <c r="CI125" s="380"/>
      <c r="CJ125" s="380"/>
      <c r="CK125" s="380"/>
      <c r="CL125" s="380"/>
      <c r="CM125" s="380"/>
      <c r="CN125" s="380"/>
      <c r="CO125" s="380"/>
      <c r="CP125" s="380"/>
      <c r="CQ125" s="380"/>
      <c r="CR125" s="380"/>
      <c r="CS125" s="380"/>
      <c r="CT125" s="380"/>
      <c r="CU125" s="380"/>
      <c r="CV125" s="380"/>
      <c r="CW125" s="380"/>
      <c r="CX125" s="380"/>
      <c r="CY125" s="380"/>
      <c r="CZ125" s="380"/>
      <c r="DA125" s="380"/>
      <c r="DB125" s="380"/>
      <c r="DC125" s="380"/>
      <c r="DD125" s="380"/>
      <c r="DE125" s="380"/>
      <c r="DF125" s="380"/>
      <c r="DG125" s="380"/>
      <c r="DH125" s="380"/>
      <c r="DI125" s="380"/>
      <c r="DJ125" s="380"/>
      <c r="DK125" s="380"/>
      <c r="DL125" s="380"/>
      <c r="DM125" s="380"/>
      <c r="DN125" s="380"/>
      <c r="DO125" s="380"/>
      <c r="DP125" s="380"/>
      <c r="DQ125" s="380"/>
      <c r="DR125" s="380"/>
      <c r="DS125" s="380"/>
      <c r="DT125" s="380"/>
      <c r="DU125" s="380"/>
      <c r="DV125" s="380"/>
      <c r="DW125" s="380"/>
      <c r="DX125" s="380"/>
      <c r="DY125" s="380"/>
      <c r="DZ125" s="380"/>
      <c r="EA125" s="380"/>
      <c r="EB125" s="380"/>
      <c r="EC125" s="380"/>
      <c r="ED125" s="380"/>
      <c r="EE125" s="380"/>
      <c r="EF125" s="380"/>
      <c r="EG125" s="380"/>
      <c r="EH125" s="380"/>
      <c r="EI125" s="380"/>
      <c r="EJ125" s="380"/>
      <c r="EK125" s="380"/>
      <c r="EL125" s="380"/>
      <c r="EM125" s="380"/>
      <c r="EN125" s="380"/>
      <c r="EO125" s="380"/>
      <c r="EP125" s="380"/>
      <c r="EQ125" s="380"/>
      <c r="ER125" s="380"/>
      <c r="ES125" s="380"/>
      <c r="ET125" s="380"/>
      <c r="EU125" s="380"/>
      <c r="EV125" s="380"/>
      <c r="EW125" s="380"/>
      <c r="EX125" s="380"/>
      <c r="EY125" s="380"/>
      <c r="EZ125" s="380"/>
      <c r="FA125" s="380"/>
      <c r="FB125" s="380"/>
      <c r="FC125" s="380"/>
      <c r="FD125" s="380"/>
      <c r="FE125" s="380"/>
      <c r="FF125" s="380"/>
      <c r="FG125" s="380"/>
      <c r="FH125" s="380"/>
      <c r="FI125" s="380"/>
      <c r="FJ125" s="380"/>
      <c r="FK125" s="380"/>
      <c r="FL125" s="380"/>
      <c r="FM125" s="380"/>
      <c r="FN125" s="380"/>
      <c r="FO125" s="380"/>
      <c r="FP125" s="380"/>
      <c r="FQ125" s="380"/>
      <c r="FR125" s="380"/>
      <c r="FS125" s="380"/>
      <c r="FT125" s="380"/>
      <c r="FU125" s="380"/>
      <c r="FV125" s="380"/>
      <c r="FW125" s="380"/>
      <c r="FX125" s="380"/>
      <c r="FY125" s="380"/>
      <c r="FZ125" s="380"/>
      <c r="GA125" s="380"/>
      <c r="GB125" s="380"/>
      <c r="GC125" s="380"/>
      <c r="GD125" s="380"/>
      <c r="GE125" s="380"/>
      <c r="GF125" s="380"/>
      <c r="GG125" s="380"/>
      <c r="GH125" s="380"/>
      <c r="GI125" s="380"/>
      <c r="GJ125" s="380"/>
      <c r="GK125" s="380"/>
      <c r="GL125" s="380"/>
      <c r="GM125" s="380"/>
      <c r="GN125" s="380"/>
      <c r="GO125" s="380"/>
      <c r="GP125" s="380"/>
      <c r="GQ125" s="380"/>
      <c r="GR125" s="380"/>
      <c r="GS125" s="380"/>
      <c r="GT125" s="380"/>
      <c r="GU125" s="380"/>
      <c r="GV125" s="380"/>
      <c r="GW125" s="380"/>
      <c r="GX125" s="380"/>
      <c r="GY125" s="380"/>
      <c r="GZ125" s="380"/>
      <c r="HA125" s="380"/>
      <c r="HB125" s="380"/>
      <c r="HC125" s="380"/>
      <c r="HD125" s="380"/>
      <c r="HE125" s="380"/>
      <c r="HF125" s="380"/>
      <c r="HG125" s="380"/>
      <c r="HH125" s="380"/>
      <c r="HI125" s="380"/>
      <c r="HJ125" s="380"/>
      <c r="HK125" s="380"/>
      <c r="HL125" s="380"/>
      <c r="HM125" s="380"/>
      <c r="HN125" s="380"/>
      <c r="HO125" s="380"/>
      <c r="HP125" s="380"/>
      <c r="HQ125" s="380"/>
      <c r="HR125" s="380"/>
      <c r="HS125" s="380"/>
      <c r="HT125" s="380"/>
      <c r="HU125" s="380"/>
      <c r="HV125" s="380"/>
      <c r="HW125" s="380"/>
      <c r="HX125" s="380"/>
      <c r="HY125" s="380"/>
      <c r="HZ125" s="380"/>
      <c r="IA125" s="380"/>
      <c r="IB125" s="380"/>
      <c r="IC125" s="380"/>
      <c r="ID125" s="380"/>
      <c r="IE125" s="380"/>
      <c r="IF125" s="380"/>
      <c r="IG125" s="380"/>
      <c r="IH125" s="380"/>
      <c r="II125" s="380"/>
      <c r="IJ125" s="380"/>
      <c r="IK125" s="380"/>
      <c r="IL125" s="380"/>
      <c r="IM125" s="380"/>
      <c r="IN125" s="380"/>
      <c r="IO125" s="380"/>
      <c r="IP125" s="380"/>
      <c r="IQ125" s="380"/>
      <c r="IR125" s="380"/>
      <c r="IS125" s="380"/>
      <c r="IT125" s="380"/>
      <c r="IU125" s="380"/>
      <c r="IV125" s="380"/>
      <c r="IW125" s="380"/>
      <c r="IX125" s="380"/>
      <c r="IY125" s="380"/>
      <c r="IZ125" s="380"/>
      <c r="JA125" s="380"/>
      <c r="JB125" s="380"/>
      <c r="JC125" s="380"/>
      <c r="JD125" s="380"/>
      <c r="JE125" s="380"/>
      <c r="JF125" s="380"/>
      <c r="JG125" s="380"/>
      <c r="JH125" s="380"/>
      <c r="JI125" s="380"/>
      <c r="JJ125" s="380"/>
      <c r="JK125" s="380"/>
      <c r="JL125" s="380"/>
      <c r="JM125" s="380"/>
      <c r="JN125" s="380"/>
      <c r="JO125" s="380"/>
      <c r="JP125" s="380"/>
      <c r="JQ125" s="380"/>
      <c r="JR125" s="380"/>
      <c r="JS125" s="380"/>
      <c r="JT125" s="380"/>
      <c r="JU125" s="380"/>
      <c r="JV125" s="380"/>
      <c r="JW125" s="380"/>
      <c r="JX125" s="380"/>
      <c r="JY125" s="380"/>
      <c r="JZ125" s="380"/>
      <c r="KA125" s="380"/>
      <c r="KB125" s="380"/>
      <c r="KC125" s="380"/>
      <c r="KD125" s="380"/>
      <c r="KE125" s="380"/>
      <c r="KF125" s="380"/>
      <c r="KG125" s="380"/>
      <c r="KH125" s="380"/>
      <c r="KI125" s="380"/>
      <c r="KJ125" s="380"/>
      <c r="KK125" s="380"/>
      <c r="KL125" s="380"/>
      <c r="KM125" s="380"/>
      <c r="KN125" s="380"/>
      <c r="KO125" s="380"/>
      <c r="KP125" s="380"/>
      <c r="KQ125" s="380"/>
      <c r="KR125" s="380"/>
      <c r="KS125" s="380"/>
      <c r="KT125" s="380"/>
      <c r="KU125" s="380"/>
      <c r="KV125" s="380"/>
      <c r="KW125" s="380"/>
      <c r="KX125" s="380"/>
      <c r="KY125" s="380"/>
      <c r="KZ125" s="380"/>
      <c r="LA125" s="380"/>
      <c r="LB125" s="380"/>
      <c r="LC125" s="380"/>
      <c r="LD125" s="380"/>
      <c r="LE125" s="380"/>
      <c r="LF125" s="380"/>
      <c r="LG125" s="380"/>
      <c r="LH125" s="380"/>
      <c r="LI125" s="380"/>
      <c r="LJ125" s="380"/>
      <c r="LK125" s="380"/>
      <c r="LL125" s="380"/>
      <c r="LM125" s="380"/>
      <c r="LN125" s="380"/>
      <c r="LO125" s="380"/>
      <c r="LP125" s="380"/>
      <c r="LQ125" s="380"/>
      <c r="LR125" s="380"/>
      <c r="LS125" s="380"/>
      <c r="LT125" s="380"/>
      <c r="LU125" s="380"/>
      <c r="LV125" s="380"/>
      <c r="LW125" s="380"/>
      <c r="LX125" s="380"/>
      <c r="LY125" s="380"/>
      <c r="LZ125" s="380"/>
      <c r="MA125" s="380"/>
      <c r="MB125" s="380"/>
      <c r="MC125" s="380"/>
      <c r="MD125" s="380"/>
      <c r="ME125" s="380"/>
      <c r="MF125" s="380"/>
      <c r="MG125" s="380"/>
      <c r="MH125" s="380"/>
      <c r="MI125" s="380"/>
      <c r="MJ125" s="380"/>
      <c r="MK125" s="380"/>
      <c r="ML125" s="380"/>
      <c r="MM125" s="380"/>
      <c r="MN125" s="380"/>
      <c r="MO125" s="380"/>
      <c r="MP125" s="380"/>
      <c r="MQ125" s="380"/>
      <c r="MR125" s="380"/>
      <c r="MS125" s="380"/>
      <c r="MT125" s="380"/>
      <c r="MU125" s="380"/>
      <c r="MV125" s="380"/>
      <c r="MW125" s="380"/>
      <c r="MX125" s="380"/>
      <c r="MY125" s="380"/>
      <c r="MZ125" s="380"/>
      <c r="NA125" s="380"/>
      <c r="NB125" s="380"/>
      <c r="NC125" s="380"/>
      <c r="ND125" s="380"/>
      <c r="NE125" s="380"/>
      <c r="NF125" s="380"/>
      <c r="NG125" s="380"/>
      <c r="NH125" s="380"/>
      <c r="NI125" s="380"/>
      <c r="NJ125" s="380"/>
      <c r="NK125" s="380"/>
      <c r="NL125" s="380"/>
      <c r="NM125" s="380"/>
      <c r="NN125" s="380"/>
      <c r="NO125" s="380"/>
      <c r="NP125" s="380"/>
      <c r="NQ125" s="380"/>
      <c r="NR125" s="380"/>
      <c r="NS125" s="380"/>
      <c r="NT125" s="380"/>
      <c r="NU125" s="380"/>
      <c r="NV125" s="380"/>
      <c r="NW125" s="380"/>
      <c r="NX125" s="380"/>
      <c r="NY125" s="380"/>
      <c r="NZ125" s="380"/>
      <c r="OA125" s="380"/>
      <c r="OB125" s="380"/>
      <c r="OC125" s="380"/>
      <c r="OD125" s="380"/>
      <c r="OE125" s="380"/>
      <c r="OF125" s="380"/>
      <c r="OG125" s="380"/>
      <c r="OH125" s="380"/>
      <c r="OI125" s="380"/>
      <c r="OJ125" s="380"/>
      <c r="OK125" s="380"/>
      <c r="OL125" s="380"/>
      <c r="OM125" s="380"/>
      <c r="ON125" s="380"/>
    </row>
    <row r="126" spans="1:404" ht="15" customHeight="1">
      <c r="A126" s="12"/>
      <c r="B126" s="12"/>
      <c r="C126" s="12"/>
      <c r="D126" s="12"/>
      <c r="E126" s="12"/>
      <c r="F126" s="12"/>
      <c r="G126" s="12"/>
      <c r="H126" s="12"/>
      <c r="I126" s="12"/>
      <c r="J126" s="627"/>
      <c r="K126" s="627"/>
      <c r="L126" s="627"/>
      <c r="M126" s="627"/>
      <c r="N126" s="627"/>
      <c r="O126" s="627"/>
      <c r="P126" s="627"/>
      <c r="Q126" s="627"/>
      <c r="R126" s="627"/>
      <c r="S126" s="627"/>
      <c r="T126" s="627"/>
      <c r="U126" s="627"/>
      <c r="V126" s="627"/>
      <c r="W126" s="627"/>
      <c r="X126" s="627"/>
      <c r="Y126" s="627"/>
      <c r="Z126" s="627"/>
      <c r="AA126" s="627"/>
      <c r="AB126" s="627"/>
      <c r="AC126" s="627"/>
      <c r="AD126" s="627"/>
      <c r="AE126" s="627"/>
      <c r="AF126" s="627"/>
      <c r="AG126" s="627"/>
      <c r="AH126" s="627"/>
      <c r="AI126" s="627"/>
      <c r="AJ126" s="627"/>
      <c r="AK126" s="627"/>
      <c r="AL126" s="627"/>
      <c r="AM126" s="627"/>
      <c r="AN126" s="627"/>
      <c r="AO126" s="627"/>
      <c r="AP126" s="627"/>
      <c r="AQ126" s="627"/>
      <c r="AR126" s="627"/>
      <c r="AS126" s="627"/>
      <c r="AT126" s="627"/>
      <c r="AU126" s="627"/>
      <c r="AV126" s="627"/>
      <c r="AW126" s="627"/>
      <c r="AX126" s="627"/>
      <c r="AY126" s="627"/>
      <c r="AZ126" s="627"/>
      <c r="BA126" s="627"/>
      <c r="BB126" s="627"/>
      <c r="BC126" s="627"/>
      <c r="BD126" s="627"/>
      <c r="BE126" s="627"/>
      <c r="BF126" s="627"/>
      <c r="BG126" s="627"/>
      <c r="BH126" s="627"/>
      <c r="BI126" s="627"/>
      <c r="BJ126" s="627"/>
      <c r="BK126" s="627"/>
      <c r="BL126" s="627"/>
      <c r="BM126" s="627"/>
      <c r="BN126" s="627"/>
      <c r="BO126" s="627"/>
      <c r="BP126" s="627"/>
      <c r="BQ126" s="627"/>
      <c r="BR126" s="627"/>
      <c r="BS126" s="627"/>
      <c r="BT126" s="627"/>
      <c r="BU126" s="627"/>
      <c r="BV126" s="627"/>
      <c r="BW126" s="627"/>
      <c r="BX126" s="627"/>
      <c r="BY126" s="627"/>
      <c r="BZ126" s="627"/>
      <c r="CA126" s="627"/>
      <c r="CB126" s="627"/>
      <c r="CC126" s="627"/>
      <c r="CD126" s="627"/>
      <c r="CE126" s="627"/>
      <c r="CF126" s="627"/>
      <c r="CG126" s="627"/>
      <c r="CH126" s="627"/>
      <c r="CI126" s="627"/>
      <c r="CJ126" s="627"/>
      <c r="CK126" s="627"/>
      <c r="CL126" s="627"/>
      <c r="CM126" s="627"/>
      <c r="CN126" s="627"/>
      <c r="CO126" s="627"/>
      <c r="CP126" s="627"/>
      <c r="CQ126" s="627"/>
      <c r="CR126" s="627"/>
      <c r="CS126" s="627"/>
      <c r="CT126" s="627"/>
      <c r="CU126" s="627"/>
      <c r="CV126" s="627"/>
      <c r="CW126" s="627"/>
      <c r="CX126" s="627"/>
      <c r="CY126" s="627"/>
      <c r="CZ126" s="627"/>
      <c r="DA126" s="627"/>
      <c r="DB126" s="627"/>
      <c r="DC126" s="627"/>
      <c r="DD126" s="627"/>
      <c r="DE126" s="627"/>
      <c r="DF126" s="627"/>
      <c r="DG126" s="627"/>
      <c r="DH126" s="627"/>
      <c r="DI126" s="627"/>
      <c r="DJ126" s="627"/>
      <c r="DK126" s="627"/>
      <c r="DL126" s="627"/>
      <c r="DM126" s="627"/>
      <c r="DN126" s="627"/>
      <c r="DO126" s="627"/>
      <c r="DP126" s="627"/>
      <c r="DQ126" s="627"/>
      <c r="DR126" s="627"/>
      <c r="DS126" s="627"/>
      <c r="DT126" s="627"/>
      <c r="DU126" s="627"/>
      <c r="DV126" s="627"/>
      <c r="DW126" s="627"/>
      <c r="DX126" s="627"/>
      <c r="DY126" s="627"/>
      <c r="DZ126" s="627"/>
      <c r="EA126" s="627"/>
      <c r="EB126" s="627"/>
      <c r="EC126" s="627"/>
      <c r="ED126" s="627"/>
      <c r="EE126" s="627"/>
      <c r="EF126" s="627"/>
      <c r="EG126" s="627"/>
      <c r="EH126" s="627"/>
      <c r="EI126" s="627"/>
      <c r="EJ126" s="627"/>
      <c r="EK126" s="627"/>
      <c r="EL126" s="627"/>
      <c r="EM126" s="627"/>
      <c r="EN126" s="627"/>
      <c r="EO126" s="627"/>
      <c r="EP126" s="627"/>
      <c r="EQ126" s="627"/>
      <c r="ER126" s="627"/>
      <c r="ES126" s="627"/>
      <c r="ET126" s="627"/>
      <c r="EU126" s="627"/>
      <c r="EV126" s="627"/>
      <c r="EW126" s="627"/>
      <c r="EX126" s="627"/>
      <c r="EY126" s="627"/>
      <c r="EZ126" s="627"/>
      <c r="FA126" s="627"/>
      <c r="FB126" s="627"/>
      <c r="FC126" s="627"/>
      <c r="FD126" s="627"/>
      <c r="FE126" s="627"/>
      <c r="FF126" s="627"/>
      <c r="FG126" s="627"/>
      <c r="FH126" s="627"/>
      <c r="FI126" s="627"/>
      <c r="FJ126" s="627"/>
      <c r="FK126" s="627"/>
      <c r="FL126" s="627"/>
      <c r="FM126" s="627"/>
      <c r="FN126" s="627"/>
      <c r="FO126" s="627"/>
      <c r="FP126" s="627"/>
      <c r="FQ126" s="627"/>
      <c r="FR126" s="627"/>
      <c r="FS126" s="627"/>
      <c r="FT126" s="627"/>
      <c r="FU126" s="627"/>
      <c r="FV126" s="627"/>
      <c r="FW126" s="627"/>
      <c r="FX126" s="627"/>
      <c r="FY126" s="627"/>
      <c r="FZ126" s="627"/>
      <c r="GA126" s="627"/>
      <c r="GB126" s="627"/>
      <c r="GC126" s="627"/>
      <c r="GD126" s="627"/>
      <c r="GE126" s="627"/>
      <c r="GF126" s="627"/>
      <c r="GG126" s="627"/>
      <c r="GH126" s="627"/>
      <c r="GI126" s="627"/>
      <c r="GJ126" s="627"/>
      <c r="GK126" s="627"/>
      <c r="GL126" s="627"/>
      <c r="GM126" s="627"/>
      <c r="GN126" s="627"/>
      <c r="GO126" s="627"/>
      <c r="GP126" s="627"/>
      <c r="GQ126" s="627"/>
      <c r="GR126" s="627"/>
      <c r="GS126" s="627"/>
      <c r="GT126" s="627"/>
      <c r="GU126" s="627"/>
      <c r="GV126" s="627"/>
      <c r="GW126" s="627"/>
      <c r="GX126" s="627"/>
      <c r="GY126" s="627"/>
      <c r="GZ126" s="627"/>
      <c r="HA126" s="627"/>
      <c r="HB126" s="627"/>
      <c r="HC126" s="627"/>
      <c r="HD126" s="627"/>
      <c r="HE126" s="627"/>
      <c r="HF126" s="627"/>
      <c r="HG126" s="627"/>
      <c r="HH126" s="627"/>
      <c r="HI126" s="627"/>
      <c r="HJ126" s="627"/>
      <c r="HK126" s="627"/>
      <c r="HL126" s="627"/>
      <c r="HM126" s="627"/>
      <c r="HN126" s="627"/>
      <c r="HO126" s="627"/>
      <c r="HP126" s="627"/>
      <c r="HQ126" s="627"/>
      <c r="HR126" s="627"/>
      <c r="HS126" s="627"/>
      <c r="HT126" s="627"/>
      <c r="HU126" s="627"/>
      <c r="HV126" s="627"/>
      <c r="HW126" s="627"/>
      <c r="HX126" s="627"/>
      <c r="HY126" s="627"/>
      <c r="HZ126" s="627"/>
      <c r="IA126" s="627"/>
      <c r="IB126" s="627"/>
      <c r="IC126" s="627"/>
      <c r="ID126" s="627"/>
      <c r="IE126" s="627"/>
      <c r="IF126" s="627"/>
      <c r="IG126" s="627"/>
      <c r="IH126" s="627"/>
      <c r="II126" s="627"/>
      <c r="IJ126" s="627"/>
      <c r="IK126" s="627"/>
      <c r="IL126" s="627"/>
      <c r="IM126" s="627"/>
      <c r="IN126" s="627"/>
      <c r="IO126" s="627"/>
      <c r="IP126" s="627"/>
      <c r="IQ126" s="627"/>
      <c r="IR126" s="627"/>
      <c r="IS126" s="627"/>
      <c r="IT126" s="627"/>
      <c r="IU126" s="627"/>
      <c r="IV126" s="627"/>
      <c r="IW126" s="627"/>
      <c r="IX126" s="627"/>
      <c r="IY126" s="627"/>
      <c r="IZ126" s="627"/>
      <c r="JA126" s="627"/>
      <c r="JB126" s="627"/>
      <c r="JC126" s="627"/>
      <c r="JD126" s="627"/>
      <c r="JE126" s="627"/>
      <c r="JF126" s="627"/>
      <c r="JG126" s="627"/>
      <c r="JH126" s="627"/>
      <c r="JI126" s="627"/>
      <c r="JJ126" s="627"/>
      <c r="JK126" s="627"/>
      <c r="JL126" s="627"/>
      <c r="JM126" s="627"/>
      <c r="JN126" s="627"/>
      <c r="JO126" s="627"/>
      <c r="JP126" s="627"/>
      <c r="JQ126" s="627"/>
      <c r="JR126" s="627"/>
      <c r="JS126" s="627"/>
      <c r="JT126" s="627"/>
      <c r="JU126" s="627"/>
      <c r="JV126" s="627"/>
      <c r="JW126" s="627"/>
      <c r="JX126" s="627"/>
      <c r="JY126" s="627"/>
      <c r="JZ126" s="627"/>
      <c r="KA126" s="627"/>
      <c r="KB126" s="627"/>
      <c r="KC126" s="627"/>
      <c r="KD126" s="627"/>
      <c r="KE126" s="627"/>
      <c r="KF126" s="627"/>
      <c r="KG126" s="627"/>
      <c r="KH126" s="627"/>
      <c r="KI126" s="627"/>
      <c r="KJ126" s="627"/>
      <c r="KK126" s="627"/>
      <c r="KL126" s="627"/>
      <c r="KM126" s="627"/>
      <c r="KN126" s="627"/>
      <c r="KO126" s="627"/>
      <c r="KP126" s="627"/>
      <c r="KQ126" s="627"/>
      <c r="KR126" s="627"/>
      <c r="KS126" s="627"/>
      <c r="KT126" s="627"/>
      <c r="KU126" s="627"/>
      <c r="KV126" s="627"/>
      <c r="KW126" s="627"/>
      <c r="KX126" s="627"/>
      <c r="KY126" s="627"/>
      <c r="KZ126" s="627"/>
      <c r="LA126" s="627"/>
      <c r="LB126" s="627"/>
      <c r="LC126" s="627"/>
      <c r="LD126" s="627"/>
      <c r="LE126" s="627"/>
      <c r="LF126" s="627"/>
      <c r="LG126" s="627"/>
      <c r="LH126" s="627"/>
      <c r="LI126" s="627"/>
      <c r="LJ126" s="627"/>
      <c r="LK126" s="627"/>
      <c r="LL126" s="627"/>
      <c r="LM126" s="627"/>
      <c r="LN126" s="627"/>
      <c r="LO126" s="627"/>
      <c r="LP126" s="627"/>
      <c r="LQ126" s="627"/>
      <c r="LR126" s="627"/>
      <c r="LS126" s="627"/>
      <c r="LT126" s="627"/>
      <c r="LU126" s="627"/>
      <c r="LV126" s="627"/>
      <c r="LW126" s="627"/>
      <c r="LX126" s="627"/>
      <c r="LY126" s="627"/>
      <c r="LZ126" s="627"/>
      <c r="MA126" s="627"/>
      <c r="MB126" s="627"/>
      <c r="MC126" s="627"/>
      <c r="MD126" s="627"/>
      <c r="ME126" s="627"/>
      <c r="MF126" s="627"/>
      <c r="MG126" s="627"/>
      <c r="MH126" s="627"/>
      <c r="MI126" s="627"/>
      <c r="MJ126" s="627"/>
      <c r="MK126" s="627"/>
      <c r="ML126" s="627"/>
      <c r="MM126" s="627"/>
      <c r="MN126" s="627"/>
      <c r="MO126" s="627"/>
      <c r="MP126" s="627"/>
      <c r="MQ126" s="627"/>
      <c r="MR126" s="627"/>
      <c r="MS126" s="627"/>
      <c r="MT126" s="627"/>
      <c r="MU126" s="627"/>
      <c r="MV126" s="627"/>
      <c r="MW126" s="627"/>
      <c r="MX126" s="627"/>
      <c r="MY126" s="627"/>
      <c r="MZ126" s="627"/>
      <c r="NA126" s="627"/>
      <c r="NB126" s="627"/>
      <c r="NC126" s="627"/>
      <c r="ND126" s="627"/>
      <c r="NE126" s="627"/>
      <c r="NF126" s="627"/>
      <c r="NG126" s="627"/>
      <c r="NH126" s="627"/>
      <c r="NI126" s="627"/>
      <c r="NJ126" s="627"/>
      <c r="NK126" s="627"/>
      <c r="NL126" s="627"/>
      <c r="NM126" s="627"/>
      <c r="NN126" s="627"/>
      <c r="NO126" s="627"/>
      <c r="NP126" s="627"/>
      <c r="NQ126" s="627"/>
      <c r="NR126" s="627"/>
      <c r="NS126" s="627"/>
      <c r="NT126" s="627"/>
      <c r="NU126" s="627"/>
      <c r="NV126" s="627"/>
      <c r="NW126" s="627"/>
      <c r="NX126" s="627"/>
      <c r="NY126" s="627"/>
      <c r="NZ126" s="627"/>
      <c r="OA126" s="627"/>
      <c r="OB126" s="627"/>
      <c r="OC126" s="627"/>
      <c r="OD126" s="627"/>
      <c r="OE126" s="627"/>
      <c r="OF126" s="627"/>
      <c r="OG126" s="627"/>
      <c r="OH126" s="627"/>
      <c r="OI126" s="627"/>
      <c r="OJ126" s="627"/>
      <c r="OK126" s="627"/>
      <c r="OL126" s="627"/>
      <c r="OM126" s="627"/>
      <c r="ON126" s="627"/>
    </row>
    <row r="127" spans="1:404" ht="15" customHeight="1">
      <c r="A127" s="12"/>
      <c r="B127" s="12"/>
      <c r="C127" s="12"/>
      <c r="D127" s="12"/>
      <c r="E127" s="12"/>
      <c r="F127" s="12"/>
      <c r="G127" s="12"/>
      <c r="H127" s="12"/>
      <c r="I127" s="12"/>
      <c r="J127" s="627"/>
      <c r="K127" s="627"/>
      <c r="L127" s="627"/>
      <c r="M127" s="627"/>
      <c r="N127" s="627"/>
      <c r="O127" s="627"/>
      <c r="P127" s="627"/>
      <c r="Q127" s="627"/>
      <c r="R127" s="627"/>
      <c r="S127" s="627"/>
      <c r="T127" s="627"/>
      <c r="U127" s="627"/>
      <c r="V127" s="627"/>
      <c r="W127" s="627"/>
      <c r="X127" s="627"/>
      <c r="Y127" s="627"/>
      <c r="Z127" s="627"/>
      <c r="AA127" s="627"/>
      <c r="AB127" s="627"/>
      <c r="AC127" s="627"/>
      <c r="AD127" s="627"/>
      <c r="AE127" s="627"/>
      <c r="AF127" s="627"/>
      <c r="AG127" s="627"/>
      <c r="AH127" s="627"/>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7"/>
      <c r="BW127" s="627"/>
      <c r="BX127" s="627"/>
      <c r="BY127" s="627"/>
      <c r="BZ127" s="627"/>
      <c r="CA127" s="627"/>
      <c r="CB127" s="627"/>
      <c r="CC127" s="627"/>
      <c r="CD127" s="627"/>
      <c r="CE127" s="627"/>
      <c r="CF127" s="627"/>
      <c r="CG127" s="627"/>
      <c r="CH127" s="627"/>
      <c r="CI127" s="627"/>
      <c r="CJ127" s="627"/>
      <c r="CK127" s="627"/>
      <c r="CL127" s="627"/>
      <c r="CM127" s="627"/>
      <c r="CN127" s="627"/>
      <c r="CO127" s="627"/>
      <c r="CP127" s="627"/>
      <c r="CQ127" s="627"/>
      <c r="CR127" s="627"/>
      <c r="CS127" s="627"/>
      <c r="CT127" s="627"/>
      <c r="CU127" s="627"/>
      <c r="CV127" s="627"/>
      <c r="CW127" s="627"/>
      <c r="CX127" s="627"/>
      <c r="CY127" s="627"/>
      <c r="CZ127" s="627"/>
      <c r="DA127" s="627"/>
      <c r="DB127" s="627"/>
      <c r="DC127" s="627"/>
      <c r="DD127" s="627"/>
      <c r="DE127" s="627"/>
      <c r="DF127" s="627"/>
      <c r="DG127" s="627"/>
      <c r="DH127" s="627"/>
      <c r="DI127" s="627"/>
      <c r="DJ127" s="627"/>
      <c r="DK127" s="627"/>
      <c r="DL127" s="627"/>
      <c r="DM127" s="627"/>
      <c r="DN127" s="627"/>
      <c r="DO127" s="627"/>
      <c r="DP127" s="627"/>
      <c r="DQ127" s="627"/>
      <c r="DR127" s="627"/>
      <c r="DS127" s="627"/>
      <c r="DT127" s="627"/>
      <c r="DU127" s="627"/>
      <c r="DV127" s="627"/>
      <c r="DW127" s="627"/>
      <c r="DX127" s="627"/>
      <c r="DY127" s="627"/>
      <c r="DZ127" s="627"/>
      <c r="EA127" s="627"/>
      <c r="EB127" s="627"/>
      <c r="EC127" s="627"/>
      <c r="ED127" s="627"/>
      <c r="EE127" s="627"/>
      <c r="EF127" s="627"/>
      <c r="EG127" s="627"/>
      <c r="EH127" s="627"/>
      <c r="EI127" s="627"/>
      <c r="EJ127" s="627"/>
      <c r="EK127" s="627"/>
      <c r="EL127" s="627"/>
      <c r="EM127" s="627"/>
      <c r="EN127" s="627"/>
      <c r="EO127" s="627"/>
      <c r="EP127" s="627"/>
      <c r="EQ127" s="627"/>
      <c r="ER127" s="627"/>
      <c r="ES127" s="627"/>
      <c r="ET127" s="627"/>
      <c r="EU127" s="627"/>
      <c r="EV127" s="627"/>
      <c r="EW127" s="627"/>
      <c r="EX127" s="627"/>
      <c r="EY127" s="627"/>
      <c r="EZ127" s="627"/>
      <c r="FA127" s="627"/>
      <c r="FB127" s="627"/>
      <c r="FC127" s="627"/>
      <c r="FD127" s="627"/>
      <c r="FE127" s="627"/>
      <c r="FF127" s="627"/>
      <c r="FG127" s="627"/>
      <c r="FH127" s="627"/>
      <c r="FI127" s="627"/>
      <c r="FJ127" s="627"/>
      <c r="FK127" s="627"/>
      <c r="FL127" s="627"/>
      <c r="FM127" s="627"/>
      <c r="FN127" s="627"/>
      <c r="FO127" s="627"/>
      <c r="FP127" s="627"/>
      <c r="FQ127" s="627"/>
      <c r="FR127" s="627"/>
      <c r="FS127" s="627"/>
      <c r="FT127" s="627"/>
      <c r="FU127" s="627"/>
      <c r="FV127" s="627"/>
      <c r="FW127" s="627"/>
      <c r="FX127" s="627"/>
      <c r="FY127" s="627"/>
      <c r="FZ127" s="627"/>
      <c r="GA127" s="627"/>
      <c r="GB127" s="627"/>
      <c r="GC127" s="627"/>
      <c r="GD127" s="627"/>
      <c r="GE127" s="627"/>
      <c r="GF127" s="627"/>
      <c r="GG127" s="627"/>
      <c r="GH127" s="627"/>
      <c r="GI127" s="627"/>
      <c r="GJ127" s="627"/>
      <c r="GK127" s="627"/>
      <c r="GL127" s="627"/>
      <c r="GM127" s="627"/>
      <c r="GN127" s="627"/>
      <c r="GO127" s="627"/>
      <c r="GP127" s="627"/>
      <c r="GQ127" s="627"/>
      <c r="GR127" s="627"/>
      <c r="GS127" s="627"/>
      <c r="GT127" s="627"/>
      <c r="GU127" s="627"/>
      <c r="GV127" s="627"/>
      <c r="GW127" s="627"/>
      <c r="GX127" s="627"/>
      <c r="GY127" s="627"/>
      <c r="GZ127" s="627"/>
      <c r="HA127" s="627"/>
      <c r="HB127" s="627"/>
      <c r="HC127" s="627"/>
      <c r="HD127" s="627"/>
      <c r="HE127" s="627"/>
      <c r="HF127" s="627"/>
      <c r="HG127" s="627"/>
      <c r="HH127" s="627"/>
      <c r="HI127" s="627"/>
      <c r="HJ127" s="627"/>
      <c r="HK127" s="627"/>
      <c r="HL127" s="627"/>
      <c r="HM127" s="627"/>
      <c r="HN127" s="627"/>
      <c r="HO127" s="627"/>
      <c r="HP127" s="627"/>
      <c r="HQ127" s="627"/>
      <c r="HR127" s="627"/>
      <c r="HS127" s="627"/>
      <c r="HT127" s="627"/>
      <c r="HU127" s="627"/>
      <c r="HV127" s="627"/>
      <c r="HW127" s="627"/>
      <c r="HX127" s="627"/>
      <c r="HY127" s="627"/>
      <c r="HZ127" s="627"/>
      <c r="IA127" s="627"/>
      <c r="IB127" s="627"/>
      <c r="IC127" s="627"/>
      <c r="ID127" s="627"/>
      <c r="IE127" s="627"/>
      <c r="IF127" s="627"/>
      <c r="IG127" s="627"/>
      <c r="IH127" s="627"/>
      <c r="II127" s="627"/>
      <c r="IJ127" s="627"/>
      <c r="IK127" s="627"/>
      <c r="IL127" s="627"/>
      <c r="IM127" s="627"/>
      <c r="IN127" s="627"/>
      <c r="IO127" s="627"/>
      <c r="IP127" s="627"/>
      <c r="IQ127" s="627"/>
      <c r="IR127" s="627"/>
      <c r="IS127" s="627"/>
      <c r="IT127" s="627"/>
      <c r="IU127" s="627"/>
      <c r="IV127" s="627"/>
      <c r="IW127" s="627"/>
      <c r="IX127" s="627"/>
      <c r="IY127" s="627"/>
      <c r="IZ127" s="627"/>
      <c r="JA127" s="627"/>
      <c r="JB127" s="627"/>
      <c r="JC127" s="627"/>
      <c r="JD127" s="627"/>
      <c r="JE127" s="627"/>
      <c r="JF127" s="627"/>
      <c r="JG127" s="627"/>
      <c r="JH127" s="627"/>
      <c r="JI127" s="627"/>
      <c r="JJ127" s="627"/>
      <c r="JK127" s="627"/>
      <c r="JL127" s="627"/>
      <c r="JM127" s="627"/>
      <c r="JN127" s="627"/>
      <c r="JO127" s="627"/>
      <c r="JP127" s="627"/>
      <c r="JQ127" s="627"/>
      <c r="JR127" s="627"/>
      <c r="JS127" s="627"/>
      <c r="JT127" s="627"/>
      <c r="JU127" s="627"/>
      <c r="JV127" s="627"/>
      <c r="JW127" s="627"/>
      <c r="JX127" s="627"/>
      <c r="JY127" s="627"/>
      <c r="JZ127" s="627"/>
      <c r="KA127" s="627"/>
      <c r="KB127" s="627"/>
      <c r="KC127" s="627"/>
      <c r="KD127" s="627"/>
      <c r="KE127" s="627"/>
      <c r="KF127" s="627"/>
      <c r="KG127" s="627"/>
      <c r="KH127" s="627"/>
      <c r="KI127" s="627"/>
      <c r="KJ127" s="627"/>
      <c r="KK127" s="627"/>
      <c r="KL127" s="627"/>
      <c r="KM127" s="627"/>
      <c r="KN127" s="627"/>
      <c r="KO127" s="627"/>
      <c r="KP127" s="627"/>
      <c r="KQ127" s="627"/>
      <c r="KR127" s="627"/>
      <c r="KS127" s="627"/>
      <c r="KT127" s="627"/>
      <c r="KU127" s="627"/>
      <c r="KV127" s="627"/>
      <c r="KW127" s="627"/>
      <c r="KX127" s="627"/>
      <c r="KY127" s="627"/>
      <c r="KZ127" s="627"/>
      <c r="LA127" s="627"/>
      <c r="LB127" s="627"/>
      <c r="LC127" s="627"/>
      <c r="LD127" s="627"/>
      <c r="LE127" s="627"/>
      <c r="LF127" s="627"/>
      <c r="LG127" s="627"/>
      <c r="LH127" s="627"/>
      <c r="LI127" s="627"/>
      <c r="LJ127" s="627"/>
      <c r="LK127" s="627"/>
      <c r="LL127" s="627"/>
      <c r="LM127" s="627"/>
      <c r="LN127" s="627"/>
      <c r="LO127" s="627"/>
      <c r="LP127" s="627"/>
      <c r="LQ127" s="627"/>
      <c r="LR127" s="627"/>
      <c r="LS127" s="627"/>
      <c r="LT127" s="627"/>
      <c r="LU127" s="627"/>
      <c r="LV127" s="627"/>
      <c r="LW127" s="627"/>
      <c r="LX127" s="627"/>
      <c r="LY127" s="627"/>
      <c r="LZ127" s="627"/>
      <c r="MA127" s="627"/>
      <c r="MB127" s="627"/>
      <c r="MC127" s="627"/>
      <c r="MD127" s="627"/>
      <c r="ME127" s="627"/>
      <c r="MF127" s="627"/>
      <c r="MG127" s="627"/>
      <c r="MH127" s="627"/>
      <c r="MI127" s="627"/>
      <c r="MJ127" s="627"/>
      <c r="MK127" s="627"/>
      <c r="ML127" s="627"/>
      <c r="MM127" s="627"/>
      <c r="MN127" s="627"/>
      <c r="MO127" s="627"/>
      <c r="MP127" s="627"/>
      <c r="MQ127" s="627"/>
      <c r="MR127" s="627"/>
      <c r="MS127" s="627"/>
      <c r="MT127" s="627"/>
      <c r="MU127" s="627"/>
      <c r="MV127" s="627"/>
      <c r="MW127" s="627"/>
      <c r="MX127" s="627"/>
      <c r="MY127" s="627"/>
      <c r="MZ127" s="627"/>
      <c r="NA127" s="627"/>
      <c r="NB127" s="627"/>
      <c r="NC127" s="627"/>
      <c r="ND127" s="627"/>
      <c r="NE127" s="627"/>
      <c r="NF127" s="627"/>
      <c r="NG127" s="627"/>
      <c r="NH127" s="627"/>
      <c r="NI127" s="627"/>
      <c r="NJ127" s="627"/>
      <c r="NK127" s="627"/>
      <c r="NL127" s="627"/>
      <c r="NM127" s="627"/>
      <c r="NN127" s="627"/>
      <c r="NO127" s="627"/>
      <c r="NP127" s="627"/>
      <c r="NQ127" s="627"/>
      <c r="NR127" s="627"/>
      <c r="NS127" s="627"/>
      <c r="NT127" s="627"/>
      <c r="NU127" s="627"/>
      <c r="NV127" s="627"/>
      <c r="NW127" s="627"/>
      <c r="NX127" s="627"/>
      <c r="NY127" s="627"/>
      <c r="NZ127" s="627"/>
      <c r="OA127" s="627"/>
      <c r="OB127" s="627"/>
      <c r="OC127" s="627"/>
      <c r="OD127" s="627"/>
      <c r="OE127" s="627"/>
      <c r="OF127" s="627"/>
      <c r="OG127" s="627"/>
      <c r="OH127" s="627"/>
      <c r="OI127" s="627"/>
      <c r="OJ127" s="627"/>
      <c r="OK127" s="627"/>
      <c r="OL127" s="627"/>
      <c r="OM127" s="627"/>
      <c r="ON127" s="627"/>
    </row>
    <row r="128" spans="1:404" ht="15" customHeight="1">
      <c r="A128" s="12"/>
      <c r="B128" s="12"/>
      <c r="C128" s="12"/>
      <c r="D128" s="12"/>
      <c r="E128" s="12"/>
      <c r="F128" s="12"/>
      <c r="G128" s="12"/>
      <c r="H128" s="12"/>
      <c r="I128" s="12"/>
      <c r="J128" s="380"/>
      <c r="K128" s="380"/>
      <c r="L128" s="380"/>
      <c r="M128" s="380"/>
      <c r="N128" s="380"/>
      <c r="O128" s="380"/>
      <c r="P128" s="380"/>
      <c r="Q128" s="380"/>
      <c r="R128" s="380"/>
      <c r="S128" s="380"/>
      <c r="T128" s="380"/>
      <c r="U128" s="380"/>
      <c r="V128" s="380"/>
      <c r="W128" s="380"/>
      <c r="X128" s="380"/>
      <c r="Y128" s="380"/>
      <c r="Z128" s="380"/>
      <c r="AA128" s="380"/>
      <c r="AB128" s="380"/>
      <c r="AC128" s="380"/>
      <c r="AD128" s="380"/>
      <c r="AE128" s="380"/>
      <c r="AF128" s="380"/>
      <c r="AG128" s="380"/>
      <c r="AH128" s="380"/>
      <c r="AI128" s="380"/>
      <c r="AJ128" s="380"/>
      <c r="AK128" s="380"/>
      <c r="AL128" s="380"/>
      <c r="AM128" s="380"/>
      <c r="AN128" s="380"/>
      <c r="AO128" s="380"/>
      <c r="AP128" s="380"/>
      <c r="AQ128" s="380"/>
      <c r="AR128" s="380"/>
      <c r="AS128" s="380"/>
      <c r="AT128" s="380"/>
      <c r="AU128" s="380"/>
      <c r="AV128" s="380"/>
      <c r="AW128" s="380"/>
      <c r="AX128" s="380"/>
      <c r="AY128" s="380"/>
      <c r="AZ128" s="380"/>
      <c r="BA128" s="380"/>
      <c r="BB128" s="380"/>
      <c r="BC128" s="380"/>
      <c r="BD128" s="380"/>
      <c r="BE128" s="380"/>
      <c r="BF128" s="380"/>
      <c r="BG128" s="380"/>
      <c r="BH128" s="380"/>
      <c r="BI128" s="380"/>
      <c r="BJ128" s="380"/>
      <c r="BK128" s="380"/>
      <c r="BL128" s="380"/>
      <c r="BM128" s="380"/>
      <c r="BN128" s="380"/>
      <c r="BO128" s="380"/>
      <c r="BP128" s="380"/>
      <c r="BQ128" s="380"/>
      <c r="BR128" s="380"/>
      <c r="BS128" s="380"/>
      <c r="BT128" s="380"/>
      <c r="BU128" s="380"/>
      <c r="BV128" s="380"/>
      <c r="BW128" s="380"/>
      <c r="BX128" s="380"/>
      <c r="BY128" s="380"/>
      <c r="BZ128" s="380"/>
      <c r="CA128" s="380"/>
      <c r="CB128" s="380"/>
      <c r="CC128" s="380"/>
      <c r="CD128" s="380"/>
      <c r="CE128" s="380"/>
      <c r="CF128" s="380"/>
      <c r="CG128" s="380"/>
      <c r="CH128" s="380"/>
      <c r="CI128" s="380"/>
      <c r="CJ128" s="380"/>
      <c r="CK128" s="380"/>
      <c r="CL128" s="380"/>
      <c r="CM128" s="380"/>
      <c r="CN128" s="380"/>
      <c r="CO128" s="380"/>
      <c r="CP128" s="380"/>
      <c r="CQ128" s="380"/>
      <c r="CR128" s="380"/>
      <c r="CS128" s="380"/>
      <c r="CT128" s="380"/>
      <c r="CU128" s="380"/>
      <c r="CV128" s="380"/>
      <c r="CW128" s="380"/>
      <c r="CX128" s="380"/>
      <c r="CY128" s="380"/>
      <c r="CZ128" s="380"/>
      <c r="DA128" s="380"/>
      <c r="DB128" s="380"/>
      <c r="DC128" s="380"/>
      <c r="DD128" s="380"/>
      <c r="DE128" s="380"/>
      <c r="DF128" s="380"/>
      <c r="DG128" s="380"/>
      <c r="DH128" s="380"/>
      <c r="DI128" s="380"/>
      <c r="DJ128" s="380"/>
      <c r="DK128" s="380"/>
      <c r="DL128" s="380"/>
      <c r="DM128" s="380"/>
      <c r="DN128" s="380"/>
      <c r="DO128" s="380"/>
      <c r="DP128" s="380"/>
      <c r="DQ128" s="380"/>
      <c r="DR128" s="380"/>
      <c r="DS128" s="380"/>
      <c r="DT128" s="380"/>
      <c r="DU128" s="380"/>
      <c r="DV128" s="380"/>
      <c r="DW128" s="380"/>
      <c r="DX128" s="380"/>
      <c r="DY128" s="380"/>
      <c r="DZ128" s="380"/>
      <c r="EA128" s="380"/>
      <c r="EB128" s="380"/>
      <c r="EC128" s="380"/>
      <c r="ED128" s="380"/>
      <c r="EE128" s="380"/>
      <c r="EF128" s="380"/>
      <c r="EG128" s="380"/>
      <c r="EH128" s="380"/>
      <c r="EI128" s="380"/>
      <c r="EJ128" s="380"/>
      <c r="EK128" s="380"/>
      <c r="EL128" s="380"/>
      <c r="EM128" s="380"/>
      <c r="EN128" s="380"/>
      <c r="EO128" s="380"/>
      <c r="EP128" s="380"/>
      <c r="EQ128" s="380"/>
      <c r="ER128" s="380"/>
      <c r="ES128" s="380"/>
      <c r="ET128" s="380"/>
      <c r="EU128" s="380"/>
      <c r="EV128" s="380"/>
      <c r="EW128" s="380"/>
      <c r="EX128" s="380"/>
      <c r="EY128" s="380"/>
      <c r="EZ128" s="380"/>
      <c r="FA128" s="380"/>
      <c r="FB128" s="380"/>
      <c r="FC128" s="380"/>
      <c r="FD128" s="380"/>
      <c r="FE128" s="380"/>
      <c r="FF128" s="380"/>
      <c r="FG128" s="380"/>
      <c r="FH128" s="380"/>
      <c r="FI128" s="380"/>
      <c r="FJ128" s="380"/>
      <c r="FK128" s="380"/>
      <c r="FL128" s="380"/>
      <c r="FM128" s="380"/>
      <c r="FN128" s="380"/>
      <c r="FO128" s="380"/>
      <c r="FP128" s="380"/>
      <c r="FQ128" s="380"/>
      <c r="FR128" s="380"/>
      <c r="FS128" s="380"/>
      <c r="FT128" s="380"/>
      <c r="FU128" s="380"/>
      <c r="FV128" s="380"/>
      <c r="FW128" s="380"/>
      <c r="FX128" s="380"/>
      <c r="FY128" s="380"/>
      <c r="FZ128" s="380"/>
      <c r="GA128" s="380"/>
      <c r="GB128" s="380"/>
      <c r="GC128" s="380"/>
      <c r="GD128" s="380"/>
      <c r="GE128" s="380"/>
      <c r="GF128" s="380"/>
      <c r="GG128" s="380"/>
      <c r="GH128" s="380"/>
      <c r="GI128" s="380"/>
      <c r="GJ128" s="380"/>
      <c r="GK128" s="380"/>
      <c r="GL128" s="380"/>
      <c r="GM128" s="380"/>
      <c r="GN128" s="380"/>
      <c r="GO128" s="380"/>
      <c r="GP128" s="380"/>
      <c r="GQ128" s="380"/>
      <c r="GR128" s="380"/>
      <c r="GS128" s="380"/>
      <c r="GT128" s="380"/>
      <c r="GU128" s="380"/>
      <c r="GV128" s="380"/>
      <c r="GW128" s="380"/>
      <c r="GX128" s="380"/>
      <c r="GY128" s="380"/>
      <c r="GZ128" s="380"/>
      <c r="HA128" s="380"/>
      <c r="HB128" s="380"/>
      <c r="HC128" s="380"/>
      <c r="HD128" s="380"/>
      <c r="HE128" s="380"/>
      <c r="HF128" s="380"/>
      <c r="HG128" s="380"/>
      <c r="HH128" s="380"/>
      <c r="HI128" s="380"/>
      <c r="HJ128" s="380"/>
      <c r="HK128" s="380"/>
      <c r="HL128" s="380"/>
      <c r="HM128" s="380"/>
      <c r="HN128" s="380"/>
      <c r="HO128" s="380"/>
      <c r="HP128" s="380"/>
      <c r="HQ128" s="380"/>
      <c r="HR128" s="380"/>
      <c r="HS128" s="380"/>
      <c r="HT128" s="380"/>
      <c r="HU128" s="380"/>
      <c r="HV128" s="380"/>
      <c r="HW128" s="380"/>
      <c r="HX128" s="380"/>
      <c r="HY128" s="380"/>
      <c r="HZ128" s="380"/>
      <c r="IA128" s="380"/>
      <c r="IB128" s="380"/>
      <c r="IC128" s="380"/>
      <c r="ID128" s="380"/>
      <c r="IE128" s="380"/>
      <c r="IF128" s="380"/>
      <c r="IG128" s="380"/>
      <c r="IH128" s="380"/>
      <c r="II128" s="380"/>
      <c r="IJ128" s="380"/>
      <c r="IK128" s="380"/>
      <c r="IL128" s="380"/>
      <c r="IM128" s="380"/>
      <c r="IN128" s="380"/>
      <c r="IO128" s="380"/>
      <c r="IP128" s="380"/>
      <c r="IQ128" s="380"/>
      <c r="IR128" s="380"/>
      <c r="IS128" s="380"/>
      <c r="IT128" s="380"/>
      <c r="IU128" s="380"/>
      <c r="IV128" s="380"/>
      <c r="IW128" s="380"/>
      <c r="IX128" s="380"/>
      <c r="IY128" s="380"/>
      <c r="IZ128" s="380"/>
      <c r="JA128" s="380"/>
      <c r="JB128" s="380"/>
      <c r="JC128" s="380"/>
      <c r="JD128" s="380"/>
      <c r="JE128" s="380"/>
      <c r="JF128" s="380"/>
      <c r="JG128" s="380"/>
      <c r="JH128" s="380"/>
      <c r="JI128" s="380"/>
      <c r="JJ128" s="380"/>
      <c r="JK128" s="380"/>
      <c r="JL128" s="380"/>
      <c r="JM128" s="380"/>
      <c r="JN128" s="380"/>
      <c r="JO128" s="380"/>
      <c r="JP128" s="380"/>
      <c r="JQ128" s="380"/>
      <c r="JR128" s="380"/>
      <c r="JS128" s="380"/>
      <c r="JT128" s="380"/>
      <c r="JU128" s="380"/>
      <c r="JV128" s="380"/>
      <c r="JW128" s="380"/>
      <c r="JX128" s="380"/>
      <c r="JY128" s="380"/>
      <c r="JZ128" s="380"/>
      <c r="KA128" s="380"/>
      <c r="KB128" s="380"/>
      <c r="KC128" s="380"/>
      <c r="KD128" s="380"/>
      <c r="KE128" s="380"/>
      <c r="KF128" s="380"/>
      <c r="KG128" s="380"/>
      <c r="KH128" s="380"/>
      <c r="KI128" s="380"/>
      <c r="KJ128" s="380"/>
      <c r="KK128" s="380"/>
      <c r="KL128" s="380"/>
      <c r="KM128" s="380"/>
      <c r="KN128" s="380"/>
      <c r="KO128" s="380"/>
      <c r="KP128" s="380"/>
      <c r="KQ128" s="380"/>
      <c r="KR128" s="380"/>
      <c r="KS128" s="380"/>
      <c r="KT128" s="380"/>
      <c r="KU128" s="380"/>
      <c r="KV128" s="380"/>
      <c r="KW128" s="380"/>
      <c r="KX128" s="380"/>
      <c r="KY128" s="380"/>
      <c r="KZ128" s="380"/>
      <c r="LA128" s="380"/>
      <c r="LB128" s="380"/>
      <c r="LC128" s="380"/>
      <c r="LD128" s="380"/>
      <c r="LE128" s="380"/>
      <c r="LF128" s="380"/>
      <c r="LG128" s="380"/>
      <c r="LH128" s="380"/>
      <c r="LI128" s="380"/>
      <c r="LJ128" s="380"/>
      <c r="LK128" s="380"/>
      <c r="LL128" s="380"/>
      <c r="LM128" s="380"/>
      <c r="LN128" s="380"/>
      <c r="LO128" s="380"/>
      <c r="LP128" s="380"/>
      <c r="LQ128" s="380"/>
      <c r="LR128" s="380"/>
      <c r="LS128" s="380"/>
      <c r="LT128" s="380"/>
      <c r="LU128" s="380"/>
      <c r="LV128" s="380"/>
      <c r="LW128" s="380"/>
      <c r="LX128" s="380"/>
      <c r="LY128" s="380"/>
      <c r="LZ128" s="380"/>
      <c r="MA128" s="380"/>
      <c r="MB128" s="380"/>
      <c r="MC128" s="380"/>
      <c r="MD128" s="380"/>
      <c r="ME128" s="380"/>
      <c r="MF128" s="380"/>
      <c r="MG128" s="380"/>
      <c r="MH128" s="380"/>
      <c r="MI128" s="380"/>
      <c r="MJ128" s="380"/>
      <c r="MK128" s="380"/>
      <c r="ML128" s="380"/>
      <c r="MM128" s="380"/>
      <c r="MN128" s="380"/>
      <c r="MO128" s="380"/>
      <c r="MP128" s="380"/>
      <c r="MQ128" s="380"/>
      <c r="MR128" s="380"/>
      <c r="MS128" s="380"/>
      <c r="MT128" s="380"/>
      <c r="MU128" s="380"/>
      <c r="MV128" s="380"/>
      <c r="MW128" s="380"/>
      <c r="MX128" s="380"/>
      <c r="MY128" s="380"/>
      <c r="MZ128" s="380"/>
      <c r="NA128" s="380"/>
      <c r="NB128" s="380"/>
      <c r="NC128" s="380"/>
      <c r="ND128" s="380"/>
      <c r="NE128" s="380"/>
      <c r="NF128" s="380"/>
      <c r="NG128" s="380"/>
      <c r="NH128" s="380"/>
      <c r="NI128" s="380"/>
      <c r="NJ128" s="380"/>
      <c r="NK128" s="380"/>
      <c r="NL128" s="380"/>
      <c r="NM128" s="380"/>
      <c r="NN128" s="380"/>
      <c r="NO128" s="380"/>
      <c r="NP128" s="380"/>
      <c r="NQ128" s="380"/>
      <c r="NR128" s="380"/>
      <c r="NS128" s="380"/>
      <c r="NT128" s="380"/>
      <c r="NU128" s="380"/>
      <c r="NV128" s="380"/>
      <c r="NW128" s="380"/>
      <c r="NX128" s="380"/>
      <c r="NY128" s="380"/>
      <c r="NZ128" s="380"/>
      <c r="OA128" s="380"/>
      <c r="OB128" s="380"/>
      <c r="OC128" s="380"/>
      <c r="OD128" s="380"/>
      <c r="OE128" s="380"/>
      <c r="OF128" s="380"/>
      <c r="OG128" s="380"/>
      <c r="OH128" s="380"/>
      <c r="OI128" s="380"/>
      <c r="OJ128" s="380"/>
      <c r="OK128" s="380"/>
      <c r="OL128" s="380"/>
      <c r="OM128" s="380"/>
      <c r="ON128" s="380"/>
    </row>
    <row r="129" spans="1:404" ht="15" customHeight="1">
      <c r="A129" s="12"/>
      <c r="B129" s="12"/>
      <c r="C129" s="12"/>
      <c r="D129" s="12"/>
      <c r="E129" s="12"/>
      <c r="F129" s="12"/>
      <c r="G129" s="12"/>
      <c r="H129" s="12"/>
      <c r="I129" s="12"/>
      <c r="J129" s="627"/>
      <c r="K129" s="627"/>
      <c r="L129" s="627"/>
      <c r="M129" s="627"/>
      <c r="N129" s="627"/>
      <c r="O129" s="627"/>
      <c r="P129" s="627"/>
      <c r="Q129" s="627"/>
      <c r="R129" s="627"/>
      <c r="S129" s="627"/>
      <c r="T129" s="627"/>
      <c r="U129" s="627"/>
      <c r="V129" s="627"/>
      <c r="W129" s="627"/>
      <c r="X129" s="627"/>
      <c r="Y129" s="627"/>
      <c r="Z129" s="627"/>
      <c r="AA129" s="627"/>
      <c r="AB129" s="627"/>
      <c r="AC129" s="627"/>
      <c r="AD129" s="627"/>
      <c r="AE129" s="627"/>
      <c r="AF129" s="627"/>
      <c r="AG129" s="627"/>
      <c r="AH129" s="627"/>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7"/>
      <c r="BW129" s="627"/>
      <c r="BX129" s="627"/>
      <c r="BY129" s="627"/>
      <c r="BZ129" s="627"/>
      <c r="CA129" s="627"/>
      <c r="CB129" s="627"/>
      <c r="CC129" s="627"/>
      <c r="CD129" s="627"/>
      <c r="CE129" s="627"/>
      <c r="CF129" s="627"/>
      <c r="CG129" s="627"/>
      <c r="CH129" s="627"/>
      <c r="CI129" s="627"/>
      <c r="CJ129" s="627"/>
      <c r="CK129" s="627"/>
      <c r="CL129" s="627"/>
      <c r="CM129" s="627"/>
      <c r="CN129" s="627"/>
      <c r="CO129" s="627"/>
      <c r="CP129" s="627"/>
      <c r="CQ129" s="627"/>
      <c r="CR129" s="627"/>
      <c r="CS129" s="627"/>
      <c r="CT129" s="627"/>
      <c r="CU129" s="627"/>
      <c r="CV129" s="627"/>
      <c r="CW129" s="627"/>
      <c r="CX129" s="627"/>
      <c r="CY129" s="627"/>
      <c r="CZ129" s="627"/>
      <c r="DA129" s="627"/>
      <c r="DB129" s="627"/>
      <c r="DC129" s="627"/>
      <c r="DD129" s="627"/>
      <c r="DE129" s="627"/>
      <c r="DF129" s="627"/>
      <c r="DG129" s="627"/>
      <c r="DH129" s="627"/>
      <c r="DI129" s="627"/>
      <c r="DJ129" s="627"/>
      <c r="DK129" s="627"/>
      <c r="DL129" s="627"/>
      <c r="DM129" s="627"/>
      <c r="DN129" s="627"/>
      <c r="DO129" s="627"/>
      <c r="DP129" s="627"/>
      <c r="DQ129" s="627"/>
      <c r="DR129" s="627"/>
      <c r="DS129" s="627"/>
      <c r="DT129" s="627"/>
      <c r="DU129" s="627"/>
      <c r="DV129" s="627"/>
      <c r="DW129" s="627"/>
      <c r="DX129" s="627"/>
      <c r="DY129" s="627"/>
      <c r="DZ129" s="627"/>
      <c r="EA129" s="627"/>
      <c r="EB129" s="627"/>
      <c r="EC129" s="627"/>
      <c r="ED129" s="627"/>
      <c r="EE129" s="627"/>
      <c r="EF129" s="627"/>
      <c r="EG129" s="627"/>
      <c r="EH129" s="627"/>
      <c r="EI129" s="627"/>
      <c r="EJ129" s="627"/>
      <c r="EK129" s="627"/>
      <c r="EL129" s="627"/>
      <c r="EM129" s="627"/>
      <c r="EN129" s="627"/>
      <c r="EO129" s="627"/>
      <c r="EP129" s="627"/>
      <c r="EQ129" s="627"/>
      <c r="ER129" s="627"/>
      <c r="ES129" s="627"/>
      <c r="ET129" s="627"/>
      <c r="EU129" s="627"/>
      <c r="EV129" s="627"/>
      <c r="EW129" s="627"/>
      <c r="EX129" s="627"/>
      <c r="EY129" s="627"/>
      <c r="EZ129" s="627"/>
      <c r="FA129" s="627"/>
      <c r="FB129" s="627"/>
      <c r="FC129" s="627"/>
      <c r="FD129" s="627"/>
      <c r="FE129" s="627"/>
      <c r="FF129" s="627"/>
      <c r="FG129" s="627"/>
      <c r="FH129" s="627"/>
      <c r="FI129" s="627"/>
      <c r="FJ129" s="627"/>
      <c r="FK129" s="627"/>
      <c r="FL129" s="627"/>
      <c r="FM129" s="627"/>
      <c r="FN129" s="627"/>
      <c r="FO129" s="627"/>
      <c r="FP129" s="627"/>
      <c r="FQ129" s="627"/>
      <c r="FR129" s="627"/>
      <c r="FS129" s="627"/>
      <c r="FT129" s="627"/>
      <c r="FU129" s="627"/>
      <c r="FV129" s="627"/>
      <c r="FW129" s="627"/>
      <c r="FX129" s="627"/>
      <c r="FY129" s="627"/>
      <c r="FZ129" s="627"/>
      <c r="GA129" s="627"/>
      <c r="GB129" s="627"/>
      <c r="GC129" s="627"/>
      <c r="GD129" s="627"/>
      <c r="GE129" s="627"/>
      <c r="GF129" s="627"/>
      <c r="GG129" s="627"/>
      <c r="GH129" s="627"/>
      <c r="GI129" s="627"/>
      <c r="GJ129" s="627"/>
      <c r="GK129" s="627"/>
      <c r="GL129" s="627"/>
      <c r="GM129" s="627"/>
      <c r="GN129" s="627"/>
      <c r="GO129" s="627"/>
      <c r="GP129" s="627"/>
      <c r="GQ129" s="627"/>
      <c r="GR129" s="627"/>
      <c r="GS129" s="627"/>
      <c r="GT129" s="627"/>
      <c r="GU129" s="627"/>
      <c r="GV129" s="627"/>
      <c r="GW129" s="627"/>
      <c r="GX129" s="627"/>
      <c r="GY129" s="627"/>
      <c r="GZ129" s="627"/>
      <c r="HA129" s="627"/>
      <c r="HB129" s="627"/>
      <c r="HC129" s="627"/>
      <c r="HD129" s="627"/>
      <c r="HE129" s="627"/>
      <c r="HF129" s="627"/>
      <c r="HG129" s="627"/>
      <c r="HH129" s="627"/>
      <c r="HI129" s="627"/>
      <c r="HJ129" s="627"/>
      <c r="HK129" s="627"/>
      <c r="HL129" s="627"/>
      <c r="HM129" s="627"/>
      <c r="HN129" s="627"/>
      <c r="HO129" s="627"/>
      <c r="HP129" s="627"/>
      <c r="HQ129" s="627"/>
      <c r="HR129" s="627"/>
      <c r="HS129" s="627"/>
      <c r="HT129" s="627"/>
      <c r="HU129" s="627"/>
      <c r="HV129" s="627"/>
      <c r="HW129" s="627"/>
      <c r="HX129" s="627"/>
      <c r="HY129" s="627"/>
      <c r="HZ129" s="627"/>
      <c r="IA129" s="627"/>
      <c r="IB129" s="627"/>
      <c r="IC129" s="627"/>
      <c r="ID129" s="627"/>
      <c r="IE129" s="627"/>
      <c r="IF129" s="627"/>
      <c r="IG129" s="627"/>
      <c r="IH129" s="627"/>
      <c r="II129" s="627"/>
      <c r="IJ129" s="627"/>
      <c r="IK129" s="627"/>
      <c r="IL129" s="627"/>
      <c r="IM129" s="627"/>
      <c r="IN129" s="627"/>
      <c r="IO129" s="627"/>
      <c r="IP129" s="627"/>
      <c r="IQ129" s="627"/>
      <c r="IR129" s="627"/>
      <c r="IS129" s="627"/>
      <c r="IT129" s="627"/>
      <c r="IU129" s="627"/>
      <c r="IV129" s="627"/>
      <c r="IW129" s="627"/>
      <c r="IX129" s="627"/>
      <c r="IY129" s="627"/>
      <c r="IZ129" s="627"/>
      <c r="JA129" s="627"/>
      <c r="JB129" s="627"/>
      <c r="JC129" s="627"/>
      <c r="JD129" s="627"/>
      <c r="JE129" s="627"/>
      <c r="JF129" s="627"/>
      <c r="JG129" s="627"/>
      <c r="JH129" s="627"/>
      <c r="JI129" s="627"/>
      <c r="JJ129" s="627"/>
      <c r="JK129" s="627"/>
      <c r="JL129" s="627"/>
      <c r="JM129" s="627"/>
      <c r="JN129" s="627"/>
      <c r="JO129" s="627"/>
      <c r="JP129" s="627"/>
      <c r="JQ129" s="627"/>
      <c r="JR129" s="627"/>
      <c r="JS129" s="627"/>
      <c r="JT129" s="627"/>
      <c r="JU129" s="627"/>
      <c r="JV129" s="627"/>
      <c r="JW129" s="627"/>
      <c r="JX129" s="627"/>
      <c r="JY129" s="627"/>
      <c r="JZ129" s="627"/>
      <c r="KA129" s="627"/>
      <c r="KB129" s="627"/>
      <c r="KC129" s="627"/>
      <c r="KD129" s="627"/>
      <c r="KE129" s="627"/>
      <c r="KF129" s="627"/>
      <c r="KG129" s="627"/>
      <c r="KH129" s="627"/>
      <c r="KI129" s="627"/>
      <c r="KJ129" s="627"/>
      <c r="KK129" s="627"/>
      <c r="KL129" s="627"/>
      <c r="KM129" s="627"/>
      <c r="KN129" s="627"/>
      <c r="KO129" s="627"/>
      <c r="KP129" s="627"/>
      <c r="KQ129" s="627"/>
      <c r="KR129" s="627"/>
      <c r="KS129" s="627"/>
      <c r="KT129" s="627"/>
      <c r="KU129" s="627"/>
      <c r="KV129" s="627"/>
      <c r="KW129" s="627"/>
      <c r="KX129" s="627"/>
      <c r="KY129" s="627"/>
      <c r="KZ129" s="627"/>
      <c r="LA129" s="627"/>
      <c r="LB129" s="627"/>
      <c r="LC129" s="627"/>
      <c r="LD129" s="627"/>
      <c r="LE129" s="627"/>
      <c r="LF129" s="627"/>
      <c r="LG129" s="627"/>
      <c r="LH129" s="627"/>
      <c r="LI129" s="627"/>
      <c r="LJ129" s="627"/>
      <c r="LK129" s="627"/>
      <c r="LL129" s="627"/>
      <c r="LM129" s="627"/>
      <c r="LN129" s="627"/>
      <c r="LO129" s="627"/>
      <c r="LP129" s="627"/>
      <c r="LQ129" s="627"/>
      <c r="LR129" s="627"/>
      <c r="LS129" s="627"/>
      <c r="LT129" s="627"/>
      <c r="LU129" s="627"/>
      <c r="LV129" s="627"/>
      <c r="LW129" s="627"/>
      <c r="LX129" s="627"/>
      <c r="LY129" s="627"/>
      <c r="LZ129" s="627"/>
      <c r="MA129" s="627"/>
      <c r="MB129" s="627"/>
      <c r="MC129" s="627"/>
      <c r="MD129" s="627"/>
      <c r="ME129" s="627"/>
      <c r="MF129" s="627"/>
      <c r="MG129" s="627"/>
      <c r="MH129" s="627"/>
      <c r="MI129" s="627"/>
      <c r="MJ129" s="627"/>
      <c r="MK129" s="627"/>
      <c r="ML129" s="627"/>
      <c r="MM129" s="627"/>
      <c r="MN129" s="627"/>
      <c r="MO129" s="627"/>
      <c r="MP129" s="627"/>
      <c r="MQ129" s="627"/>
      <c r="MR129" s="627"/>
      <c r="MS129" s="627"/>
      <c r="MT129" s="627"/>
      <c r="MU129" s="627"/>
      <c r="MV129" s="627"/>
      <c r="MW129" s="627"/>
      <c r="MX129" s="627"/>
      <c r="MY129" s="627"/>
      <c r="MZ129" s="627"/>
      <c r="NA129" s="627"/>
      <c r="NB129" s="627"/>
      <c r="NC129" s="627"/>
      <c r="ND129" s="627"/>
      <c r="NE129" s="627"/>
      <c r="NF129" s="627"/>
      <c r="NG129" s="627"/>
      <c r="NH129" s="627"/>
      <c r="NI129" s="627"/>
      <c r="NJ129" s="627"/>
      <c r="NK129" s="627"/>
      <c r="NL129" s="627"/>
      <c r="NM129" s="627"/>
      <c r="NN129" s="627"/>
      <c r="NO129" s="627"/>
      <c r="NP129" s="627"/>
      <c r="NQ129" s="627"/>
      <c r="NR129" s="627"/>
      <c r="NS129" s="627"/>
      <c r="NT129" s="627"/>
      <c r="NU129" s="627"/>
      <c r="NV129" s="627"/>
      <c r="NW129" s="627"/>
      <c r="NX129" s="627"/>
      <c r="NY129" s="627"/>
      <c r="NZ129" s="627"/>
      <c r="OA129" s="627"/>
      <c r="OB129" s="627"/>
      <c r="OC129" s="627"/>
      <c r="OD129" s="627"/>
      <c r="OE129" s="627"/>
      <c r="OF129" s="627"/>
      <c r="OG129" s="627"/>
      <c r="OH129" s="627"/>
      <c r="OI129" s="627"/>
      <c r="OJ129" s="627"/>
      <c r="OK129" s="627"/>
      <c r="OL129" s="627"/>
      <c r="OM129" s="627"/>
      <c r="ON129" s="627"/>
    </row>
    <row r="130" spans="1:404" ht="15" customHeight="1">
      <c r="A130" s="12"/>
      <c r="B130" s="12"/>
      <c r="C130" s="12"/>
      <c r="D130" s="12"/>
      <c r="E130" s="12"/>
      <c r="F130" s="12"/>
      <c r="G130" s="12"/>
      <c r="H130" s="12"/>
      <c r="I130" s="12"/>
      <c r="J130" s="627"/>
      <c r="K130" s="627"/>
      <c r="L130" s="627"/>
      <c r="M130" s="627"/>
      <c r="N130" s="627"/>
      <c r="O130" s="627"/>
      <c r="P130" s="627"/>
      <c r="Q130" s="627"/>
      <c r="R130" s="627"/>
      <c r="S130" s="627"/>
      <c r="T130" s="627"/>
      <c r="U130" s="627"/>
      <c r="V130" s="627"/>
      <c r="W130" s="627"/>
      <c r="X130" s="627"/>
      <c r="Y130" s="627"/>
      <c r="Z130" s="627"/>
      <c r="AA130" s="627"/>
      <c r="AB130" s="627"/>
      <c r="AC130" s="627"/>
      <c r="AD130" s="627"/>
      <c r="AE130" s="627"/>
      <c r="AF130" s="627"/>
      <c r="AG130" s="627"/>
      <c r="AH130" s="627"/>
      <c r="AI130" s="627"/>
      <c r="AJ130" s="627"/>
      <c r="AK130" s="627"/>
      <c r="AL130" s="627"/>
      <c r="AM130" s="627"/>
      <c r="AN130" s="627"/>
      <c r="AO130" s="627"/>
      <c r="AP130" s="627"/>
      <c r="AQ130" s="627"/>
      <c r="AR130" s="627"/>
      <c r="AS130" s="627"/>
      <c r="AT130" s="627"/>
      <c r="AU130" s="627"/>
      <c r="AV130" s="627"/>
      <c r="AW130" s="627"/>
      <c r="AX130" s="627"/>
      <c r="AY130" s="627"/>
      <c r="AZ130" s="627"/>
      <c r="BA130" s="627"/>
      <c r="BB130" s="627"/>
      <c r="BC130" s="627"/>
      <c r="BD130" s="627"/>
      <c r="BE130" s="627"/>
      <c r="BF130" s="627"/>
      <c r="BG130" s="627"/>
      <c r="BH130" s="627"/>
      <c r="BI130" s="627"/>
      <c r="BJ130" s="627"/>
      <c r="BK130" s="627"/>
      <c r="BL130" s="627"/>
      <c r="BM130" s="627"/>
      <c r="BN130" s="627"/>
      <c r="BO130" s="627"/>
      <c r="BP130" s="627"/>
      <c r="BQ130" s="627"/>
      <c r="BR130" s="627"/>
      <c r="BS130" s="627"/>
      <c r="BT130" s="627"/>
      <c r="BU130" s="627"/>
      <c r="BV130" s="627"/>
      <c r="BW130" s="627"/>
      <c r="BX130" s="627"/>
      <c r="BY130" s="627"/>
      <c r="BZ130" s="627"/>
      <c r="CA130" s="627"/>
      <c r="CB130" s="627"/>
      <c r="CC130" s="627"/>
      <c r="CD130" s="627"/>
      <c r="CE130" s="627"/>
      <c r="CF130" s="627"/>
      <c r="CG130" s="627"/>
      <c r="CH130" s="627"/>
      <c r="CI130" s="627"/>
      <c r="CJ130" s="627"/>
      <c r="CK130" s="627"/>
      <c r="CL130" s="627"/>
      <c r="CM130" s="627"/>
      <c r="CN130" s="627"/>
      <c r="CO130" s="627"/>
      <c r="CP130" s="627"/>
      <c r="CQ130" s="627"/>
      <c r="CR130" s="627"/>
      <c r="CS130" s="627"/>
      <c r="CT130" s="627"/>
      <c r="CU130" s="627"/>
      <c r="CV130" s="627"/>
      <c r="CW130" s="627"/>
      <c r="CX130" s="627"/>
      <c r="CY130" s="627"/>
      <c r="CZ130" s="627"/>
      <c r="DA130" s="627"/>
      <c r="DB130" s="627"/>
      <c r="DC130" s="627"/>
      <c r="DD130" s="627"/>
      <c r="DE130" s="627"/>
      <c r="DF130" s="627"/>
      <c r="DG130" s="627"/>
      <c r="DH130" s="627"/>
      <c r="DI130" s="627"/>
      <c r="DJ130" s="627"/>
      <c r="DK130" s="627"/>
      <c r="DL130" s="627"/>
      <c r="DM130" s="627"/>
      <c r="DN130" s="627"/>
      <c r="DO130" s="627"/>
      <c r="DP130" s="627"/>
      <c r="DQ130" s="627"/>
      <c r="DR130" s="627"/>
      <c r="DS130" s="627"/>
      <c r="DT130" s="627"/>
      <c r="DU130" s="627"/>
      <c r="DV130" s="627"/>
      <c r="DW130" s="627"/>
      <c r="DX130" s="627"/>
      <c r="DY130" s="627"/>
      <c r="DZ130" s="627"/>
      <c r="EA130" s="627"/>
      <c r="EB130" s="627"/>
      <c r="EC130" s="627"/>
      <c r="ED130" s="627"/>
      <c r="EE130" s="627"/>
      <c r="EF130" s="627"/>
      <c r="EG130" s="627"/>
      <c r="EH130" s="627"/>
      <c r="EI130" s="627"/>
      <c r="EJ130" s="627"/>
      <c r="EK130" s="627"/>
      <c r="EL130" s="627"/>
      <c r="EM130" s="627"/>
      <c r="EN130" s="627"/>
      <c r="EO130" s="627"/>
      <c r="EP130" s="627"/>
      <c r="EQ130" s="627"/>
      <c r="ER130" s="627"/>
      <c r="ES130" s="627"/>
      <c r="ET130" s="627"/>
      <c r="EU130" s="627"/>
      <c r="EV130" s="627"/>
      <c r="EW130" s="627"/>
      <c r="EX130" s="627"/>
      <c r="EY130" s="627"/>
      <c r="EZ130" s="627"/>
      <c r="FA130" s="627"/>
      <c r="FB130" s="627"/>
      <c r="FC130" s="627"/>
      <c r="FD130" s="627"/>
      <c r="FE130" s="627"/>
      <c r="FF130" s="627"/>
      <c r="FG130" s="627"/>
      <c r="FH130" s="627"/>
      <c r="FI130" s="627"/>
      <c r="FJ130" s="627"/>
      <c r="FK130" s="627"/>
      <c r="FL130" s="627"/>
      <c r="FM130" s="627"/>
      <c r="FN130" s="627"/>
      <c r="FO130" s="627"/>
      <c r="FP130" s="627"/>
      <c r="FQ130" s="627"/>
      <c r="FR130" s="627"/>
      <c r="FS130" s="627"/>
      <c r="FT130" s="627"/>
      <c r="FU130" s="627"/>
      <c r="FV130" s="627"/>
      <c r="FW130" s="627"/>
      <c r="FX130" s="627"/>
      <c r="FY130" s="627"/>
      <c r="FZ130" s="627"/>
      <c r="GA130" s="627"/>
      <c r="GB130" s="627"/>
      <c r="GC130" s="627"/>
      <c r="GD130" s="627"/>
      <c r="GE130" s="627"/>
      <c r="GF130" s="627"/>
      <c r="GG130" s="627"/>
      <c r="GH130" s="627"/>
      <c r="GI130" s="627"/>
      <c r="GJ130" s="627"/>
      <c r="GK130" s="627"/>
      <c r="GL130" s="627"/>
      <c r="GM130" s="627"/>
      <c r="GN130" s="627"/>
      <c r="GO130" s="627"/>
      <c r="GP130" s="627"/>
      <c r="GQ130" s="627"/>
      <c r="GR130" s="627"/>
      <c r="GS130" s="627"/>
      <c r="GT130" s="627"/>
      <c r="GU130" s="627"/>
      <c r="GV130" s="627"/>
      <c r="GW130" s="627"/>
      <c r="GX130" s="627"/>
      <c r="GY130" s="627"/>
      <c r="GZ130" s="627"/>
      <c r="HA130" s="627"/>
      <c r="HB130" s="627"/>
      <c r="HC130" s="627"/>
      <c r="HD130" s="627"/>
      <c r="HE130" s="627"/>
      <c r="HF130" s="627"/>
      <c r="HG130" s="627"/>
      <c r="HH130" s="627"/>
      <c r="HI130" s="627"/>
      <c r="HJ130" s="627"/>
      <c r="HK130" s="627"/>
      <c r="HL130" s="627"/>
      <c r="HM130" s="627"/>
      <c r="HN130" s="627"/>
      <c r="HO130" s="627"/>
      <c r="HP130" s="627"/>
      <c r="HQ130" s="627"/>
      <c r="HR130" s="627"/>
      <c r="HS130" s="627"/>
      <c r="HT130" s="627"/>
      <c r="HU130" s="627"/>
      <c r="HV130" s="627"/>
      <c r="HW130" s="627"/>
      <c r="HX130" s="627"/>
      <c r="HY130" s="627"/>
      <c r="HZ130" s="627"/>
      <c r="IA130" s="627"/>
      <c r="IB130" s="627"/>
      <c r="IC130" s="627"/>
      <c r="ID130" s="627"/>
      <c r="IE130" s="627"/>
      <c r="IF130" s="627"/>
      <c r="IG130" s="627"/>
      <c r="IH130" s="627"/>
      <c r="II130" s="627"/>
      <c r="IJ130" s="627"/>
      <c r="IK130" s="627"/>
      <c r="IL130" s="627"/>
      <c r="IM130" s="627"/>
      <c r="IN130" s="627"/>
      <c r="IO130" s="627"/>
      <c r="IP130" s="627"/>
      <c r="IQ130" s="627"/>
      <c r="IR130" s="627"/>
      <c r="IS130" s="627"/>
      <c r="IT130" s="627"/>
      <c r="IU130" s="627"/>
      <c r="IV130" s="627"/>
      <c r="IW130" s="627"/>
      <c r="IX130" s="627"/>
      <c r="IY130" s="627"/>
      <c r="IZ130" s="627"/>
      <c r="JA130" s="627"/>
      <c r="JB130" s="627"/>
      <c r="JC130" s="627"/>
      <c r="JD130" s="627"/>
      <c r="JE130" s="627"/>
      <c r="JF130" s="627"/>
      <c r="JG130" s="627"/>
      <c r="JH130" s="627"/>
      <c r="JI130" s="627"/>
      <c r="JJ130" s="627"/>
      <c r="JK130" s="627"/>
      <c r="JL130" s="627"/>
      <c r="JM130" s="627"/>
      <c r="JN130" s="627"/>
      <c r="JO130" s="627"/>
      <c r="JP130" s="627"/>
      <c r="JQ130" s="627"/>
      <c r="JR130" s="627"/>
      <c r="JS130" s="627"/>
      <c r="JT130" s="627"/>
      <c r="JU130" s="627"/>
      <c r="JV130" s="627"/>
      <c r="JW130" s="627"/>
      <c r="JX130" s="627"/>
      <c r="JY130" s="627"/>
      <c r="JZ130" s="627"/>
      <c r="KA130" s="627"/>
      <c r="KB130" s="627"/>
      <c r="KC130" s="627"/>
      <c r="KD130" s="627"/>
      <c r="KE130" s="627"/>
      <c r="KF130" s="627"/>
      <c r="KG130" s="627"/>
      <c r="KH130" s="627"/>
      <c r="KI130" s="627"/>
      <c r="KJ130" s="627"/>
      <c r="KK130" s="627"/>
      <c r="KL130" s="627"/>
      <c r="KM130" s="627"/>
      <c r="KN130" s="627"/>
      <c r="KO130" s="627"/>
      <c r="KP130" s="627"/>
      <c r="KQ130" s="627"/>
      <c r="KR130" s="627"/>
      <c r="KS130" s="627"/>
      <c r="KT130" s="627"/>
      <c r="KU130" s="627"/>
      <c r="KV130" s="627"/>
      <c r="KW130" s="627"/>
      <c r="KX130" s="627"/>
      <c r="KY130" s="627"/>
      <c r="KZ130" s="627"/>
      <c r="LA130" s="627"/>
      <c r="LB130" s="627"/>
      <c r="LC130" s="627"/>
      <c r="LD130" s="627"/>
      <c r="LE130" s="627"/>
      <c r="LF130" s="627"/>
      <c r="LG130" s="627"/>
      <c r="LH130" s="627"/>
      <c r="LI130" s="627"/>
      <c r="LJ130" s="627"/>
      <c r="LK130" s="627"/>
      <c r="LL130" s="627"/>
      <c r="LM130" s="627"/>
      <c r="LN130" s="627"/>
      <c r="LO130" s="627"/>
      <c r="LP130" s="627"/>
      <c r="LQ130" s="627"/>
      <c r="LR130" s="627"/>
      <c r="LS130" s="627"/>
      <c r="LT130" s="627"/>
      <c r="LU130" s="627"/>
      <c r="LV130" s="627"/>
      <c r="LW130" s="627"/>
      <c r="LX130" s="627"/>
      <c r="LY130" s="627"/>
      <c r="LZ130" s="627"/>
      <c r="MA130" s="627"/>
      <c r="MB130" s="627"/>
      <c r="MC130" s="627"/>
      <c r="MD130" s="627"/>
      <c r="ME130" s="627"/>
      <c r="MF130" s="627"/>
      <c r="MG130" s="627"/>
      <c r="MH130" s="627"/>
      <c r="MI130" s="627"/>
      <c r="MJ130" s="627"/>
      <c r="MK130" s="627"/>
      <c r="ML130" s="627"/>
      <c r="MM130" s="627"/>
      <c r="MN130" s="627"/>
      <c r="MO130" s="627"/>
      <c r="MP130" s="627"/>
      <c r="MQ130" s="627"/>
      <c r="MR130" s="627"/>
      <c r="MS130" s="627"/>
      <c r="MT130" s="627"/>
      <c r="MU130" s="627"/>
      <c r="MV130" s="627"/>
      <c r="MW130" s="627"/>
      <c r="MX130" s="627"/>
      <c r="MY130" s="627"/>
      <c r="MZ130" s="627"/>
      <c r="NA130" s="627"/>
      <c r="NB130" s="627"/>
      <c r="NC130" s="627"/>
      <c r="ND130" s="627"/>
      <c r="NE130" s="627"/>
      <c r="NF130" s="627"/>
      <c r="NG130" s="627"/>
      <c r="NH130" s="627"/>
      <c r="NI130" s="627"/>
      <c r="NJ130" s="627"/>
      <c r="NK130" s="627"/>
      <c r="NL130" s="627"/>
      <c r="NM130" s="627"/>
      <c r="NN130" s="627"/>
      <c r="NO130" s="627"/>
      <c r="NP130" s="627"/>
      <c r="NQ130" s="627"/>
      <c r="NR130" s="627"/>
      <c r="NS130" s="627"/>
      <c r="NT130" s="627"/>
      <c r="NU130" s="627"/>
      <c r="NV130" s="627"/>
      <c r="NW130" s="627"/>
      <c r="NX130" s="627"/>
      <c r="NY130" s="627"/>
      <c r="NZ130" s="627"/>
      <c r="OA130" s="627"/>
      <c r="OB130" s="627"/>
      <c r="OC130" s="627"/>
      <c r="OD130" s="627"/>
      <c r="OE130" s="627"/>
      <c r="OF130" s="627"/>
      <c r="OG130" s="627"/>
      <c r="OH130" s="627"/>
      <c r="OI130" s="627"/>
      <c r="OJ130" s="627"/>
      <c r="OK130" s="627"/>
      <c r="OL130" s="627"/>
      <c r="OM130" s="627"/>
      <c r="ON130" s="627"/>
    </row>
    <row r="131" spans="1:404" ht="15" customHeight="1">
      <c r="A131" s="12"/>
      <c r="B131" s="12"/>
      <c r="C131" s="12"/>
      <c r="D131" s="12"/>
      <c r="E131" s="12"/>
      <c r="F131" s="12"/>
      <c r="G131" s="12"/>
      <c r="H131" s="12"/>
      <c r="I131" s="12"/>
      <c r="J131" s="380"/>
      <c r="K131" s="380"/>
      <c r="L131" s="380"/>
      <c r="M131" s="380"/>
      <c r="N131" s="380"/>
      <c r="O131" s="380"/>
      <c r="P131" s="380"/>
      <c r="Q131" s="380"/>
      <c r="R131" s="380"/>
      <c r="S131" s="380"/>
      <c r="T131" s="380"/>
      <c r="U131" s="380"/>
      <c r="V131" s="380"/>
      <c r="W131" s="380"/>
      <c r="X131" s="380"/>
      <c r="Y131" s="380"/>
      <c r="Z131" s="380"/>
      <c r="AA131" s="380"/>
      <c r="AB131" s="380"/>
      <c r="AC131" s="380"/>
      <c r="AD131" s="380"/>
      <c r="AE131" s="380"/>
      <c r="AF131" s="380"/>
      <c r="AG131" s="380"/>
      <c r="AH131" s="380"/>
      <c r="AI131" s="380"/>
      <c r="AJ131" s="380"/>
      <c r="AK131" s="380"/>
      <c r="AL131" s="380"/>
      <c r="AM131" s="380"/>
      <c r="AN131" s="380"/>
      <c r="AO131" s="380"/>
      <c r="AP131" s="380"/>
      <c r="AQ131" s="380"/>
      <c r="AR131" s="380"/>
      <c r="AS131" s="380"/>
      <c r="AT131" s="380"/>
      <c r="AU131" s="380"/>
      <c r="AV131" s="380"/>
      <c r="AW131" s="380"/>
      <c r="AX131" s="380"/>
      <c r="AY131" s="380"/>
      <c r="AZ131" s="380"/>
      <c r="BA131" s="380"/>
      <c r="BB131" s="380"/>
      <c r="BC131" s="380"/>
      <c r="BD131" s="380"/>
      <c r="BE131" s="380"/>
      <c r="BF131" s="380"/>
      <c r="BG131" s="380"/>
      <c r="BH131" s="380"/>
      <c r="BI131" s="380"/>
      <c r="BJ131" s="380"/>
      <c r="BK131" s="380"/>
      <c r="BL131" s="380"/>
      <c r="BM131" s="380"/>
      <c r="BN131" s="380"/>
      <c r="BO131" s="380"/>
      <c r="BP131" s="380"/>
      <c r="BQ131" s="380"/>
      <c r="BR131" s="380"/>
      <c r="BS131" s="380"/>
      <c r="BT131" s="380"/>
      <c r="BU131" s="380"/>
      <c r="BV131" s="380"/>
      <c r="BW131" s="380"/>
      <c r="BX131" s="380"/>
      <c r="BY131" s="380"/>
      <c r="BZ131" s="380"/>
      <c r="CA131" s="380"/>
      <c r="CB131" s="380"/>
      <c r="CC131" s="380"/>
      <c r="CD131" s="380"/>
      <c r="CE131" s="380"/>
      <c r="CF131" s="380"/>
      <c r="CG131" s="380"/>
      <c r="CH131" s="380"/>
      <c r="CI131" s="380"/>
      <c r="CJ131" s="380"/>
      <c r="CK131" s="380"/>
      <c r="CL131" s="380"/>
      <c r="CM131" s="380"/>
      <c r="CN131" s="380"/>
      <c r="CO131" s="380"/>
      <c r="CP131" s="380"/>
      <c r="CQ131" s="380"/>
      <c r="CR131" s="380"/>
      <c r="CS131" s="380"/>
      <c r="CT131" s="380"/>
      <c r="CU131" s="380"/>
      <c r="CV131" s="380"/>
      <c r="CW131" s="380"/>
      <c r="CX131" s="380"/>
      <c r="CY131" s="380"/>
      <c r="CZ131" s="380"/>
      <c r="DA131" s="380"/>
      <c r="DB131" s="380"/>
      <c r="DC131" s="380"/>
      <c r="DD131" s="380"/>
      <c r="DE131" s="380"/>
      <c r="DF131" s="380"/>
      <c r="DG131" s="380"/>
      <c r="DH131" s="380"/>
      <c r="DI131" s="380"/>
      <c r="DJ131" s="380"/>
      <c r="DK131" s="380"/>
      <c r="DL131" s="380"/>
      <c r="DM131" s="380"/>
      <c r="DN131" s="380"/>
      <c r="DO131" s="380"/>
      <c r="DP131" s="380"/>
      <c r="DQ131" s="380"/>
      <c r="DR131" s="380"/>
      <c r="DS131" s="380"/>
      <c r="DT131" s="380"/>
      <c r="DU131" s="380"/>
      <c r="DV131" s="380"/>
      <c r="DW131" s="380"/>
      <c r="DX131" s="380"/>
      <c r="DY131" s="380"/>
      <c r="DZ131" s="380"/>
      <c r="EA131" s="380"/>
      <c r="EB131" s="380"/>
      <c r="EC131" s="380"/>
      <c r="ED131" s="380"/>
      <c r="EE131" s="380"/>
      <c r="EF131" s="380"/>
      <c r="EG131" s="380"/>
      <c r="EH131" s="380"/>
      <c r="EI131" s="380"/>
      <c r="EJ131" s="380"/>
      <c r="EK131" s="380"/>
      <c r="EL131" s="380"/>
      <c r="EM131" s="380"/>
      <c r="EN131" s="380"/>
      <c r="EO131" s="380"/>
      <c r="EP131" s="380"/>
      <c r="EQ131" s="380"/>
      <c r="ER131" s="380"/>
      <c r="ES131" s="380"/>
      <c r="ET131" s="380"/>
      <c r="EU131" s="380"/>
      <c r="EV131" s="380"/>
      <c r="EW131" s="380"/>
      <c r="EX131" s="380"/>
      <c r="EY131" s="380"/>
      <c r="EZ131" s="380"/>
      <c r="FA131" s="380"/>
      <c r="FB131" s="380"/>
      <c r="FC131" s="380"/>
      <c r="FD131" s="380"/>
      <c r="FE131" s="380"/>
      <c r="FF131" s="380"/>
      <c r="FG131" s="380"/>
      <c r="FH131" s="380"/>
      <c r="FI131" s="380"/>
      <c r="FJ131" s="380"/>
      <c r="FK131" s="380"/>
      <c r="FL131" s="380"/>
      <c r="FM131" s="380"/>
      <c r="FN131" s="380"/>
      <c r="FO131" s="380"/>
      <c r="FP131" s="380"/>
      <c r="FQ131" s="380"/>
      <c r="FR131" s="380"/>
      <c r="FS131" s="380"/>
      <c r="FT131" s="380"/>
      <c r="FU131" s="380"/>
      <c r="FV131" s="380"/>
      <c r="FW131" s="380"/>
      <c r="FX131" s="380"/>
      <c r="FY131" s="380"/>
      <c r="FZ131" s="380"/>
      <c r="GA131" s="380"/>
      <c r="GB131" s="380"/>
      <c r="GC131" s="380"/>
      <c r="GD131" s="380"/>
      <c r="GE131" s="380"/>
      <c r="GF131" s="380"/>
      <c r="GG131" s="380"/>
      <c r="GH131" s="380"/>
      <c r="GI131" s="380"/>
      <c r="GJ131" s="380"/>
      <c r="GK131" s="380"/>
      <c r="GL131" s="380"/>
      <c r="GM131" s="380"/>
      <c r="GN131" s="380"/>
      <c r="GO131" s="380"/>
      <c r="GP131" s="380"/>
      <c r="GQ131" s="380"/>
      <c r="GR131" s="380"/>
      <c r="GS131" s="380"/>
      <c r="GT131" s="380"/>
      <c r="GU131" s="380"/>
      <c r="GV131" s="380"/>
      <c r="GW131" s="380"/>
      <c r="GX131" s="380"/>
      <c r="GY131" s="380"/>
      <c r="GZ131" s="380"/>
      <c r="HA131" s="380"/>
      <c r="HB131" s="380"/>
      <c r="HC131" s="380"/>
      <c r="HD131" s="380"/>
      <c r="HE131" s="380"/>
      <c r="HF131" s="380"/>
      <c r="HG131" s="380"/>
      <c r="HH131" s="380"/>
      <c r="HI131" s="380"/>
      <c r="HJ131" s="380"/>
      <c r="HK131" s="380"/>
      <c r="HL131" s="380"/>
      <c r="HM131" s="380"/>
      <c r="HN131" s="380"/>
      <c r="HO131" s="380"/>
      <c r="HP131" s="380"/>
      <c r="HQ131" s="380"/>
      <c r="HR131" s="380"/>
      <c r="HS131" s="380"/>
      <c r="HT131" s="380"/>
      <c r="HU131" s="380"/>
      <c r="HV131" s="380"/>
      <c r="HW131" s="380"/>
      <c r="HX131" s="380"/>
      <c r="HY131" s="380"/>
      <c r="HZ131" s="380"/>
      <c r="IA131" s="380"/>
      <c r="IB131" s="380"/>
      <c r="IC131" s="380"/>
      <c r="ID131" s="380"/>
      <c r="IE131" s="380"/>
      <c r="IF131" s="380"/>
      <c r="IG131" s="380"/>
      <c r="IH131" s="380"/>
      <c r="II131" s="380"/>
      <c r="IJ131" s="380"/>
      <c r="IK131" s="380"/>
      <c r="IL131" s="380"/>
      <c r="IM131" s="380"/>
      <c r="IN131" s="380"/>
      <c r="IO131" s="380"/>
      <c r="IP131" s="380"/>
      <c r="IQ131" s="380"/>
      <c r="IR131" s="380"/>
      <c r="IS131" s="380"/>
      <c r="IT131" s="380"/>
      <c r="IU131" s="380"/>
      <c r="IV131" s="380"/>
      <c r="IW131" s="380"/>
      <c r="IX131" s="380"/>
      <c r="IY131" s="380"/>
      <c r="IZ131" s="380"/>
      <c r="JA131" s="380"/>
      <c r="JB131" s="380"/>
      <c r="JC131" s="380"/>
      <c r="JD131" s="380"/>
      <c r="JE131" s="380"/>
      <c r="JF131" s="380"/>
      <c r="JG131" s="380"/>
      <c r="JH131" s="380"/>
      <c r="JI131" s="380"/>
      <c r="JJ131" s="380"/>
      <c r="JK131" s="380"/>
      <c r="JL131" s="380"/>
      <c r="JM131" s="380"/>
      <c r="JN131" s="380"/>
      <c r="JO131" s="380"/>
      <c r="JP131" s="380"/>
      <c r="JQ131" s="380"/>
      <c r="JR131" s="380"/>
      <c r="JS131" s="380"/>
      <c r="JT131" s="380"/>
      <c r="JU131" s="380"/>
      <c r="JV131" s="380"/>
      <c r="JW131" s="380"/>
      <c r="JX131" s="380"/>
      <c r="JY131" s="380"/>
      <c r="JZ131" s="380"/>
      <c r="KA131" s="380"/>
      <c r="KB131" s="380"/>
      <c r="KC131" s="380"/>
      <c r="KD131" s="380"/>
      <c r="KE131" s="380"/>
      <c r="KF131" s="380"/>
      <c r="KG131" s="380"/>
      <c r="KH131" s="380"/>
      <c r="KI131" s="380"/>
      <c r="KJ131" s="380"/>
      <c r="KK131" s="380"/>
      <c r="KL131" s="380"/>
      <c r="KM131" s="380"/>
      <c r="KN131" s="380"/>
      <c r="KO131" s="380"/>
      <c r="KP131" s="380"/>
      <c r="KQ131" s="380"/>
      <c r="KR131" s="380"/>
      <c r="KS131" s="380"/>
      <c r="KT131" s="380"/>
      <c r="KU131" s="380"/>
      <c r="KV131" s="380"/>
      <c r="KW131" s="380"/>
      <c r="KX131" s="380"/>
      <c r="KY131" s="380"/>
      <c r="KZ131" s="380"/>
      <c r="LA131" s="380"/>
      <c r="LB131" s="380"/>
      <c r="LC131" s="380"/>
      <c r="LD131" s="380"/>
      <c r="LE131" s="380"/>
      <c r="LF131" s="380"/>
      <c r="LG131" s="380"/>
      <c r="LH131" s="380"/>
      <c r="LI131" s="380"/>
      <c r="LJ131" s="380"/>
      <c r="LK131" s="380"/>
      <c r="LL131" s="380"/>
      <c r="LM131" s="380"/>
      <c r="LN131" s="380"/>
      <c r="LO131" s="380"/>
      <c r="LP131" s="380"/>
      <c r="LQ131" s="380"/>
      <c r="LR131" s="380"/>
      <c r="LS131" s="380"/>
      <c r="LT131" s="380"/>
      <c r="LU131" s="380"/>
      <c r="LV131" s="380"/>
      <c r="LW131" s="380"/>
      <c r="LX131" s="380"/>
      <c r="LY131" s="380"/>
      <c r="LZ131" s="380"/>
      <c r="MA131" s="380"/>
      <c r="MB131" s="380"/>
      <c r="MC131" s="380"/>
      <c r="MD131" s="380"/>
      <c r="ME131" s="380"/>
      <c r="MF131" s="380"/>
      <c r="MG131" s="380"/>
      <c r="MH131" s="380"/>
      <c r="MI131" s="380"/>
      <c r="MJ131" s="380"/>
      <c r="MK131" s="380"/>
      <c r="ML131" s="380"/>
      <c r="MM131" s="380"/>
      <c r="MN131" s="380"/>
      <c r="MO131" s="380"/>
      <c r="MP131" s="380"/>
      <c r="MQ131" s="380"/>
      <c r="MR131" s="380"/>
      <c r="MS131" s="380"/>
      <c r="MT131" s="380"/>
      <c r="MU131" s="380"/>
      <c r="MV131" s="380"/>
      <c r="MW131" s="380"/>
      <c r="MX131" s="380"/>
      <c r="MY131" s="380"/>
      <c r="MZ131" s="380"/>
      <c r="NA131" s="380"/>
      <c r="NB131" s="380"/>
      <c r="NC131" s="380"/>
      <c r="ND131" s="380"/>
      <c r="NE131" s="380"/>
      <c r="NF131" s="380"/>
      <c r="NG131" s="380"/>
      <c r="NH131" s="380"/>
      <c r="NI131" s="380"/>
      <c r="NJ131" s="380"/>
      <c r="NK131" s="380"/>
      <c r="NL131" s="380"/>
      <c r="NM131" s="380"/>
      <c r="NN131" s="380"/>
      <c r="NO131" s="380"/>
      <c r="NP131" s="380"/>
      <c r="NQ131" s="380"/>
      <c r="NR131" s="380"/>
      <c r="NS131" s="380"/>
      <c r="NT131" s="380"/>
      <c r="NU131" s="380"/>
      <c r="NV131" s="380"/>
      <c r="NW131" s="380"/>
      <c r="NX131" s="380"/>
      <c r="NY131" s="380"/>
      <c r="NZ131" s="380"/>
      <c r="OA131" s="380"/>
      <c r="OB131" s="380"/>
      <c r="OC131" s="380"/>
      <c r="OD131" s="380"/>
      <c r="OE131" s="380"/>
      <c r="OF131" s="380"/>
      <c r="OG131" s="380"/>
      <c r="OH131" s="380"/>
      <c r="OI131" s="380"/>
      <c r="OJ131" s="380"/>
      <c r="OK131" s="380"/>
      <c r="OL131" s="380"/>
      <c r="OM131" s="380"/>
      <c r="ON131" s="380"/>
    </row>
    <row r="132" spans="1:404" ht="15" customHeight="1">
      <c r="A132" s="12"/>
      <c r="B132" s="12"/>
      <c r="C132" s="12"/>
      <c r="D132" s="12"/>
      <c r="E132" s="12"/>
      <c r="F132" s="12"/>
      <c r="G132" s="12"/>
      <c r="H132" s="12"/>
      <c r="I132" s="12"/>
      <c r="J132" s="627"/>
      <c r="K132" s="627"/>
      <c r="L132" s="627"/>
      <c r="M132" s="627"/>
      <c r="N132" s="627"/>
      <c r="O132" s="627"/>
      <c r="P132" s="627"/>
      <c r="Q132" s="627"/>
      <c r="R132" s="627"/>
      <c r="S132" s="627"/>
      <c r="T132" s="627"/>
      <c r="U132" s="627"/>
      <c r="V132" s="627"/>
      <c r="W132" s="627"/>
      <c r="X132" s="627"/>
      <c r="Y132" s="627"/>
      <c r="Z132" s="627"/>
      <c r="AA132" s="627"/>
      <c r="AB132" s="627"/>
      <c r="AC132" s="627"/>
      <c r="AD132" s="627"/>
      <c r="AE132" s="627"/>
      <c r="AF132" s="627"/>
      <c r="AG132" s="627"/>
      <c r="AH132" s="627"/>
      <c r="AI132" s="627"/>
      <c r="AJ132" s="627"/>
      <c r="AK132" s="627"/>
      <c r="AL132" s="627"/>
      <c r="AM132" s="627"/>
      <c r="AN132" s="627"/>
      <c r="AO132" s="627"/>
      <c r="AP132" s="627"/>
      <c r="AQ132" s="627"/>
      <c r="AR132" s="627"/>
      <c r="AS132" s="627"/>
      <c r="AT132" s="627"/>
      <c r="AU132" s="627"/>
      <c r="AV132" s="627"/>
      <c r="AW132" s="627"/>
      <c r="AX132" s="627"/>
      <c r="AY132" s="627"/>
      <c r="AZ132" s="627"/>
      <c r="BA132" s="627"/>
      <c r="BB132" s="627"/>
      <c r="BC132" s="627"/>
      <c r="BD132" s="627"/>
      <c r="BE132" s="627"/>
      <c r="BF132" s="627"/>
      <c r="BG132" s="627"/>
      <c r="BH132" s="627"/>
      <c r="BI132" s="627"/>
      <c r="BJ132" s="627"/>
      <c r="BK132" s="627"/>
      <c r="BL132" s="627"/>
      <c r="BM132" s="627"/>
      <c r="BN132" s="627"/>
      <c r="BO132" s="627"/>
      <c r="BP132" s="627"/>
      <c r="BQ132" s="627"/>
      <c r="BR132" s="627"/>
      <c r="BS132" s="627"/>
      <c r="BT132" s="627"/>
      <c r="BU132" s="627"/>
      <c r="BV132" s="627"/>
      <c r="BW132" s="627"/>
      <c r="BX132" s="627"/>
      <c r="BY132" s="627"/>
      <c r="BZ132" s="627"/>
      <c r="CA132" s="627"/>
      <c r="CB132" s="627"/>
      <c r="CC132" s="627"/>
      <c r="CD132" s="627"/>
      <c r="CE132" s="627"/>
      <c r="CF132" s="627"/>
      <c r="CG132" s="627"/>
      <c r="CH132" s="627"/>
      <c r="CI132" s="627"/>
      <c r="CJ132" s="627"/>
      <c r="CK132" s="627"/>
      <c r="CL132" s="627"/>
      <c r="CM132" s="627"/>
      <c r="CN132" s="627"/>
      <c r="CO132" s="627"/>
      <c r="CP132" s="627"/>
      <c r="CQ132" s="627"/>
      <c r="CR132" s="627"/>
      <c r="CS132" s="627"/>
      <c r="CT132" s="627"/>
      <c r="CU132" s="627"/>
      <c r="CV132" s="627"/>
      <c r="CW132" s="627"/>
      <c r="CX132" s="627"/>
      <c r="CY132" s="627"/>
      <c r="CZ132" s="627"/>
      <c r="DA132" s="627"/>
      <c r="DB132" s="627"/>
      <c r="DC132" s="627"/>
      <c r="DD132" s="627"/>
      <c r="DE132" s="627"/>
      <c r="DF132" s="627"/>
      <c r="DG132" s="627"/>
      <c r="DH132" s="627"/>
      <c r="DI132" s="627"/>
      <c r="DJ132" s="627"/>
      <c r="DK132" s="627"/>
      <c r="DL132" s="627"/>
      <c r="DM132" s="627"/>
      <c r="DN132" s="627"/>
      <c r="DO132" s="627"/>
      <c r="DP132" s="627"/>
      <c r="DQ132" s="627"/>
      <c r="DR132" s="627"/>
      <c r="DS132" s="627"/>
      <c r="DT132" s="627"/>
      <c r="DU132" s="627"/>
      <c r="DV132" s="627"/>
      <c r="DW132" s="627"/>
      <c r="DX132" s="627"/>
      <c r="DY132" s="627"/>
      <c r="DZ132" s="627"/>
      <c r="EA132" s="627"/>
      <c r="EB132" s="627"/>
      <c r="EC132" s="627"/>
      <c r="ED132" s="627"/>
      <c r="EE132" s="627"/>
      <c r="EF132" s="627"/>
      <c r="EG132" s="627"/>
      <c r="EH132" s="627"/>
      <c r="EI132" s="627"/>
      <c r="EJ132" s="627"/>
      <c r="EK132" s="627"/>
      <c r="EL132" s="627"/>
      <c r="EM132" s="627"/>
      <c r="EN132" s="627"/>
      <c r="EO132" s="627"/>
      <c r="EP132" s="627"/>
      <c r="EQ132" s="627"/>
      <c r="ER132" s="627"/>
      <c r="ES132" s="627"/>
      <c r="ET132" s="627"/>
      <c r="EU132" s="627"/>
      <c r="EV132" s="627"/>
      <c r="EW132" s="627"/>
      <c r="EX132" s="627"/>
      <c r="EY132" s="627"/>
      <c r="EZ132" s="627"/>
      <c r="FA132" s="627"/>
      <c r="FB132" s="627"/>
      <c r="FC132" s="627"/>
      <c r="FD132" s="627"/>
      <c r="FE132" s="627"/>
      <c r="FF132" s="627"/>
      <c r="FG132" s="627"/>
      <c r="FH132" s="627"/>
      <c r="FI132" s="627"/>
      <c r="FJ132" s="627"/>
      <c r="FK132" s="627"/>
      <c r="FL132" s="627"/>
      <c r="FM132" s="627"/>
      <c r="FN132" s="627"/>
      <c r="FO132" s="627"/>
      <c r="FP132" s="627"/>
      <c r="FQ132" s="627"/>
      <c r="FR132" s="627"/>
      <c r="FS132" s="627"/>
      <c r="FT132" s="627"/>
      <c r="FU132" s="627"/>
      <c r="FV132" s="627"/>
      <c r="FW132" s="627"/>
      <c r="FX132" s="627"/>
      <c r="FY132" s="627"/>
      <c r="FZ132" s="627"/>
      <c r="GA132" s="627"/>
      <c r="GB132" s="627"/>
      <c r="GC132" s="627"/>
      <c r="GD132" s="627"/>
      <c r="GE132" s="627"/>
      <c r="GF132" s="627"/>
      <c r="GG132" s="627"/>
      <c r="GH132" s="627"/>
      <c r="GI132" s="627"/>
      <c r="GJ132" s="627"/>
      <c r="GK132" s="627"/>
      <c r="GL132" s="627"/>
      <c r="GM132" s="627"/>
      <c r="GN132" s="627"/>
      <c r="GO132" s="627"/>
      <c r="GP132" s="627"/>
      <c r="GQ132" s="627"/>
      <c r="GR132" s="627"/>
      <c r="GS132" s="627"/>
      <c r="GT132" s="627"/>
      <c r="GU132" s="627"/>
      <c r="GV132" s="627"/>
      <c r="GW132" s="627"/>
      <c r="GX132" s="627"/>
      <c r="GY132" s="627"/>
      <c r="GZ132" s="627"/>
      <c r="HA132" s="627"/>
      <c r="HB132" s="627"/>
      <c r="HC132" s="627"/>
      <c r="HD132" s="627"/>
      <c r="HE132" s="627"/>
      <c r="HF132" s="627"/>
      <c r="HG132" s="627"/>
      <c r="HH132" s="627"/>
      <c r="HI132" s="627"/>
      <c r="HJ132" s="627"/>
      <c r="HK132" s="627"/>
      <c r="HL132" s="627"/>
      <c r="HM132" s="627"/>
      <c r="HN132" s="627"/>
      <c r="HO132" s="627"/>
      <c r="HP132" s="627"/>
      <c r="HQ132" s="627"/>
      <c r="HR132" s="627"/>
      <c r="HS132" s="627"/>
      <c r="HT132" s="627"/>
      <c r="HU132" s="627"/>
      <c r="HV132" s="627"/>
      <c r="HW132" s="627"/>
      <c r="HX132" s="627"/>
      <c r="HY132" s="627"/>
      <c r="HZ132" s="627"/>
      <c r="IA132" s="627"/>
      <c r="IB132" s="627"/>
      <c r="IC132" s="627"/>
      <c r="ID132" s="627"/>
      <c r="IE132" s="627"/>
      <c r="IF132" s="627"/>
      <c r="IG132" s="627"/>
      <c r="IH132" s="627"/>
      <c r="II132" s="627"/>
      <c r="IJ132" s="627"/>
      <c r="IK132" s="627"/>
      <c r="IL132" s="627"/>
      <c r="IM132" s="627"/>
      <c r="IN132" s="627"/>
      <c r="IO132" s="627"/>
      <c r="IP132" s="627"/>
      <c r="IQ132" s="627"/>
      <c r="IR132" s="627"/>
      <c r="IS132" s="627"/>
      <c r="IT132" s="627"/>
      <c r="IU132" s="627"/>
      <c r="IV132" s="627"/>
      <c r="IW132" s="627"/>
      <c r="IX132" s="627"/>
      <c r="IY132" s="627"/>
      <c r="IZ132" s="627"/>
      <c r="JA132" s="627"/>
      <c r="JB132" s="627"/>
      <c r="JC132" s="627"/>
      <c r="JD132" s="627"/>
      <c r="JE132" s="627"/>
      <c r="JF132" s="627"/>
      <c r="JG132" s="627"/>
      <c r="JH132" s="627"/>
      <c r="JI132" s="627"/>
      <c r="JJ132" s="627"/>
      <c r="JK132" s="627"/>
      <c r="JL132" s="627"/>
      <c r="JM132" s="627"/>
      <c r="JN132" s="627"/>
      <c r="JO132" s="627"/>
      <c r="JP132" s="627"/>
      <c r="JQ132" s="627"/>
      <c r="JR132" s="627"/>
      <c r="JS132" s="627"/>
      <c r="JT132" s="627"/>
      <c r="JU132" s="627"/>
      <c r="JV132" s="627"/>
      <c r="JW132" s="627"/>
      <c r="JX132" s="627"/>
      <c r="JY132" s="627"/>
      <c r="JZ132" s="627"/>
      <c r="KA132" s="627"/>
      <c r="KB132" s="627"/>
      <c r="KC132" s="627"/>
      <c r="KD132" s="627"/>
      <c r="KE132" s="627"/>
      <c r="KF132" s="627"/>
      <c r="KG132" s="627"/>
      <c r="KH132" s="627"/>
      <c r="KI132" s="627"/>
      <c r="KJ132" s="627"/>
      <c r="KK132" s="627"/>
      <c r="KL132" s="627"/>
      <c r="KM132" s="627"/>
      <c r="KN132" s="627"/>
      <c r="KO132" s="627"/>
      <c r="KP132" s="627"/>
      <c r="KQ132" s="627"/>
      <c r="KR132" s="627"/>
      <c r="KS132" s="627"/>
      <c r="KT132" s="627"/>
      <c r="KU132" s="627"/>
      <c r="KV132" s="627"/>
      <c r="KW132" s="627"/>
      <c r="KX132" s="627"/>
      <c r="KY132" s="627"/>
      <c r="KZ132" s="627"/>
      <c r="LA132" s="627"/>
      <c r="LB132" s="627"/>
      <c r="LC132" s="627"/>
      <c r="LD132" s="627"/>
      <c r="LE132" s="627"/>
      <c r="LF132" s="627"/>
      <c r="LG132" s="627"/>
      <c r="LH132" s="627"/>
      <c r="LI132" s="627"/>
      <c r="LJ132" s="627"/>
      <c r="LK132" s="627"/>
      <c r="LL132" s="627"/>
      <c r="LM132" s="627"/>
      <c r="LN132" s="627"/>
      <c r="LO132" s="627"/>
      <c r="LP132" s="627"/>
      <c r="LQ132" s="627"/>
      <c r="LR132" s="627"/>
      <c r="LS132" s="627"/>
      <c r="LT132" s="627"/>
      <c r="LU132" s="627"/>
      <c r="LV132" s="627"/>
      <c r="LW132" s="627"/>
      <c r="LX132" s="627"/>
      <c r="LY132" s="627"/>
      <c r="LZ132" s="627"/>
      <c r="MA132" s="627"/>
      <c r="MB132" s="627"/>
      <c r="MC132" s="627"/>
      <c r="MD132" s="627"/>
      <c r="ME132" s="627"/>
      <c r="MF132" s="627"/>
      <c r="MG132" s="627"/>
      <c r="MH132" s="627"/>
      <c r="MI132" s="627"/>
      <c r="MJ132" s="627"/>
      <c r="MK132" s="627"/>
      <c r="ML132" s="627"/>
      <c r="MM132" s="627"/>
      <c r="MN132" s="627"/>
      <c r="MO132" s="627"/>
      <c r="MP132" s="627"/>
      <c r="MQ132" s="627"/>
      <c r="MR132" s="627"/>
      <c r="MS132" s="627"/>
      <c r="MT132" s="627"/>
      <c r="MU132" s="627"/>
      <c r="MV132" s="627"/>
      <c r="MW132" s="627"/>
      <c r="MX132" s="627"/>
      <c r="MY132" s="627"/>
      <c r="MZ132" s="627"/>
      <c r="NA132" s="627"/>
      <c r="NB132" s="627"/>
      <c r="NC132" s="627"/>
      <c r="ND132" s="627"/>
      <c r="NE132" s="627"/>
      <c r="NF132" s="627"/>
      <c r="NG132" s="627"/>
      <c r="NH132" s="627"/>
      <c r="NI132" s="627"/>
      <c r="NJ132" s="627"/>
      <c r="NK132" s="627"/>
      <c r="NL132" s="627"/>
      <c r="NM132" s="627"/>
      <c r="NN132" s="627"/>
      <c r="NO132" s="627"/>
      <c r="NP132" s="627"/>
      <c r="NQ132" s="627"/>
      <c r="NR132" s="627"/>
      <c r="NS132" s="627"/>
      <c r="NT132" s="627"/>
      <c r="NU132" s="627"/>
      <c r="NV132" s="627"/>
      <c r="NW132" s="627"/>
      <c r="NX132" s="627"/>
      <c r="NY132" s="627"/>
      <c r="NZ132" s="627"/>
      <c r="OA132" s="627"/>
      <c r="OB132" s="627"/>
      <c r="OC132" s="627"/>
      <c r="OD132" s="627"/>
      <c r="OE132" s="627"/>
      <c r="OF132" s="627"/>
      <c r="OG132" s="627"/>
      <c r="OH132" s="627"/>
      <c r="OI132" s="627"/>
      <c r="OJ132" s="627"/>
      <c r="OK132" s="627"/>
      <c r="OL132" s="627"/>
      <c r="OM132" s="627"/>
      <c r="ON132" s="627"/>
    </row>
    <row r="133" spans="1:404" ht="15" customHeight="1">
      <c r="A133" s="12"/>
      <c r="B133" s="12"/>
      <c r="C133" s="12"/>
      <c r="D133" s="12"/>
      <c r="E133" s="12"/>
      <c r="F133" s="12"/>
      <c r="G133" s="12"/>
      <c r="H133" s="12"/>
      <c r="I133" s="12"/>
      <c r="J133" s="627"/>
      <c r="K133" s="627"/>
      <c r="L133" s="627"/>
      <c r="M133" s="627"/>
      <c r="N133" s="627"/>
      <c r="O133" s="627"/>
      <c r="P133" s="627"/>
      <c r="Q133" s="627"/>
      <c r="R133" s="627"/>
      <c r="S133" s="627"/>
      <c r="T133" s="627"/>
      <c r="U133" s="627"/>
      <c r="V133" s="627"/>
      <c r="W133" s="627"/>
      <c r="X133" s="627"/>
      <c r="Y133" s="627"/>
      <c r="Z133" s="627"/>
      <c r="AA133" s="627"/>
      <c r="AB133" s="627"/>
      <c r="AC133" s="627"/>
      <c r="AD133" s="627"/>
      <c r="AE133" s="627"/>
      <c r="AF133" s="627"/>
      <c r="AG133" s="627"/>
      <c r="AH133" s="627"/>
      <c r="AI133" s="627"/>
      <c r="AJ133" s="627"/>
      <c r="AK133" s="627"/>
      <c r="AL133" s="627"/>
      <c r="AM133" s="627"/>
      <c r="AN133" s="627"/>
      <c r="AO133" s="627"/>
      <c r="AP133" s="627"/>
      <c r="AQ133" s="627"/>
      <c r="AR133" s="627"/>
      <c r="AS133" s="627"/>
      <c r="AT133" s="627"/>
      <c r="AU133" s="627"/>
      <c r="AV133" s="627"/>
      <c r="AW133" s="627"/>
      <c r="AX133" s="627"/>
      <c r="AY133" s="627"/>
      <c r="AZ133" s="627"/>
      <c r="BA133" s="627"/>
      <c r="BB133" s="627"/>
      <c r="BC133" s="627"/>
      <c r="BD133" s="627"/>
      <c r="BE133" s="627"/>
      <c r="BF133" s="627"/>
      <c r="BG133" s="627"/>
      <c r="BH133" s="627"/>
      <c r="BI133" s="627"/>
      <c r="BJ133" s="627"/>
      <c r="BK133" s="627"/>
      <c r="BL133" s="627"/>
      <c r="BM133" s="627"/>
      <c r="BN133" s="627"/>
      <c r="BO133" s="627"/>
      <c r="BP133" s="627"/>
      <c r="BQ133" s="627"/>
      <c r="BR133" s="627"/>
      <c r="BS133" s="627"/>
      <c r="BT133" s="627"/>
      <c r="BU133" s="627"/>
      <c r="BV133" s="627"/>
      <c r="BW133" s="627"/>
      <c r="BX133" s="627"/>
      <c r="BY133" s="627"/>
      <c r="BZ133" s="627"/>
      <c r="CA133" s="627"/>
      <c r="CB133" s="627"/>
      <c r="CC133" s="627"/>
      <c r="CD133" s="627"/>
      <c r="CE133" s="627"/>
      <c r="CF133" s="627"/>
      <c r="CG133" s="627"/>
      <c r="CH133" s="627"/>
      <c r="CI133" s="627"/>
      <c r="CJ133" s="627"/>
      <c r="CK133" s="627"/>
      <c r="CL133" s="627"/>
      <c r="CM133" s="627"/>
      <c r="CN133" s="627"/>
      <c r="CO133" s="627"/>
      <c r="CP133" s="627"/>
      <c r="CQ133" s="627"/>
      <c r="CR133" s="627"/>
      <c r="CS133" s="627"/>
      <c r="CT133" s="627"/>
      <c r="CU133" s="627"/>
      <c r="CV133" s="627"/>
      <c r="CW133" s="627"/>
      <c r="CX133" s="627"/>
      <c r="CY133" s="627"/>
      <c r="CZ133" s="627"/>
      <c r="DA133" s="627"/>
      <c r="DB133" s="627"/>
      <c r="DC133" s="627"/>
      <c r="DD133" s="627"/>
      <c r="DE133" s="627"/>
      <c r="DF133" s="627"/>
      <c r="DG133" s="627"/>
      <c r="DH133" s="627"/>
      <c r="DI133" s="627"/>
      <c r="DJ133" s="627"/>
      <c r="DK133" s="627"/>
      <c r="DL133" s="627"/>
      <c r="DM133" s="627"/>
      <c r="DN133" s="627"/>
      <c r="DO133" s="627"/>
      <c r="DP133" s="627"/>
      <c r="DQ133" s="627"/>
      <c r="DR133" s="627"/>
      <c r="DS133" s="627"/>
      <c r="DT133" s="627"/>
      <c r="DU133" s="627"/>
      <c r="DV133" s="627"/>
      <c r="DW133" s="627"/>
      <c r="DX133" s="627"/>
      <c r="DY133" s="627"/>
      <c r="DZ133" s="627"/>
      <c r="EA133" s="627"/>
      <c r="EB133" s="627"/>
      <c r="EC133" s="627"/>
      <c r="ED133" s="627"/>
      <c r="EE133" s="627"/>
      <c r="EF133" s="627"/>
      <c r="EG133" s="627"/>
      <c r="EH133" s="627"/>
      <c r="EI133" s="627"/>
      <c r="EJ133" s="627"/>
      <c r="EK133" s="627"/>
      <c r="EL133" s="627"/>
      <c r="EM133" s="627"/>
      <c r="EN133" s="627"/>
      <c r="EO133" s="627"/>
      <c r="EP133" s="627"/>
      <c r="EQ133" s="627"/>
      <c r="ER133" s="627"/>
      <c r="ES133" s="627"/>
      <c r="ET133" s="627"/>
      <c r="EU133" s="627"/>
      <c r="EV133" s="627"/>
      <c r="EW133" s="627"/>
      <c r="EX133" s="627"/>
      <c r="EY133" s="627"/>
      <c r="EZ133" s="627"/>
      <c r="FA133" s="627"/>
      <c r="FB133" s="627"/>
      <c r="FC133" s="627"/>
      <c r="FD133" s="627"/>
      <c r="FE133" s="627"/>
      <c r="FF133" s="627"/>
      <c r="FG133" s="627"/>
      <c r="FH133" s="627"/>
      <c r="FI133" s="627"/>
      <c r="FJ133" s="627"/>
      <c r="FK133" s="627"/>
      <c r="FL133" s="627"/>
      <c r="FM133" s="627"/>
      <c r="FN133" s="627"/>
      <c r="FO133" s="627"/>
      <c r="FP133" s="627"/>
      <c r="FQ133" s="627"/>
      <c r="FR133" s="627"/>
      <c r="FS133" s="627"/>
      <c r="FT133" s="627"/>
      <c r="FU133" s="627"/>
      <c r="FV133" s="627"/>
      <c r="FW133" s="627"/>
      <c r="FX133" s="627"/>
      <c r="FY133" s="627"/>
      <c r="FZ133" s="627"/>
      <c r="GA133" s="627"/>
      <c r="GB133" s="627"/>
      <c r="GC133" s="627"/>
      <c r="GD133" s="627"/>
      <c r="GE133" s="627"/>
      <c r="GF133" s="627"/>
      <c r="GG133" s="627"/>
      <c r="GH133" s="627"/>
      <c r="GI133" s="627"/>
      <c r="GJ133" s="627"/>
      <c r="GK133" s="627"/>
      <c r="GL133" s="627"/>
      <c r="GM133" s="627"/>
      <c r="GN133" s="627"/>
      <c r="GO133" s="627"/>
      <c r="GP133" s="627"/>
      <c r="GQ133" s="627"/>
      <c r="GR133" s="627"/>
      <c r="GS133" s="627"/>
      <c r="GT133" s="627"/>
      <c r="GU133" s="627"/>
      <c r="GV133" s="627"/>
      <c r="GW133" s="627"/>
      <c r="GX133" s="627"/>
      <c r="GY133" s="627"/>
      <c r="GZ133" s="627"/>
      <c r="HA133" s="627"/>
      <c r="HB133" s="627"/>
      <c r="HC133" s="627"/>
      <c r="HD133" s="627"/>
      <c r="HE133" s="627"/>
      <c r="HF133" s="627"/>
      <c r="HG133" s="627"/>
      <c r="HH133" s="627"/>
      <c r="HI133" s="627"/>
      <c r="HJ133" s="627"/>
      <c r="HK133" s="627"/>
      <c r="HL133" s="627"/>
      <c r="HM133" s="627"/>
      <c r="HN133" s="627"/>
      <c r="HO133" s="627"/>
      <c r="HP133" s="627"/>
      <c r="HQ133" s="627"/>
      <c r="HR133" s="627"/>
      <c r="HS133" s="627"/>
      <c r="HT133" s="627"/>
      <c r="HU133" s="627"/>
      <c r="HV133" s="627"/>
      <c r="HW133" s="627"/>
      <c r="HX133" s="627"/>
      <c r="HY133" s="627"/>
      <c r="HZ133" s="627"/>
      <c r="IA133" s="627"/>
      <c r="IB133" s="627"/>
      <c r="IC133" s="627"/>
      <c r="ID133" s="627"/>
      <c r="IE133" s="627"/>
      <c r="IF133" s="627"/>
      <c r="IG133" s="627"/>
      <c r="IH133" s="627"/>
      <c r="II133" s="627"/>
      <c r="IJ133" s="627"/>
      <c r="IK133" s="627"/>
      <c r="IL133" s="627"/>
      <c r="IM133" s="627"/>
      <c r="IN133" s="627"/>
      <c r="IO133" s="627"/>
      <c r="IP133" s="627"/>
      <c r="IQ133" s="627"/>
      <c r="IR133" s="627"/>
      <c r="IS133" s="627"/>
      <c r="IT133" s="627"/>
      <c r="IU133" s="627"/>
      <c r="IV133" s="627"/>
      <c r="IW133" s="627"/>
      <c r="IX133" s="627"/>
      <c r="IY133" s="627"/>
      <c r="IZ133" s="627"/>
      <c r="JA133" s="627"/>
      <c r="JB133" s="627"/>
      <c r="JC133" s="627"/>
      <c r="JD133" s="627"/>
      <c r="JE133" s="627"/>
      <c r="JF133" s="627"/>
      <c r="JG133" s="627"/>
      <c r="JH133" s="627"/>
      <c r="JI133" s="627"/>
      <c r="JJ133" s="627"/>
      <c r="JK133" s="627"/>
      <c r="JL133" s="627"/>
      <c r="JM133" s="627"/>
      <c r="JN133" s="627"/>
      <c r="JO133" s="627"/>
      <c r="JP133" s="627"/>
      <c r="JQ133" s="627"/>
      <c r="JR133" s="627"/>
      <c r="JS133" s="627"/>
      <c r="JT133" s="627"/>
      <c r="JU133" s="627"/>
      <c r="JV133" s="627"/>
      <c r="JW133" s="627"/>
      <c r="JX133" s="627"/>
      <c r="JY133" s="627"/>
      <c r="JZ133" s="627"/>
      <c r="KA133" s="627"/>
      <c r="KB133" s="627"/>
      <c r="KC133" s="627"/>
      <c r="KD133" s="627"/>
      <c r="KE133" s="627"/>
      <c r="KF133" s="627"/>
      <c r="KG133" s="627"/>
      <c r="KH133" s="627"/>
      <c r="KI133" s="627"/>
      <c r="KJ133" s="627"/>
      <c r="KK133" s="627"/>
      <c r="KL133" s="627"/>
      <c r="KM133" s="627"/>
      <c r="KN133" s="627"/>
      <c r="KO133" s="627"/>
      <c r="KP133" s="627"/>
      <c r="KQ133" s="627"/>
      <c r="KR133" s="627"/>
      <c r="KS133" s="627"/>
      <c r="KT133" s="627"/>
      <c r="KU133" s="627"/>
      <c r="KV133" s="627"/>
      <c r="KW133" s="627"/>
      <c r="KX133" s="627"/>
      <c r="KY133" s="627"/>
      <c r="KZ133" s="627"/>
      <c r="LA133" s="627"/>
      <c r="LB133" s="627"/>
      <c r="LC133" s="627"/>
      <c r="LD133" s="627"/>
      <c r="LE133" s="627"/>
      <c r="LF133" s="627"/>
      <c r="LG133" s="627"/>
      <c r="LH133" s="627"/>
      <c r="LI133" s="627"/>
      <c r="LJ133" s="627"/>
      <c r="LK133" s="627"/>
      <c r="LL133" s="627"/>
      <c r="LM133" s="627"/>
      <c r="LN133" s="627"/>
      <c r="LO133" s="627"/>
      <c r="LP133" s="627"/>
      <c r="LQ133" s="627"/>
      <c r="LR133" s="627"/>
      <c r="LS133" s="627"/>
      <c r="LT133" s="627"/>
      <c r="LU133" s="627"/>
      <c r="LV133" s="627"/>
      <c r="LW133" s="627"/>
      <c r="LX133" s="627"/>
      <c r="LY133" s="627"/>
      <c r="LZ133" s="627"/>
      <c r="MA133" s="627"/>
      <c r="MB133" s="627"/>
      <c r="MC133" s="627"/>
      <c r="MD133" s="627"/>
      <c r="ME133" s="627"/>
      <c r="MF133" s="627"/>
      <c r="MG133" s="627"/>
      <c r="MH133" s="627"/>
      <c r="MI133" s="627"/>
      <c r="MJ133" s="627"/>
      <c r="MK133" s="627"/>
      <c r="ML133" s="627"/>
      <c r="MM133" s="627"/>
      <c r="MN133" s="627"/>
      <c r="MO133" s="627"/>
      <c r="MP133" s="627"/>
      <c r="MQ133" s="627"/>
      <c r="MR133" s="627"/>
      <c r="MS133" s="627"/>
      <c r="MT133" s="627"/>
      <c r="MU133" s="627"/>
      <c r="MV133" s="627"/>
      <c r="MW133" s="627"/>
      <c r="MX133" s="627"/>
      <c r="MY133" s="627"/>
      <c r="MZ133" s="627"/>
      <c r="NA133" s="627"/>
      <c r="NB133" s="627"/>
      <c r="NC133" s="627"/>
      <c r="ND133" s="627"/>
      <c r="NE133" s="627"/>
      <c r="NF133" s="627"/>
      <c r="NG133" s="627"/>
      <c r="NH133" s="627"/>
      <c r="NI133" s="627"/>
      <c r="NJ133" s="627"/>
      <c r="NK133" s="627"/>
      <c r="NL133" s="627"/>
      <c r="NM133" s="627"/>
      <c r="NN133" s="627"/>
      <c r="NO133" s="627"/>
      <c r="NP133" s="627"/>
      <c r="NQ133" s="627"/>
      <c r="NR133" s="627"/>
      <c r="NS133" s="627"/>
      <c r="NT133" s="627"/>
      <c r="NU133" s="627"/>
      <c r="NV133" s="627"/>
      <c r="NW133" s="627"/>
      <c r="NX133" s="627"/>
      <c r="NY133" s="627"/>
      <c r="NZ133" s="627"/>
      <c r="OA133" s="627"/>
      <c r="OB133" s="627"/>
      <c r="OC133" s="627"/>
      <c r="OD133" s="627"/>
      <c r="OE133" s="627"/>
      <c r="OF133" s="627"/>
      <c r="OG133" s="627"/>
      <c r="OH133" s="627"/>
      <c r="OI133" s="627"/>
      <c r="OJ133" s="627"/>
      <c r="OK133" s="627"/>
      <c r="OL133" s="627"/>
      <c r="OM133" s="627"/>
      <c r="ON133" s="627"/>
    </row>
    <row r="134" spans="1:404" ht="15" customHeight="1">
      <c r="A134" s="12"/>
      <c r="B134" s="12"/>
      <c r="C134" s="12"/>
      <c r="D134" s="12"/>
      <c r="E134" s="12"/>
      <c r="F134" s="12"/>
      <c r="G134" s="12"/>
      <c r="H134" s="12"/>
      <c r="I134" s="12"/>
      <c r="J134" s="380"/>
      <c r="K134" s="380"/>
      <c r="L134" s="380"/>
      <c r="M134" s="380"/>
      <c r="N134" s="380"/>
      <c r="O134" s="380"/>
      <c r="P134" s="380"/>
      <c r="Q134" s="380"/>
      <c r="R134" s="380"/>
      <c r="S134" s="380"/>
      <c r="T134" s="380"/>
      <c r="U134" s="380"/>
      <c r="V134" s="380"/>
      <c r="W134" s="380"/>
      <c r="X134" s="380"/>
      <c r="Y134" s="380"/>
      <c r="Z134" s="380"/>
      <c r="AA134" s="380"/>
      <c r="AB134" s="380"/>
      <c r="AC134" s="380"/>
      <c r="AD134" s="380"/>
      <c r="AE134" s="380"/>
      <c r="AF134" s="380"/>
      <c r="AG134" s="380"/>
      <c r="AH134" s="380"/>
      <c r="AI134" s="380"/>
      <c r="AJ134" s="380"/>
      <c r="AK134" s="380"/>
      <c r="AL134" s="380"/>
      <c r="AM134" s="380"/>
      <c r="AN134" s="380"/>
      <c r="AO134" s="380"/>
      <c r="AP134" s="380"/>
      <c r="AQ134" s="380"/>
      <c r="AR134" s="380"/>
      <c r="AS134" s="380"/>
      <c r="AT134" s="380"/>
      <c r="AU134" s="380"/>
      <c r="AV134" s="380"/>
      <c r="AW134" s="380"/>
      <c r="AX134" s="380"/>
      <c r="AY134" s="380"/>
      <c r="AZ134" s="380"/>
      <c r="BA134" s="380"/>
      <c r="BB134" s="380"/>
      <c r="BC134" s="380"/>
      <c r="BD134" s="380"/>
      <c r="BE134" s="380"/>
      <c r="BF134" s="380"/>
      <c r="BG134" s="380"/>
      <c r="BH134" s="380"/>
      <c r="BI134" s="380"/>
      <c r="BJ134" s="380"/>
      <c r="BK134" s="380"/>
      <c r="BL134" s="380"/>
      <c r="BM134" s="380"/>
      <c r="BN134" s="380"/>
      <c r="BO134" s="380"/>
      <c r="BP134" s="380"/>
      <c r="BQ134" s="380"/>
      <c r="BR134" s="380"/>
      <c r="BS134" s="380"/>
      <c r="BT134" s="380"/>
      <c r="BU134" s="380"/>
      <c r="BV134" s="380"/>
      <c r="BW134" s="380"/>
      <c r="BX134" s="380"/>
      <c r="BY134" s="380"/>
      <c r="BZ134" s="380"/>
      <c r="CA134" s="380"/>
      <c r="CB134" s="380"/>
      <c r="CC134" s="380"/>
      <c r="CD134" s="380"/>
      <c r="CE134" s="380"/>
      <c r="CF134" s="380"/>
      <c r="CG134" s="380"/>
      <c r="CH134" s="380"/>
      <c r="CI134" s="380"/>
      <c r="CJ134" s="380"/>
      <c r="CK134" s="380"/>
      <c r="CL134" s="380"/>
      <c r="CM134" s="380"/>
      <c r="CN134" s="380"/>
      <c r="CO134" s="380"/>
      <c r="CP134" s="380"/>
      <c r="CQ134" s="380"/>
      <c r="CR134" s="380"/>
      <c r="CS134" s="380"/>
      <c r="CT134" s="380"/>
      <c r="CU134" s="380"/>
      <c r="CV134" s="380"/>
      <c r="CW134" s="380"/>
      <c r="CX134" s="380"/>
      <c r="CY134" s="380"/>
      <c r="CZ134" s="380"/>
      <c r="DA134" s="380"/>
      <c r="DB134" s="380"/>
      <c r="DC134" s="380"/>
      <c r="DD134" s="380"/>
      <c r="DE134" s="380"/>
      <c r="DF134" s="380"/>
      <c r="DG134" s="380"/>
      <c r="DH134" s="380"/>
      <c r="DI134" s="380"/>
      <c r="DJ134" s="380"/>
      <c r="DK134" s="380"/>
      <c r="DL134" s="380"/>
      <c r="DM134" s="380"/>
      <c r="DN134" s="380"/>
      <c r="DO134" s="380"/>
      <c r="DP134" s="380"/>
      <c r="DQ134" s="380"/>
      <c r="DR134" s="380"/>
      <c r="DS134" s="380"/>
      <c r="DT134" s="380"/>
      <c r="DU134" s="380"/>
      <c r="DV134" s="380"/>
      <c r="DW134" s="380"/>
      <c r="DX134" s="380"/>
      <c r="DY134" s="380"/>
      <c r="DZ134" s="380"/>
      <c r="EA134" s="380"/>
      <c r="EB134" s="380"/>
      <c r="EC134" s="380"/>
      <c r="ED134" s="380"/>
      <c r="EE134" s="380"/>
      <c r="EF134" s="380"/>
      <c r="EG134" s="380"/>
      <c r="EH134" s="380"/>
      <c r="EI134" s="380"/>
      <c r="EJ134" s="380"/>
      <c r="EK134" s="380"/>
      <c r="EL134" s="380"/>
      <c r="EM134" s="380"/>
      <c r="EN134" s="380"/>
      <c r="EO134" s="380"/>
      <c r="EP134" s="380"/>
      <c r="EQ134" s="380"/>
      <c r="ER134" s="380"/>
      <c r="ES134" s="380"/>
      <c r="ET134" s="380"/>
      <c r="EU134" s="380"/>
      <c r="EV134" s="380"/>
      <c r="EW134" s="380"/>
      <c r="EX134" s="380"/>
      <c r="EY134" s="380"/>
      <c r="EZ134" s="380"/>
      <c r="FA134" s="380"/>
      <c r="FB134" s="380"/>
      <c r="FC134" s="380"/>
      <c r="FD134" s="380"/>
      <c r="FE134" s="380"/>
      <c r="FF134" s="380"/>
      <c r="FG134" s="380"/>
      <c r="FH134" s="380"/>
      <c r="FI134" s="380"/>
      <c r="FJ134" s="380"/>
      <c r="FK134" s="380"/>
      <c r="FL134" s="380"/>
      <c r="FM134" s="380"/>
      <c r="FN134" s="380"/>
      <c r="FO134" s="380"/>
      <c r="FP134" s="380"/>
      <c r="FQ134" s="380"/>
      <c r="FR134" s="380"/>
      <c r="FS134" s="380"/>
      <c r="FT134" s="380"/>
      <c r="FU134" s="380"/>
      <c r="FV134" s="380"/>
      <c r="FW134" s="380"/>
      <c r="FX134" s="380"/>
      <c r="FY134" s="380"/>
      <c r="FZ134" s="380"/>
      <c r="GA134" s="380"/>
      <c r="GB134" s="380"/>
      <c r="GC134" s="380"/>
      <c r="GD134" s="380"/>
      <c r="GE134" s="380"/>
      <c r="GF134" s="380"/>
      <c r="GG134" s="380"/>
      <c r="GH134" s="380"/>
      <c r="GI134" s="380"/>
      <c r="GJ134" s="380"/>
      <c r="GK134" s="380"/>
      <c r="GL134" s="380"/>
      <c r="GM134" s="380"/>
      <c r="GN134" s="380"/>
      <c r="GO134" s="380"/>
      <c r="GP134" s="380"/>
      <c r="GQ134" s="380"/>
      <c r="GR134" s="380"/>
      <c r="GS134" s="380"/>
      <c r="GT134" s="380"/>
      <c r="GU134" s="380"/>
      <c r="GV134" s="380"/>
      <c r="GW134" s="380"/>
      <c r="GX134" s="380"/>
      <c r="GY134" s="380"/>
      <c r="GZ134" s="380"/>
      <c r="HA134" s="380"/>
      <c r="HB134" s="380"/>
      <c r="HC134" s="380"/>
      <c r="HD134" s="380"/>
      <c r="HE134" s="380"/>
      <c r="HF134" s="380"/>
      <c r="HG134" s="380"/>
      <c r="HH134" s="380"/>
      <c r="HI134" s="380"/>
      <c r="HJ134" s="380"/>
      <c r="HK134" s="380"/>
      <c r="HL134" s="380"/>
      <c r="HM134" s="380"/>
      <c r="HN134" s="380"/>
      <c r="HO134" s="380"/>
      <c r="HP134" s="380"/>
      <c r="HQ134" s="380"/>
      <c r="HR134" s="380"/>
      <c r="HS134" s="380"/>
      <c r="HT134" s="380"/>
      <c r="HU134" s="380"/>
      <c r="HV134" s="380"/>
      <c r="HW134" s="380"/>
      <c r="HX134" s="380"/>
      <c r="HY134" s="380"/>
      <c r="HZ134" s="380"/>
      <c r="IA134" s="380"/>
      <c r="IB134" s="380"/>
      <c r="IC134" s="380"/>
      <c r="ID134" s="380"/>
      <c r="IE134" s="380"/>
      <c r="IF134" s="380"/>
      <c r="IG134" s="380"/>
      <c r="IH134" s="380"/>
      <c r="II134" s="380"/>
      <c r="IJ134" s="380"/>
      <c r="IK134" s="380"/>
      <c r="IL134" s="380"/>
      <c r="IM134" s="380"/>
      <c r="IN134" s="380"/>
      <c r="IO134" s="380"/>
      <c r="IP134" s="380"/>
      <c r="IQ134" s="380"/>
      <c r="IR134" s="380"/>
      <c r="IS134" s="380"/>
      <c r="IT134" s="380"/>
      <c r="IU134" s="380"/>
      <c r="IV134" s="380"/>
      <c r="IW134" s="380"/>
      <c r="IX134" s="380"/>
      <c r="IY134" s="380"/>
      <c r="IZ134" s="380"/>
      <c r="JA134" s="380"/>
      <c r="JB134" s="380"/>
      <c r="JC134" s="380"/>
      <c r="JD134" s="380"/>
      <c r="JE134" s="380"/>
      <c r="JF134" s="380"/>
      <c r="JG134" s="380"/>
      <c r="JH134" s="380"/>
      <c r="JI134" s="380"/>
      <c r="JJ134" s="380"/>
      <c r="JK134" s="380"/>
      <c r="JL134" s="380"/>
      <c r="JM134" s="380"/>
      <c r="JN134" s="380"/>
      <c r="JO134" s="380"/>
      <c r="JP134" s="380"/>
      <c r="JQ134" s="380"/>
      <c r="JR134" s="380"/>
      <c r="JS134" s="380"/>
      <c r="JT134" s="380"/>
      <c r="JU134" s="380"/>
      <c r="JV134" s="380"/>
      <c r="JW134" s="380"/>
      <c r="JX134" s="380"/>
      <c r="JY134" s="380"/>
      <c r="JZ134" s="380"/>
      <c r="KA134" s="380"/>
      <c r="KB134" s="380"/>
      <c r="KC134" s="380"/>
      <c r="KD134" s="380"/>
      <c r="KE134" s="380"/>
      <c r="KF134" s="380"/>
      <c r="KG134" s="380"/>
      <c r="KH134" s="380"/>
      <c r="KI134" s="380"/>
      <c r="KJ134" s="380"/>
      <c r="KK134" s="380"/>
      <c r="KL134" s="380"/>
      <c r="KM134" s="380"/>
      <c r="KN134" s="380"/>
      <c r="KO134" s="380"/>
      <c r="KP134" s="380"/>
      <c r="KQ134" s="380"/>
      <c r="KR134" s="380"/>
      <c r="KS134" s="380"/>
      <c r="KT134" s="380"/>
      <c r="KU134" s="380"/>
      <c r="KV134" s="380"/>
      <c r="KW134" s="380"/>
      <c r="KX134" s="380"/>
      <c r="KY134" s="380"/>
      <c r="KZ134" s="380"/>
      <c r="LA134" s="380"/>
      <c r="LB134" s="380"/>
      <c r="LC134" s="380"/>
      <c r="LD134" s="380"/>
      <c r="LE134" s="380"/>
      <c r="LF134" s="380"/>
      <c r="LG134" s="380"/>
      <c r="LH134" s="380"/>
      <c r="LI134" s="380"/>
      <c r="LJ134" s="380"/>
      <c r="LK134" s="380"/>
      <c r="LL134" s="380"/>
      <c r="LM134" s="380"/>
      <c r="LN134" s="380"/>
      <c r="LO134" s="380"/>
      <c r="LP134" s="380"/>
      <c r="LQ134" s="380"/>
      <c r="LR134" s="380"/>
      <c r="LS134" s="380"/>
      <c r="LT134" s="380"/>
      <c r="LU134" s="380"/>
      <c r="LV134" s="380"/>
      <c r="LW134" s="380"/>
      <c r="LX134" s="380"/>
      <c r="LY134" s="380"/>
      <c r="LZ134" s="380"/>
      <c r="MA134" s="380"/>
      <c r="MB134" s="380"/>
      <c r="MC134" s="380"/>
      <c r="MD134" s="380"/>
      <c r="ME134" s="380"/>
      <c r="MF134" s="380"/>
      <c r="MG134" s="380"/>
      <c r="MH134" s="380"/>
      <c r="MI134" s="380"/>
      <c r="MJ134" s="380"/>
      <c r="MK134" s="380"/>
      <c r="ML134" s="380"/>
      <c r="MM134" s="380"/>
      <c r="MN134" s="380"/>
      <c r="MO134" s="380"/>
      <c r="MP134" s="380"/>
      <c r="MQ134" s="380"/>
      <c r="MR134" s="380"/>
      <c r="MS134" s="380"/>
      <c r="MT134" s="380"/>
      <c r="MU134" s="380"/>
      <c r="MV134" s="380"/>
      <c r="MW134" s="380"/>
      <c r="MX134" s="380"/>
      <c r="MY134" s="380"/>
      <c r="MZ134" s="380"/>
      <c r="NA134" s="380"/>
      <c r="NB134" s="380"/>
      <c r="NC134" s="380"/>
      <c r="ND134" s="380"/>
      <c r="NE134" s="380"/>
      <c r="NF134" s="380"/>
      <c r="NG134" s="380"/>
      <c r="NH134" s="380"/>
      <c r="NI134" s="380"/>
      <c r="NJ134" s="380"/>
      <c r="NK134" s="380"/>
      <c r="NL134" s="380"/>
      <c r="NM134" s="380"/>
      <c r="NN134" s="380"/>
      <c r="NO134" s="380"/>
      <c r="NP134" s="380"/>
      <c r="NQ134" s="380"/>
      <c r="NR134" s="380"/>
      <c r="NS134" s="380"/>
      <c r="NT134" s="380"/>
      <c r="NU134" s="380"/>
      <c r="NV134" s="380"/>
      <c r="NW134" s="380"/>
      <c r="NX134" s="380"/>
      <c r="NY134" s="380"/>
      <c r="NZ134" s="380"/>
      <c r="OA134" s="380"/>
      <c r="OB134" s="380"/>
      <c r="OC134" s="380"/>
      <c r="OD134" s="380"/>
      <c r="OE134" s="380"/>
      <c r="OF134" s="380"/>
      <c r="OG134" s="380"/>
      <c r="OH134" s="380"/>
      <c r="OI134" s="380"/>
      <c r="OJ134" s="380"/>
      <c r="OK134" s="380"/>
      <c r="OL134" s="380"/>
      <c r="OM134" s="380"/>
      <c r="ON134" s="380"/>
    </row>
    <row r="135" spans="1:404" ht="15" customHeight="1">
      <c r="A135" s="12"/>
      <c r="B135" s="12"/>
      <c r="C135" s="12"/>
      <c r="D135" s="12"/>
      <c r="E135" s="12"/>
      <c r="F135" s="12"/>
      <c r="G135" s="12"/>
      <c r="H135" s="12"/>
      <c r="I135" s="12"/>
      <c r="J135" s="627"/>
      <c r="K135" s="627"/>
      <c r="L135" s="627"/>
      <c r="M135" s="627"/>
      <c r="N135" s="627"/>
      <c r="O135" s="627"/>
      <c r="P135" s="627"/>
      <c r="Q135" s="627"/>
      <c r="R135" s="627"/>
      <c r="S135" s="627"/>
      <c r="T135" s="627"/>
      <c r="U135" s="627"/>
      <c r="V135" s="627"/>
      <c r="W135" s="627"/>
      <c r="X135" s="627"/>
      <c r="Y135" s="627"/>
      <c r="Z135" s="627"/>
      <c r="AA135" s="627"/>
      <c r="AB135" s="627"/>
      <c r="AC135" s="627"/>
      <c r="AD135" s="627"/>
      <c r="AE135" s="627"/>
      <c r="AF135" s="627"/>
      <c r="AG135" s="627"/>
      <c r="AH135" s="627"/>
      <c r="AI135" s="627"/>
      <c r="AJ135" s="627"/>
      <c r="AK135" s="627"/>
      <c r="AL135" s="627"/>
      <c r="AM135" s="627"/>
      <c r="AN135" s="627"/>
      <c r="AO135" s="627"/>
      <c r="AP135" s="627"/>
      <c r="AQ135" s="627"/>
      <c r="AR135" s="627"/>
      <c r="AS135" s="627"/>
      <c r="AT135" s="627"/>
      <c r="AU135" s="627"/>
      <c r="AV135" s="627"/>
      <c r="AW135" s="627"/>
      <c r="AX135" s="627"/>
      <c r="AY135" s="627"/>
      <c r="AZ135" s="627"/>
      <c r="BA135" s="627"/>
      <c r="BB135" s="627"/>
      <c r="BC135" s="627"/>
      <c r="BD135" s="627"/>
      <c r="BE135" s="627"/>
      <c r="BF135" s="627"/>
      <c r="BG135" s="627"/>
      <c r="BH135" s="627"/>
      <c r="BI135" s="627"/>
      <c r="BJ135" s="627"/>
      <c r="BK135" s="627"/>
      <c r="BL135" s="627"/>
      <c r="BM135" s="627"/>
      <c r="BN135" s="627"/>
      <c r="BO135" s="627"/>
      <c r="BP135" s="627"/>
      <c r="BQ135" s="627"/>
      <c r="BR135" s="627"/>
      <c r="BS135" s="627"/>
      <c r="BT135" s="627"/>
      <c r="BU135" s="627"/>
      <c r="BV135" s="627"/>
      <c r="BW135" s="627"/>
      <c r="BX135" s="627"/>
      <c r="BY135" s="627"/>
      <c r="BZ135" s="627"/>
      <c r="CA135" s="627"/>
      <c r="CB135" s="627"/>
      <c r="CC135" s="627"/>
      <c r="CD135" s="627"/>
      <c r="CE135" s="627"/>
      <c r="CF135" s="627"/>
      <c r="CG135" s="627"/>
      <c r="CH135" s="627"/>
      <c r="CI135" s="627"/>
      <c r="CJ135" s="627"/>
      <c r="CK135" s="627"/>
      <c r="CL135" s="627"/>
      <c r="CM135" s="627"/>
      <c r="CN135" s="627"/>
      <c r="CO135" s="627"/>
      <c r="CP135" s="627"/>
      <c r="CQ135" s="627"/>
      <c r="CR135" s="627"/>
      <c r="CS135" s="627"/>
      <c r="CT135" s="627"/>
      <c r="CU135" s="627"/>
      <c r="CV135" s="627"/>
      <c r="CW135" s="627"/>
      <c r="CX135" s="627"/>
      <c r="CY135" s="627"/>
      <c r="CZ135" s="627"/>
      <c r="DA135" s="627"/>
      <c r="DB135" s="627"/>
      <c r="DC135" s="627"/>
      <c r="DD135" s="627"/>
      <c r="DE135" s="627"/>
      <c r="DF135" s="627"/>
      <c r="DG135" s="627"/>
      <c r="DH135" s="627"/>
      <c r="DI135" s="627"/>
      <c r="DJ135" s="627"/>
      <c r="DK135" s="627"/>
      <c r="DL135" s="627"/>
      <c r="DM135" s="627"/>
      <c r="DN135" s="627"/>
      <c r="DO135" s="627"/>
      <c r="DP135" s="627"/>
      <c r="DQ135" s="627"/>
      <c r="DR135" s="627"/>
      <c r="DS135" s="627"/>
      <c r="DT135" s="627"/>
      <c r="DU135" s="627"/>
      <c r="DV135" s="627"/>
      <c r="DW135" s="627"/>
      <c r="DX135" s="627"/>
      <c r="DY135" s="627"/>
      <c r="DZ135" s="627"/>
      <c r="EA135" s="627"/>
      <c r="EB135" s="627"/>
      <c r="EC135" s="627"/>
      <c r="ED135" s="627"/>
      <c r="EE135" s="627"/>
      <c r="EF135" s="627"/>
      <c r="EG135" s="627"/>
      <c r="EH135" s="627"/>
      <c r="EI135" s="627"/>
      <c r="EJ135" s="627"/>
      <c r="EK135" s="627"/>
      <c r="EL135" s="627"/>
      <c r="EM135" s="627"/>
      <c r="EN135" s="627"/>
      <c r="EO135" s="627"/>
      <c r="EP135" s="627"/>
      <c r="EQ135" s="627"/>
      <c r="ER135" s="627"/>
      <c r="ES135" s="627"/>
      <c r="ET135" s="627"/>
      <c r="EU135" s="627"/>
      <c r="EV135" s="627"/>
      <c r="EW135" s="627"/>
      <c r="EX135" s="627"/>
      <c r="EY135" s="627"/>
      <c r="EZ135" s="627"/>
      <c r="FA135" s="627"/>
      <c r="FB135" s="627"/>
      <c r="FC135" s="627"/>
      <c r="FD135" s="627"/>
      <c r="FE135" s="627"/>
      <c r="FF135" s="627"/>
      <c r="FG135" s="627"/>
      <c r="FH135" s="627"/>
      <c r="FI135" s="627"/>
      <c r="FJ135" s="627"/>
      <c r="FK135" s="627"/>
      <c r="FL135" s="627"/>
      <c r="FM135" s="627"/>
      <c r="FN135" s="627"/>
      <c r="FO135" s="627"/>
      <c r="FP135" s="627"/>
      <c r="FQ135" s="627"/>
      <c r="FR135" s="627"/>
      <c r="FS135" s="627"/>
      <c r="FT135" s="627"/>
      <c r="FU135" s="627"/>
      <c r="FV135" s="627"/>
      <c r="FW135" s="627"/>
      <c r="FX135" s="627"/>
      <c r="FY135" s="627"/>
      <c r="FZ135" s="627"/>
      <c r="GA135" s="627"/>
      <c r="GB135" s="627"/>
      <c r="GC135" s="627"/>
      <c r="GD135" s="627"/>
      <c r="GE135" s="627"/>
      <c r="GF135" s="627"/>
      <c r="GG135" s="627"/>
      <c r="GH135" s="627"/>
      <c r="GI135" s="627"/>
      <c r="GJ135" s="627"/>
      <c r="GK135" s="627"/>
      <c r="GL135" s="627"/>
      <c r="GM135" s="627"/>
      <c r="GN135" s="627"/>
      <c r="GO135" s="627"/>
      <c r="GP135" s="627"/>
      <c r="GQ135" s="627"/>
      <c r="GR135" s="627"/>
      <c r="GS135" s="627"/>
      <c r="GT135" s="627"/>
      <c r="GU135" s="627"/>
      <c r="GV135" s="627"/>
      <c r="GW135" s="627"/>
      <c r="GX135" s="627"/>
      <c r="GY135" s="627"/>
      <c r="GZ135" s="627"/>
      <c r="HA135" s="627"/>
      <c r="HB135" s="627"/>
      <c r="HC135" s="627"/>
      <c r="HD135" s="627"/>
      <c r="HE135" s="627"/>
      <c r="HF135" s="627"/>
      <c r="HG135" s="627"/>
      <c r="HH135" s="627"/>
      <c r="HI135" s="627"/>
      <c r="HJ135" s="627"/>
      <c r="HK135" s="627"/>
      <c r="HL135" s="627"/>
      <c r="HM135" s="627"/>
      <c r="HN135" s="627"/>
      <c r="HO135" s="627"/>
      <c r="HP135" s="627"/>
      <c r="HQ135" s="627"/>
      <c r="HR135" s="627"/>
      <c r="HS135" s="627"/>
      <c r="HT135" s="627"/>
      <c r="HU135" s="627"/>
      <c r="HV135" s="627"/>
      <c r="HW135" s="627"/>
      <c r="HX135" s="627"/>
      <c r="HY135" s="627"/>
      <c r="HZ135" s="627"/>
      <c r="IA135" s="627"/>
      <c r="IB135" s="627"/>
      <c r="IC135" s="627"/>
      <c r="ID135" s="627"/>
      <c r="IE135" s="627"/>
      <c r="IF135" s="627"/>
      <c r="IG135" s="627"/>
      <c r="IH135" s="627"/>
      <c r="II135" s="627"/>
      <c r="IJ135" s="627"/>
      <c r="IK135" s="627"/>
      <c r="IL135" s="627"/>
      <c r="IM135" s="627"/>
      <c r="IN135" s="627"/>
      <c r="IO135" s="627"/>
      <c r="IP135" s="627"/>
      <c r="IQ135" s="627"/>
      <c r="IR135" s="627"/>
      <c r="IS135" s="627"/>
      <c r="IT135" s="627"/>
      <c r="IU135" s="627"/>
      <c r="IV135" s="627"/>
      <c r="IW135" s="627"/>
      <c r="IX135" s="627"/>
      <c r="IY135" s="627"/>
      <c r="IZ135" s="627"/>
      <c r="JA135" s="627"/>
      <c r="JB135" s="627"/>
      <c r="JC135" s="627"/>
      <c r="JD135" s="627"/>
      <c r="JE135" s="627"/>
      <c r="JF135" s="627"/>
      <c r="JG135" s="627"/>
      <c r="JH135" s="627"/>
      <c r="JI135" s="627"/>
      <c r="JJ135" s="627"/>
      <c r="JK135" s="627"/>
      <c r="JL135" s="627"/>
      <c r="JM135" s="627"/>
      <c r="JN135" s="627"/>
      <c r="JO135" s="627"/>
      <c r="JP135" s="627"/>
      <c r="JQ135" s="627"/>
      <c r="JR135" s="627"/>
      <c r="JS135" s="627"/>
      <c r="JT135" s="627"/>
      <c r="JU135" s="627"/>
      <c r="JV135" s="627"/>
      <c r="JW135" s="627"/>
      <c r="JX135" s="627"/>
      <c r="JY135" s="627"/>
      <c r="JZ135" s="627"/>
      <c r="KA135" s="627"/>
      <c r="KB135" s="627"/>
      <c r="KC135" s="627"/>
      <c r="KD135" s="627"/>
      <c r="KE135" s="627"/>
      <c r="KF135" s="627"/>
      <c r="KG135" s="627"/>
      <c r="KH135" s="627"/>
      <c r="KI135" s="627"/>
      <c r="KJ135" s="627"/>
      <c r="KK135" s="627"/>
      <c r="KL135" s="627"/>
      <c r="KM135" s="627"/>
      <c r="KN135" s="627"/>
      <c r="KO135" s="627"/>
      <c r="KP135" s="627"/>
      <c r="KQ135" s="627"/>
      <c r="KR135" s="627"/>
      <c r="KS135" s="627"/>
      <c r="KT135" s="627"/>
      <c r="KU135" s="627"/>
      <c r="KV135" s="627"/>
      <c r="KW135" s="627"/>
      <c r="KX135" s="627"/>
      <c r="KY135" s="627"/>
      <c r="KZ135" s="627"/>
      <c r="LA135" s="627"/>
      <c r="LB135" s="627"/>
      <c r="LC135" s="627"/>
      <c r="LD135" s="627"/>
      <c r="LE135" s="627"/>
      <c r="LF135" s="627"/>
      <c r="LG135" s="627"/>
      <c r="LH135" s="627"/>
      <c r="LI135" s="627"/>
      <c r="LJ135" s="627"/>
      <c r="LK135" s="627"/>
      <c r="LL135" s="627"/>
      <c r="LM135" s="627"/>
      <c r="LN135" s="627"/>
      <c r="LO135" s="627"/>
      <c r="LP135" s="627"/>
      <c r="LQ135" s="627"/>
      <c r="LR135" s="627"/>
      <c r="LS135" s="627"/>
      <c r="LT135" s="627"/>
      <c r="LU135" s="627"/>
      <c r="LV135" s="627"/>
      <c r="LW135" s="627"/>
      <c r="LX135" s="627"/>
      <c r="LY135" s="627"/>
      <c r="LZ135" s="627"/>
      <c r="MA135" s="627"/>
      <c r="MB135" s="627"/>
      <c r="MC135" s="627"/>
      <c r="MD135" s="627"/>
      <c r="ME135" s="627"/>
      <c r="MF135" s="627"/>
      <c r="MG135" s="627"/>
      <c r="MH135" s="627"/>
      <c r="MI135" s="627"/>
      <c r="MJ135" s="627"/>
      <c r="MK135" s="627"/>
      <c r="ML135" s="627"/>
      <c r="MM135" s="627"/>
      <c r="MN135" s="627"/>
      <c r="MO135" s="627"/>
      <c r="MP135" s="627"/>
      <c r="MQ135" s="627"/>
      <c r="MR135" s="627"/>
      <c r="MS135" s="627"/>
      <c r="MT135" s="627"/>
      <c r="MU135" s="627"/>
      <c r="MV135" s="627"/>
      <c r="MW135" s="627"/>
      <c r="MX135" s="627"/>
      <c r="MY135" s="627"/>
      <c r="MZ135" s="627"/>
      <c r="NA135" s="627"/>
      <c r="NB135" s="627"/>
      <c r="NC135" s="627"/>
      <c r="ND135" s="627"/>
      <c r="NE135" s="627"/>
      <c r="NF135" s="627"/>
      <c r="NG135" s="627"/>
      <c r="NH135" s="627"/>
      <c r="NI135" s="627"/>
      <c r="NJ135" s="627"/>
      <c r="NK135" s="627"/>
      <c r="NL135" s="627"/>
      <c r="NM135" s="627"/>
      <c r="NN135" s="627"/>
      <c r="NO135" s="627"/>
      <c r="NP135" s="627"/>
      <c r="NQ135" s="627"/>
      <c r="NR135" s="627"/>
      <c r="NS135" s="627"/>
      <c r="NT135" s="627"/>
      <c r="NU135" s="627"/>
      <c r="NV135" s="627"/>
      <c r="NW135" s="627"/>
      <c r="NX135" s="627"/>
      <c r="NY135" s="627"/>
      <c r="NZ135" s="627"/>
      <c r="OA135" s="627"/>
      <c r="OB135" s="627"/>
      <c r="OC135" s="627"/>
      <c r="OD135" s="627"/>
      <c r="OE135" s="627"/>
      <c r="OF135" s="627"/>
      <c r="OG135" s="627"/>
      <c r="OH135" s="627"/>
      <c r="OI135" s="627"/>
      <c r="OJ135" s="627"/>
      <c r="OK135" s="627"/>
      <c r="OL135" s="627"/>
      <c r="OM135" s="627"/>
      <c r="ON135" s="627"/>
    </row>
    <row r="136" spans="1:404" ht="15" customHeight="1">
      <c r="A136" s="12"/>
      <c r="B136" s="12"/>
      <c r="C136" s="12"/>
      <c r="D136" s="12"/>
      <c r="E136" s="12"/>
      <c r="F136" s="12"/>
      <c r="G136" s="12"/>
      <c r="H136" s="12"/>
      <c r="I136" s="12"/>
      <c r="J136" s="627"/>
      <c r="K136" s="627"/>
      <c r="L136" s="627"/>
      <c r="M136" s="627"/>
      <c r="N136" s="627"/>
      <c r="O136" s="627"/>
      <c r="P136" s="627"/>
      <c r="Q136" s="627"/>
      <c r="R136" s="627"/>
      <c r="S136" s="627"/>
      <c r="T136" s="627"/>
      <c r="U136" s="627"/>
      <c r="V136" s="627"/>
      <c r="W136" s="627"/>
      <c r="X136" s="627"/>
      <c r="Y136" s="627"/>
      <c r="Z136" s="627"/>
      <c r="AA136" s="627"/>
      <c r="AB136" s="627"/>
      <c r="AC136" s="627"/>
      <c r="AD136" s="627"/>
      <c r="AE136" s="627"/>
      <c r="AF136" s="627"/>
      <c r="AG136" s="627"/>
      <c r="AH136" s="627"/>
      <c r="AI136" s="627"/>
      <c r="AJ136" s="627"/>
      <c r="AK136" s="627"/>
      <c r="AL136" s="627"/>
      <c r="AM136" s="627"/>
      <c r="AN136" s="627"/>
      <c r="AO136" s="627"/>
      <c r="AP136" s="627"/>
      <c r="AQ136" s="627"/>
      <c r="AR136" s="627"/>
      <c r="AS136" s="627"/>
      <c r="AT136" s="627"/>
      <c r="AU136" s="627"/>
      <c r="AV136" s="627"/>
      <c r="AW136" s="627"/>
      <c r="AX136" s="627"/>
      <c r="AY136" s="627"/>
      <c r="AZ136" s="627"/>
      <c r="BA136" s="627"/>
      <c r="BB136" s="627"/>
      <c r="BC136" s="627"/>
      <c r="BD136" s="627"/>
      <c r="BE136" s="627"/>
      <c r="BF136" s="627"/>
      <c r="BG136" s="627"/>
      <c r="BH136" s="627"/>
      <c r="BI136" s="627"/>
      <c r="BJ136" s="627"/>
      <c r="BK136" s="627"/>
      <c r="BL136" s="627"/>
      <c r="BM136" s="627"/>
      <c r="BN136" s="627"/>
      <c r="BO136" s="627"/>
      <c r="BP136" s="627"/>
      <c r="BQ136" s="627"/>
      <c r="BR136" s="627"/>
      <c r="BS136" s="627"/>
      <c r="BT136" s="627"/>
      <c r="BU136" s="627"/>
      <c r="BV136" s="627"/>
      <c r="BW136" s="627"/>
      <c r="BX136" s="627"/>
      <c r="BY136" s="627"/>
      <c r="BZ136" s="627"/>
      <c r="CA136" s="627"/>
      <c r="CB136" s="627"/>
      <c r="CC136" s="627"/>
      <c r="CD136" s="627"/>
      <c r="CE136" s="627"/>
      <c r="CF136" s="627"/>
      <c r="CG136" s="627"/>
      <c r="CH136" s="627"/>
      <c r="CI136" s="627"/>
      <c r="CJ136" s="627"/>
      <c r="CK136" s="627"/>
      <c r="CL136" s="627"/>
      <c r="CM136" s="627"/>
      <c r="CN136" s="627"/>
      <c r="CO136" s="627"/>
      <c r="CP136" s="627"/>
      <c r="CQ136" s="627"/>
      <c r="CR136" s="627"/>
      <c r="CS136" s="627"/>
      <c r="CT136" s="627"/>
      <c r="CU136" s="627"/>
      <c r="CV136" s="627"/>
      <c r="CW136" s="627"/>
      <c r="CX136" s="627"/>
      <c r="CY136" s="627"/>
      <c r="CZ136" s="627"/>
      <c r="DA136" s="627"/>
      <c r="DB136" s="627"/>
      <c r="DC136" s="627"/>
      <c r="DD136" s="627"/>
      <c r="DE136" s="627"/>
      <c r="DF136" s="627"/>
      <c r="DG136" s="627"/>
      <c r="DH136" s="627"/>
      <c r="DI136" s="627"/>
      <c r="DJ136" s="627"/>
      <c r="DK136" s="627"/>
      <c r="DL136" s="627"/>
      <c r="DM136" s="627"/>
      <c r="DN136" s="627"/>
      <c r="DO136" s="627"/>
      <c r="DP136" s="627"/>
      <c r="DQ136" s="627"/>
      <c r="DR136" s="627"/>
      <c r="DS136" s="627"/>
      <c r="DT136" s="627"/>
      <c r="DU136" s="627"/>
      <c r="DV136" s="627"/>
      <c r="DW136" s="627"/>
      <c r="DX136" s="627"/>
      <c r="DY136" s="627"/>
      <c r="DZ136" s="627"/>
      <c r="EA136" s="627"/>
      <c r="EB136" s="627"/>
      <c r="EC136" s="627"/>
      <c r="ED136" s="627"/>
      <c r="EE136" s="627"/>
      <c r="EF136" s="627"/>
      <c r="EG136" s="627"/>
      <c r="EH136" s="627"/>
      <c r="EI136" s="627"/>
      <c r="EJ136" s="627"/>
      <c r="EK136" s="627"/>
      <c r="EL136" s="627"/>
      <c r="EM136" s="627"/>
      <c r="EN136" s="627"/>
      <c r="EO136" s="627"/>
      <c r="EP136" s="627"/>
      <c r="EQ136" s="627"/>
      <c r="ER136" s="627"/>
      <c r="ES136" s="627"/>
      <c r="ET136" s="627"/>
      <c r="EU136" s="627"/>
      <c r="EV136" s="627"/>
      <c r="EW136" s="627"/>
      <c r="EX136" s="627"/>
      <c r="EY136" s="627"/>
      <c r="EZ136" s="627"/>
      <c r="FA136" s="627"/>
      <c r="FB136" s="627"/>
      <c r="FC136" s="627"/>
      <c r="FD136" s="627"/>
      <c r="FE136" s="627"/>
      <c r="FF136" s="627"/>
      <c r="FG136" s="627"/>
      <c r="FH136" s="627"/>
      <c r="FI136" s="627"/>
      <c r="FJ136" s="627"/>
      <c r="FK136" s="627"/>
      <c r="FL136" s="627"/>
      <c r="FM136" s="627"/>
      <c r="FN136" s="627"/>
      <c r="FO136" s="627"/>
      <c r="FP136" s="627"/>
      <c r="FQ136" s="627"/>
      <c r="FR136" s="627"/>
      <c r="FS136" s="627"/>
      <c r="FT136" s="627"/>
      <c r="FU136" s="627"/>
      <c r="FV136" s="627"/>
      <c r="FW136" s="627"/>
      <c r="FX136" s="627"/>
      <c r="FY136" s="627"/>
      <c r="FZ136" s="627"/>
      <c r="GA136" s="627"/>
      <c r="GB136" s="627"/>
      <c r="GC136" s="627"/>
      <c r="GD136" s="627"/>
      <c r="GE136" s="627"/>
      <c r="GF136" s="627"/>
      <c r="GG136" s="627"/>
      <c r="GH136" s="627"/>
      <c r="GI136" s="627"/>
      <c r="GJ136" s="627"/>
      <c r="GK136" s="627"/>
      <c r="GL136" s="627"/>
      <c r="GM136" s="627"/>
      <c r="GN136" s="627"/>
      <c r="GO136" s="627"/>
      <c r="GP136" s="627"/>
      <c r="GQ136" s="627"/>
      <c r="GR136" s="627"/>
      <c r="GS136" s="627"/>
      <c r="GT136" s="627"/>
      <c r="GU136" s="627"/>
      <c r="GV136" s="627"/>
      <c r="GW136" s="627"/>
      <c r="GX136" s="627"/>
      <c r="GY136" s="627"/>
      <c r="GZ136" s="627"/>
      <c r="HA136" s="627"/>
      <c r="HB136" s="627"/>
      <c r="HC136" s="627"/>
      <c r="HD136" s="627"/>
      <c r="HE136" s="627"/>
      <c r="HF136" s="627"/>
      <c r="HG136" s="627"/>
      <c r="HH136" s="627"/>
      <c r="HI136" s="627"/>
      <c r="HJ136" s="627"/>
      <c r="HK136" s="627"/>
      <c r="HL136" s="627"/>
      <c r="HM136" s="627"/>
      <c r="HN136" s="627"/>
      <c r="HO136" s="627"/>
      <c r="HP136" s="627"/>
      <c r="HQ136" s="627"/>
      <c r="HR136" s="627"/>
      <c r="HS136" s="627"/>
      <c r="HT136" s="627"/>
      <c r="HU136" s="627"/>
      <c r="HV136" s="627"/>
      <c r="HW136" s="627"/>
      <c r="HX136" s="627"/>
      <c r="HY136" s="627"/>
      <c r="HZ136" s="627"/>
      <c r="IA136" s="627"/>
      <c r="IB136" s="627"/>
      <c r="IC136" s="627"/>
      <c r="ID136" s="627"/>
      <c r="IE136" s="627"/>
      <c r="IF136" s="627"/>
      <c r="IG136" s="627"/>
      <c r="IH136" s="627"/>
      <c r="II136" s="627"/>
      <c r="IJ136" s="627"/>
      <c r="IK136" s="627"/>
      <c r="IL136" s="627"/>
      <c r="IM136" s="627"/>
      <c r="IN136" s="627"/>
      <c r="IO136" s="627"/>
      <c r="IP136" s="627"/>
      <c r="IQ136" s="627"/>
      <c r="IR136" s="627"/>
      <c r="IS136" s="627"/>
      <c r="IT136" s="627"/>
      <c r="IU136" s="627"/>
      <c r="IV136" s="627"/>
      <c r="IW136" s="627"/>
      <c r="IX136" s="627"/>
      <c r="IY136" s="627"/>
      <c r="IZ136" s="627"/>
      <c r="JA136" s="627"/>
      <c r="JB136" s="627"/>
      <c r="JC136" s="627"/>
      <c r="JD136" s="627"/>
      <c r="JE136" s="627"/>
      <c r="JF136" s="627"/>
      <c r="JG136" s="627"/>
      <c r="JH136" s="627"/>
      <c r="JI136" s="627"/>
      <c r="JJ136" s="627"/>
      <c r="JK136" s="627"/>
      <c r="JL136" s="627"/>
      <c r="JM136" s="627"/>
      <c r="JN136" s="627"/>
      <c r="JO136" s="627"/>
      <c r="JP136" s="627"/>
      <c r="JQ136" s="627"/>
      <c r="JR136" s="627"/>
      <c r="JS136" s="627"/>
      <c r="JT136" s="627"/>
      <c r="JU136" s="627"/>
      <c r="JV136" s="627"/>
      <c r="JW136" s="627"/>
      <c r="JX136" s="627"/>
      <c r="JY136" s="627"/>
      <c r="JZ136" s="627"/>
      <c r="KA136" s="627"/>
      <c r="KB136" s="627"/>
      <c r="KC136" s="627"/>
      <c r="KD136" s="627"/>
      <c r="KE136" s="627"/>
      <c r="KF136" s="627"/>
      <c r="KG136" s="627"/>
      <c r="KH136" s="627"/>
      <c r="KI136" s="627"/>
      <c r="KJ136" s="627"/>
      <c r="KK136" s="627"/>
      <c r="KL136" s="627"/>
      <c r="KM136" s="627"/>
      <c r="KN136" s="627"/>
      <c r="KO136" s="627"/>
      <c r="KP136" s="627"/>
      <c r="KQ136" s="627"/>
      <c r="KR136" s="627"/>
      <c r="KS136" s="627"/>
      <c r="KT136" s="627"/>
      <c r="KU136" s="627"/>
      <c r="KV136" s="627"/>
      <c r="KW136" s="627"/>
      <c r="KX136" s="627"/>
      <c r="KY136" s="627"/>
      <c r="KZ136" s="627"/>
      <c r="LA136" s="627"/>
      <c r="LB136" s="627"/>
      <c r="LC136" s="627"/>
      <c r="LD136" s="627"/>
      <c r="LE136" s="627"/>
      <c r="LF136" s="627"/>
      <c r="LG136" s="627"/>
      <c r="LH136" s="627"/>
      <c r="LI136" s="627"/>
      <c r="LJ136" s="627"/>
      <c r="LK136" s="627"/>
      <c r="LL136" s="627"/>
      <c r="LM136" s="627"/>
      <c r="LN136" s="627"/>
      <c r="LO136" s="627"/>
      <c r="LP136" s="627"/>
      <c r="LQ136" s="627"/>
      <c r="LR136" s="627"/>
      <c r="LS136" s="627"/>
      <c r="LT136" s="627"/>
      <c r="LU136" s="627"/>
      <c r="LV136" s="627"/>
      <c r="LW136" s="627"/>
      <c r="LX136" s="627"/>
      <c r="LY136" s="627"/>
      <c r="LZ136" s="627"/>
      <c r="MA136" s="627"/>
      <c r="MB136" s="627"/>
      <c r="MC136" s="627"/>
      <c r="MD136" s="627"/>
      <c r="ME136" s="627"/>
      <c r="MF136" s="627"/>
      <c r="MG136" s="627"/>
      <c r="MH136" s="627"/>
      <c r="MI136" s="627"/>
      <c r="MJ136" s="627"/>
      <c r="MK136" s="627"/>
      <c r="ML136" s="627"/>
      <c r="MM136" s="627"/>
      <c r="MN136" s="627"/>
      <c r="MO136" s="627"/>
      <c r="MP136" s="627"/>
      <c r="MQ136" s="627"/>
      <c r="MR136" s="627"/>
      <c r="MS136" s="627"/>
      <c r="MT136" s="627"/>
      <c r="MU136" s="627"/>
      <c r="MV136" s="627"/>
      <c r="MW136" s="627"/>
      <c r="MX136" s="627"/>
      <c r="MY136" s="627"/>
      <c r="MZ136" s="627"/>
      <c r="NA136" s="627"/>
      <c r="NB136" s="627"/>
      <c r="NC136" s="627"/>
      <c r="ND136" s="627"/>
      <c r="NE136" s="627"/>
      <c r="NF136" s="627"/>
      <c r="NG136" s="627"/>
      <c r="NH136" s="627"/>
      <c r="NI136" s="627"/>
      <c r="NJ136" s="627"/>
      <c r="NK136" s="627"/>
      <c r="NL136" s="627"/>
      <c r="NM136" s="627"/>
      <c r="NN136" s="627"/>
      <c r="NO136" s="627"/>
      <c r="NP136" s="627"/>
      <c r="NQ136" s="627"/>
      <c r="NR136" s="627"/>
      <c r="NS136" s="627"/>
      <c r="NT136" s="627"/>
      <c r="NU136" s="627"/>
      <c r="NV136" s="627"/>
      <c r="NW136" s="627"/>
      <c r="NX136" s="627"/>
      <c r="NY136" s="627"/>
      <c r="NZ136" s="627"/>
      <c r="OA136" s="627"/>
      <c r="OB136" s="627"/>
      <c r="OC136" s="627"/>
      <c r="OD136" s="627"/>
      <c r="OE136" s="627"/>
      <c r="OF136" s="627"/>
      <c r="OG136" s="627"/>
      <c r="OH136" s="627"/>
      <c r="OI136" s="627"/>
      <c r="OJ136" s="627"/>
      <c r="OK136" s="627"/>
      <c r="OL136" s="627"/>
      <c r="OM136" s="627"/>
      <c r="ON136" s="627"/>
    </row>
    <row r="137" spans="1:404" ht="15" customHeight="1">
      <c r="A137" s="12"/>
      <c r="B137" s="12"/>
      <c r="C137" s="12"/>
      <c r="D137" s="12"/>
      <c r="E137" s="12"/>
      <c r="F137" s="12"/>
      <c r="G137" s="12"/>
      <c r="H137" s="12"/>
      <c r="I137" s="12"/>
      <c r="J137" s="380"/>
      <c r="K137" s="380"/>
      <c r="L137" s="380"/>
      <c r="M137" s="380"/>
      <c r="N137" s="380"/>
      <c r="O137" s="380"/>
      <c r="P137" s="380"/>
      <c r="Q137" s="380"/>
      <c r="R137" s="380"/>
      <c r="S137" s="380"/>
      <c r="T137" s="380"/>
      <c r="U137" s="380"/>
      <c r="V137" s="380"/>
      <c r="W137" s="380"/>
      <c r="X137" s="380"/>
      <c r="Y137" s="380"/>
      <c r="Z137" s="380"/>
      <c r="AA137" s="380"/>
      <c r="AB137" s="380"/>
      <c r="AC137" s="380"/>
      <c r="AD137" s="380"/>
      <c r="AE137" s="380"/>
      <c r="AF137" s="380"/>
      <c r="AG137" s="380"/>
      <c r="AH137" s="380"/>
      <c r="AI137" s="380"/>
      <c r="AJ137" s="380"/>
      <c r="AK137" s="380"/>
      <c r="AL137" s="380"/>
      <c r="AM137" s="380"/>
      <c r="AN137" s="380"/>
      <c r="AO137" s="380"/>
      <c r="AP137" s="380"/>
      <c r="AQ137" s="380"/>
      <c r="AR137" s="380"/>
      <c r="AS137" s="380"/>
      <c r="AT137" s="380"/>
      <c r="AU137" s="380"/>
      <c r="AV137" s="380"/>
      <c r="AW137" s="380"/>
      <c r="AX137" s="380"/>
      <c r="AY137" s="380"/>
      <c r="AZ137" s="380"/>
      <c r="BA137" s="380"/>
      <c r="BB137" s="380"/>
      <c r="BC137" s="380"/>
      <c r="BD137" s="380"/>
      <c r="BE137" s="380"/>
      <c r="BF137" s="380"/>
      <c r="BG137" s="380"/>
      <c r="BH137" s="380"/>
      <c r="BI137" s="380"/>
      <c r="BJ137" s="380"/>
      <c r="BK137" s="380"/>
      <c r="BL137" s="380"/>
      <c r="BM137" s="380"/>
      <c r="BN137" s="380"/>
      <c r="BO137" s="380"/>
      <c r="BP137" s="380"/>
      <c r="BQ137" s="380"/>
      <c r="BR137" s="380"/>
      <c r="BS137" s="380"/>
      <c r="BT137" s="380"/>
      <c r="BU137" s="380"/>
      <c r="BV137" s="380"/>
      <c r="BW137" s="380"/>
      <c r="BX137" s="380"/>
      <c r="BY137" s="380"/>
      <c r="BZ137" s="380"/>
      <c r="CA137" s="380"/>
      <c r="CB137" s="380"/>
      <c r="CC137" s="380"/>
      <c r="CD137" s="380"/>
      <c r="CE137" s="380"/>
      <c r="CF137" s="380"/>
      <c r="CG137" s="380"/>
      <c r="CH137" s="380"/>
      <c r="CI137" s="380"/>
      <c r="CJ137" s="380"/>
      <c r="CK137" s="380"/>
      <c r="CL137" s="380"/>
      <c r="CM137" s="380"/>
      <c r="CN137" s="380"/>
      <c r="CO137" s="380"/>
      <c r="CP137" s="380"/>
      <c r="CQ137" s="380"/>
      <c r="CR137" s="380"/>
      <c r="CS137" s="380"/>
      <c r="CT137" s="380"/>
      <c r="CU137" s="380"/>
      <c r="CV137" s="380"/>
      <c r="CW137" s="380"/>
      <c r="CX137" s="380"/>
      <c r="CY137" s="380"/>
      <c r="CZ137" s="380"/>
      <c r="DA137" s="380"/>
      <c r="DB137" s="380"/>
      <c r="DC137" s="380"/>
      <c r="DD137" s="380"/>
      <c r="DE137" s="380"/>
      <c r="DF137" s="380"/>
      <c r="DG137" s="380"/>
      <c r="DH137" s="380"/>
      <c r="DI137" s="380"/>
      <c r="DJ137" s="380"/>
      <c r="DK137" s="380"/>
      <c r="DL137" s="380"/>
      <c r="DM137" s="380"/>
      <c r="DN137" s="380"/>
      <c r="DO137" s="380"/>
      <c r="DP137" s="380"/>
      <c r="DQ137" s="380"/>
      <c r="DR137" s="380"/>
      <c r="DS137" s="380"/>
      <c r="DT137" s="380"/>
      <c r="DU137" s="380"/>
      <c r="DV137" s="380"/>
      <c r="DW137" s="380"/>
      <c r="DX137" s="380"/>
      <c r="DY137" s="380"/>
      <c r="DZ137" s="380"/>
      <c r="EA137" s="380"/>
      <c r="EB137" s="380"/>
      <c r="EC137" s="380"/>
      <c r="ED137" s="380"/>
      <c r="EE137" s="380"/>
      <c r="EF137" s="380"/>
      <c r="EG137" s="380"/>
      <c r="EH137" s="380"/>
      <c r="EI137" s="380"/>
      <c r="EJ137" s="380"/>
      <c r="EK137" s="380"/>
      <c r="EL137" s="380"/>
      <c r="EM137" s="380"/>
      <c r="EN137" s="380"/>
      <c r="EO137" s="380"/>
      <c r="EP137" s="380"/>
      <c r="EQ137" s="380"/>
      <c r="ER137" s="380"/>
      <c r="ES137" s="380"/>
      <c r="ET137" s="380"/>
      <c r="EU137" s="380"/>
      <c r="EV137" s="380"/>
      <c r="EW137" s="380"/>
      <c r="EX137" s="380"/>
      <c r="EY137" s="380"/>
      <c r="EZ137" s="380"/>
      <c r="FA137" s="380"/>
      <c r="FB137" s="380"/>
      <c r="FC137" s="380"/>
      <c r="FD137" s="380"/>
      <c r="FE137" s="380"/>
      <c r="FF137" s="380"/>
      <c r="FG137" s="380"/>
      <c r="FH137" s="380"/>
      <c r="FI137" s="380"/>
      <c r="FJ137" s="380"/>
      <c r="FK137" s="380"/>
      <c r="FL137" s="380"/>
      <c r="FM137" s="380"/>
      <c r="FN137" s="380"/>
      <c r="FO137" s="380"/>
      <c r="FP137" s="380"/>
      <c r="FQ137" s="380"/>
      <c r="FR137" s="380"/>
      <c r="FS137" s="380"/>
      <c r="FT137" s="380"/>
      <c r="FU137" s="380"/>
      <c r="FV137" s="380"/>
      <c r="FW137" s="380"/>
      <c r="FX137" s="380"/>
      <c r="FY137" s="380"/>
      <c r="FZ137" s="380"/>
      <c r="GA137" s="380"/>
      <c r="GB137" s="380"/>
      <c r="GC137" s="380"/>
      <c r="GD137" s="380"/>
      <c r="GE137" s="380"/>
      <c r="GF137" s="380"/>
      <c r="GG137" s="380"/>
      <c r="GH137" s="380"/>
      <c r="GI137" s="380"/>
      <c r="GJ137" s="380"/>
      <c r="GK137" s="380"/>
      <c r="GL137" s="380"/>
      <c r="GM137" s="380"/>
      <c r="GN137" s="380"/>
      <c r="GO137" s="380"/>
      <c r="GP137" s="380"/>
      <c r="GQ137" s="380"/>
      <c r="GR137" s="380"/>
      <c r="GS137" s="380"/>
      <c r="GT137" s="380"/>
      <c r="GU137" s="380"/>
      <c r="GV137" s="380"/>
      <c r="GW137" s="380"/>
      <c r="GX137" s="380"/>
      <c r="GY137" s="380"/>
      <c r="GZ137" s="380"/>
      <c r="HA137" s="380"/>
      <c r="HB137" s="380"/>
      <c r="HC137" s="380"/>
      <c r="HD137" s="380"/>
      <c r="HE137" s="380"/>
      <c r="HF137" s="380"/>
      <c r="HG137" s="380"/>
      <c r="HH137" s="380"/>
      <c r="HI137" s="380"/>
      <c r="HJ137" s="380"/>
      <c r="HK137" s="380"/>
      <c r="HL137" s="380"/>
      <c r="HM137" s="380"/>
      <c r="HN137" s="380"/>
      <c r="HO137" s="380"/>
      <c r="HP137" s="380"/>
      <c r="HQ137" s="380"/>
      <c r="HR137" s="380"/>
      <c r="HS137" s="380"/>
      <c r="HT137" s="380"/>
      <c r="HU137" s="380"/>
      <c r="HV137" s="380"/>
      <c r="HW137" s="380"/>
      <c r="HX137" s="380"/>
      <c r="HY137" s="380"/>
      <c r="HZ137" s="380"/>
      <c r="IA137" s="380"/>
      <c r="IB137" s="380"/>
      <c r="IC137" s="380"/>
      <c r="ID137" s="380"/>
      <c r="IE137" s="380"/>
      <c r="IF137" s="380"/>
      <c r="IG137" s="380"/>
      <c r="IH137" s="380"/>
      <c r="II137" s="380"/>
      <c r="IJ137" s="380"/>
      <c r="IK137" s="380"/>
      <c r="IL137" s="380"/>
      <c r="IM137" s="380"/>
      <c r="IN137" s="380"/>
      <c r="IO137" s="380"/>
      <c r="IP137" s="380"/>
      <c r="IQ137" s="380"/>
      <c r="IR137" s="380"/>
      <c r="IS137" s="380"/>
      <c r="IT137" s="380"/>
      <c r="IU137" s="380"/>
      <c r="IV137" s="380"/>
      <c r="IW137" s="380"/>
      <c r="IX137" s="380"/>
      <c r="IY137" s="380"/>
      <c r="IZ137" s="380"/>
      <c r="JA137" s="380"/>
      <c r="JB137" s="380"/>
      <c r="JC137" s="380"/>
      <c r="JD137" s="380"/>
      <c r="JE137" s="380"/>
      <c r="JF137" s="380"/>
      <c r="JG137" s="380"/>
      <c r="JH137" s="380"/>
      <c r="JI137" s="380"/>
      <c r="JJ137" s="380"/>
      <c r="JK137" s="380"/>
      <c r="JL137" s="380"/>
      <c r="JM137" s="380"/>
      <c r="JN137" s="380"/>
      <c r="JO137" s="380"/>
      <c r="JP137" s="380"/>
      <c r="JQ137" s="380"/>
      <c r="JR137" s="380"/>
      <c r="JS137" s="380"/>
      <c r="JT137" s="380"/>
      <c r="JU137" s="380"/>
      <c r="JV137" s="380"/>
      <c r="JW137" s="380"/>
      <c r="JX137" s="380"/>
      <c r="JY137" s="380"/>
      <c r="JZ137" s="380"/>
      <c r="KA137" s="380"/>
      <c r="KB137" s="380"/>
      <c r="KC137" s="380"/>
      <c r="KD137" s="380"/>
      <c r="KE137" s="380"/>
      <c r="KF137" s="380"/>
      <c r="KG137" s="380"/>
      <c r="KH137" s="380"/>
      <c r="KI137" s="380"/>
      <c r="KJ137" s="380"/>
      <c r="KK137" s="380"/>
      <c r="KL137" s="380"/>
      <c r="KM137" s="380"/>
      <c r="KN137" s="380"/>
      <c r="KO137" s="380"/>
      <c r="KP137" s="380"/>
      <c r="KQ137" s="380"/>
      <c r="KR137" s="380"/>
      <c r="KS137" s="380"/>
      <c r="KT137" s="380"/>
      <c r="KU137" s="380"/>
      <c r="KV137" s="380"/>
      <c r="KW137" s="380"/>
      <c r="KX137" s="380"/>
      <c r="KY137" s="380"/>
      <c r="KZ137" s="380"/>
      <c r="LA137" s="380"/>
      <c r="LB137" s="380"/>
      <c r="LC137" s="380"/>
      <c r="LD137" s="380"/>
      <c r="LE137" s="380"/>
      <c r="LF137" s="380"/>
      <c r="LG137" s="380"/>
      <c r="LH137" s="380"/>
      <c r="LI137" s="380"/>
      <c r="LJ137" s="380"/>
      <c r="LK137" s="380"/>
      <c r="LL137" s="380"/>
      <c r="LM137" s="380"/>
      <c r="LN137" s="380"/>
      <c r="LO137" s="380"/>
      <c r="LP137" s="380"/>
      <c r="LQ137" s="380"/>
      <c r="LR137" s="380"/>
      <c r="LS137" s="380"/>
      <c r="LT137" s="380"/>
      <c r="LU137" s="380"/>
      <c r="LV137" s="380"/>
      <c r="LW137" s="380"/>
      <c r="LX137" s="380"/>
      <c r="LY137" s="380"/>
      <c r="LZ137" s="380"/>
      <c r="MA137" s="380"/>
      <c r="MB137" s="380"/>
      <c r="MC137" s="380"/>
      <c r="MD137" s="380"/>
      <c r="ME137" s="380"/>
      <c r="MF137" s="380"/>
      <c r="MG137" s="380"/>
      <c r="MH137" s="380"/>
      <c r="MI137" s="380"/>
      <c r="MJ137" s="380"/>
      <c r="MK137" s="380"/>
      <c r="ML137" s="380"/>
      <c r="MM137" s="380"/>
      <c r="MN137" s="380"/>
      <c r="MO137" s="380"/>
      <c r="MP137" s="380"/>
      <c r="MQ137" s="380"/>
      <c r="MR137" s="380"/>
      <c r="MS137" s="380"/>
      <c r="MT137" s="380"/>
      <c r="MU137" s="380"/>
      <c r="MV137" s="380"/>
      <c r="MW137" s="380"/>
      <c r="MX137" s="380"/>
      <c r="MY137" s="380"/>
      <c r="MZ137" s="380"/>
      <c r="NA137" s="380"/>
      <c r="NB137" s="380"/>
      <c r="NC137" s="380"/>
      <c r="ND137" s="380"/>
      <c r="NE137" s="380"/>
      <c r="NF137" s="380"/>
      <c r="NG137" s="380"/>
      <c r="NH137" s="380"/>
      <c r="NI137" s="380"/>
      <c r="NJ137" s="380"/>
      <c r="NK137" s="380"/>
      <c r="NL137" s="380"/>
      <c r="NM137" s="380"/>
      <c r="NN137" s="380"/>
      <c r="NO137" s="380"/>
      <c r="NP137" s="380"/>
      <c r="NQ137" s="380"/>
      <c r="NR137" s="380"/>
      <c r="NS137" s="380"/>
      <c r="NT137" s="380"/>
      <c r="NU137" s="380"/>
      <c r="NV137" s="380"/>
      <c r="NW137" s="380"/>
      <c r="NX137" s="380"/>
      <c r="NY137" s="380"/>
      <c r="NZ137" s="380"/>
      <c r="OA137" s="380"/>
      <c r="OB137" s="380"/>
      <c r="OC137" s="380"/>
      <c r="OD137" s="380"/>
      <c r="OE137" s="380"/>
      <c r="OF137" s="380"/>
      <c r="OG137" s="380"/>
      <c r="OH137" s="380"/>
      <c r="OI137" s="380"/>
      <c r="OJ137" s="380"/>
      <c r="OK137" s="380"/>
      <c r="OL137" s="380"/>
      <c r="OM137" s="380"/>
      <c r="ON137" s="380"/>
    </row>
    <row r="138" spans="1:404" ht="15" customHeight="1">
      <c r="A138" s="12"/>
      <c r="B138" s="12"/>
      <c r="C138" s="12"/>
      <c r="D138" s="12"/>
      <c r="E138" s="12"/>
      <c r="F138" s="12"/>
      <c r="G138" s="12"/>
      <c r="H138" s="12"/>
      <c r="I138" s="12"/>
      <c r="J138" s="627"/>
      <c r="K138" s="627"/>
      <c r="L138" s="627"/>
      <c r="M138" s="627"/>
      <c r="N138" s="627"/>
      <c r="O138" s="627"/>
      <c r="P138" s="627"/>
      <c r="Q138" s="627"/>
      <c r="R138" s="627"/>
      <c r="S138" s="627"/>
      <c r="T138" s="627"/>
      <c r="U138" s="627"/>
      <c r="V138" s="627"/>
      <c r="W138" s="627"/>
      <c r="X138" s="627"/>
      <c r="Y138" s="627"/>
      <c r="Z138" s="627"/>
      <c r="AA138" s="627"/>
      <c r="AB138" s="627"/>
      <c r="AC138" s="627"/>
      <c r="AD138" s="627"/>
      <c r="AE138" s="627"/>
      <c r="AF138" s="627"/>
      <c r="AG138" s="627"/>
      <c r="AH138" s="627"/>
      <c r="AI138" s="627"/>
      <c r="AJ138" s="627"/>
      <c r="AK138" s="627"/>
      <c r="AL138" s="627"/>
      <c r="AM138" s="627"/>
      <c r="AN138" s="627"/>
      <c r="AO138" s="627"/>
      <c r="AP138" s="627"/>
      <c r="AQ138" s="627"/>
      <c r="AR138" s="627"/>
      <c r="AS138" s="627"/>
      <c r="AT138" s="627"/>
      <c r="AU138" s="627"/>
      <c r="AV138" s="627"/>
      <c r="AW138" s="627"/>
      <c r="AX138" s="627"/>
      <c r="AY138" s="627"/>
      <c r="AZ138" s="627"/>
      <c r="BA138" s="627"/>
      <c r="BB138" s="627"/>
      <c r="BC138" s="627"/>
      <c r="BD138" s="627"/>
      <c r="BE138" s="627"/>
      <c r="BF138" s="627"/>
      <c r="BG138" s="627"/>
      <c r="BH138" s="627"/>
      <c r="BI138" s="627"/>
      <c r="BJ138" s="627"/>
      <c r="BK138" s="627"/>
      <c r="BL138" s="627"/>
      <c r="BM138" s="627"/>
      <c r="BN138" s="627"/>
      <c r="BO138" s="627"/>
      <c r="BP138" s="627"/>
      <c r="BQ138" s="627"/>
      <c r="BR138" s="627"/>
      <c r="BS138" s="627"/>
      <c r="BT138" s="627"/>
      <c r="BU138" s="627"/>
      <c r="BV138" s="627"/>
      <c r="BW138" s="627"/>
      <c r="BX138" s="627"/>
      <c r="BY138" s="627"/>
      <c r="BZ138" s="627"/>
      <c r="CA138" s="627"/>
      <c r="CB138" s="627"/>
      <c r="CC138" s="627"/>
      <c r="CD138" s="627"/>
      <c r="CE138" s="627"/>
      <c r="CF138" s="627"/>
      <c r="CG138" s="627"/>
      <c r="CH138" s="627"/>
      <c r="CI138" s="627"/>
      <c r="CJ138" s="627"/>
      <c r="CK138" s="627"/>
      <c r="CL138" s="627"/>
      <c r="CM138" s="627"/>
      <c r="CN138" s="627"/>
      <c r="CO138" s="627"/>
      <c r="CP138" s="627"/>
      <c r="CQ138" s="627"/>
      <c r="CR138" s="627"/>
      <c r="CS138" s="627"/>
      <c r="CT138" s="627"/>
      <c r="CU138" s="627"/>
      <c r="CV138" s="627"/>
      <c r="CW138" s="627"/>
      <c r="CX138" s="627"/>
      <c r="CY138" s="627"/>
      <c r="CZ138" s="627"/>
      <c r="DA138" s="627"/>
      <c r="DB138" s="627"/>
      <c r="DC138" s="627"/>
      <c r="DD138" s="627"/>
      <c r="DE138" s="627"/>
      <c r="DF138" s="627"/>
      <c r="DG138" s="627"/>
      <c r="DH138" s="627"/>
      <c r="DI138" s="627"/>
      <c r="DJ138" s="627"/>
      <c r="DK138" s="627"/>
      <c r="DL138" s="627"/>
      <c r="DM138" s="627"/>
      <c r="DN138" s="627"/>
      <c r="DO138" s="627"/>
      <c r="DP138" s="627"/>
      <c r="DQ138" s="627"/>
      <c r="DR138" s="627"/>
      <c r="DS138" s="627"/>
      <c r="DT138" s="627"/>
      <c r="DU138" s="627"/>
      <c r="DV138" s="627"/>
      <c r="DW138" s="627"/>
      <c r="DX138" s="627"/>
      <c r="DY138" s="627"/>
      <c r="DZ138" s="627"/>
      <c r="EA138" s="627"/>
      <c r="EB138" s="627"/>
      <c r="EC138" s="627"/>
      <c r="ED138" s="627"/>
      <c r="EE138" s="627"/>
      <c r="EF138" s="627"/>
      <c r="EG138" s="627"/>
      <c r="EH138" s="627"/>
      <c r="EI138" s="627"/>
      <c r="EJ138" s="627"/>
      <c r="EK138" s="627"/>
      <c r="EL138" s="627"/>
      <c r="EM138" s="627"/>
      <c r="EN138" s="627"/>
      <c r="EO138" s="627"/>
      <c r="EP138" s="627"/>
      <c r="EQ138" s="627"/>
      <c r="ER138" s="627"/>
      <c r="ES138" s="627"/>
      <c r="ET138" s="627"/>
      <c r="EU138" s="627"/>
      <c r="EV138" s="627"/>
      <c r="EW138" s="627"/>
      <c r="EX138" s="627"/>
      <c r="EY138" s="627"/>
      <c r="EZ138" s="627"/>
      <c r="FA138" s="627"/>
      <c r="FB138" s="627"/>
      <c r="FC138" s="627"/>
      <c r="FD138" s="627"/>
      <c r="FE138" s="627"/>
      <c r="FF138" s="627"/>
      <c r="FG138" s="627"/>
      <c r="FH138" s="627"/>
      <c r="FI138" s="627"/>
      <c r="FJ138" s="627"/>
      <c r="FK138" s="627"/>
      <c r="FL138" s="627"/>
      <c r="FM138" s="627"/>
      <c r="FN138" s="627"/>
      <c r="FO138" s="627"/>
      <c r="FP138" s="627"/>
      <c r="FQ138" s="627"/>
      <c r="FR138" s="627"/>
      <c r="FS138" s="627"/>
      <c r="FT138" s="627"/>
      <c r="FU138" s="627"/>
      <c r="FV138" s="627"/>
      <c r="FW138" s="627"/>
      <c r="FX138" s="627"/>
      <c r="FY138" s="627"/>
      <c r="FZ138" s="627"/>
      <c r="GA138" s="627"/>
      <c r="GB138" s="627"/>
      <c r="GC138" s="627"/>
      <c r="GD138" s="627"/>
      <c r="GE138" s="627"/>
      <c r="GF138" s="627"/>
      <c r="GG138" s="627"/>
      <c r="GH138" s="627"/>
      <c r="GI138" s="627"/>
      <c r="GJ138" s="627"/>
      <c r="GK138" s="627"/>
      <c r="GL138" s="627"/>
      <c r="GM138" s="627"/>
      <c r="GN138" s="627"/>
      <c r="GO138" s="627"/>
      <c r="GP138" s="627"/>
      <c r="GQ138" s="627"/>
      <c r="GR138" s="627"/>
      <c r="GS138" s="627"/>
      <c r="GT138" s="627"/>
      <c r="GU138" s="627"/>
      <c r="GV138" s="627"/>
      <c r="GW138" s="627"/>
      <c r="GX138" s="627"/>
      <c r="GY138" s="627"/>
      <c r="GZ138" s="627"/>
      <c r="HA138" s="627"/>
      <c r="HB138" s="627"/>
      <c r="HC138" s="627"/>
      <c r="HD138" s="627"/>
      <c r="HE138" s="627"/>
      <c r="HF138" s="627"/>
      <c r="HG138" s="627"/>
      <c r="HH138" s="627"/>
      <c r="HI138" s="627"/>
      <c r="HJ138" s="627"/>
      <c r="HK138" s="627"/>
      <c r="HL138" s="627"/>
      <c r="HM138" s="627"/>
      <c r="HN138" s="627"/>
      <c r="HO138" s="627"/>
      <c r="HP138" s="627"/>
      <c r="HQ138" s="627"/>
      <c r="HR138" s="627"/>
      <c r="HS138" s="627"/>
      <c r="HT138" s="627"/>
      <c r="HU138" s="627"/>
      <c r="HV138" s="627"/>
      <c r="HW138" s="627"/>
      <c r="HX138" s="627"/>
      <c r="HY138" s="627"/>
      <c r="HZ138" s="627"/>
      <c r="IA138" s="627"/>
      <c r="IB138" s="627"/>
      <c r="IC138" s="627"/>
      <c r="ID138" s="627"/>
      <c r="IE138" s="627"/>
      <c r="IF138" s="627"/>
      <c r="IG138" s="627"/>
      <c r="IH138" s="627"/>
      <c r="II138" s="627"/>
      <c r="IJ138" s="627"/>
      <c r="IK138" s="627"/>
      <c r="IL138" s="627"/>
      <c r="IM138" s="627"/>
      <c r="IN138" s="627"/>
      <c r="IO138" s="627"/>
      <c r="IP138" s="627"/>
      <c r="IQ138" s="627"/>
      <c r="IR138" s="627"/>
      <c r="IS138" s="627"/>
      <c r="IT138" s="627"/>
      <c r="IU138" s="627"/>
      <c r="IV138" s="627"/>
      <c r="IW138" s="627"/>
      <c r="IX138" s="627"/>
      <c r="IY138" s="627"/>
      <c r="IZ138" s="627"/>
      <c r="JA138" s="627"/>
      <c r="JB138" s="627"/>
      <c r="JC138" s="627"/>
      <c r="JD138" s="627"/>
      <c r="JE138" s="627"/>
      <c r="JF138" s="627"/>
      <c r="JG138" s="627"/>
      <c r="JH138" s="627"/>
      <c r="JI138" s="627"/>
      <c r="JJ138" s="627"/>
      <c r="JK138" s="627"/>
      <c r="JL138" s="627"/>
      <c r="JM138" s="627"/>
      <c r="JN138" s="627"/>
      <c r="JO138" s="627"/>
      <c r="JP138" s="627"/>
      <c r="JQ138" s="627"/>
      <c r="JR138" s="627"/>
      <c r="JS138" s="627"/>
      <c r="JT138" s="627"/>
      <c r="JU138" s="627"/>
      <c r="JV138" s="627"/>
      <c r="JW138" s="627"/>
      <c r="JX138" s="627"/>
      <c r="JY138" s="627"/>
      <c r="JZ138" s="627"/>
      <c r="KA138" s="627"/>
      <c r="KB138" s="627"/>
      <c r="KC138" s="627"/>
      <c r="KD138" s="627"/>
      <c r="KE138" s="627"/>
      <c r="KF138" s="627"/>
      <c r="KG138" s="627"/>
      <c r="KH138" s="627"/>
      <c r="KI138" s="627"/>
      <c r="KJ138" s="627"/>
      <c r="KK138" s="627"/>
      <c r="KL138" s="627"/>
      <c r="KM138" s="627"/>
      <c r="KN138" s="627"/>
      <c r="KO138" s="627"/>
      <c r="KP138" s="627"/>
      <c r="KQ138" s="627"/>
      <c r="KR138" s="627"/>
      <c r="KS138" s="627"/>
      <c r="KT138" s="627"/>
      <c r="KU138" s="627"/>
      <c r="KV138" s="627"/>
      <c r="KW138" s="627"/>
      <c r="KX138" s="627"/>
      <c r="KY138" s="627"/>
      <c r="KZ138" s="627"/>
      <c r="LA138" s="627"/>
      <c r="LB138" s="627"/>
      <c r="LC138" s="627"/>
      <c r="LD138" s="627"/>
      <c r="LE138" s="627"/>
      <c r="LF138" s="627"/>
      <c r="LG138" s="627"/>
      <c r="LH138" s="627"/>
      <c r="LI138" s="627"/>
      <c r="LJ138" s="627"/>
      <c r="LK138" s="627"/>
      <c r="LL138" s="627"/>
      <c r="LM138" s="627"/>
      <c r="LN138" s="627"/>
      <c r="LO138" s="627"/>
      <c r="LP138" s="627"/>
      <c r="LQ138" s="627"/>
      <c r="LR138" s="627"/>
      <c r="LS138" s="627"/>
      <c r="LT138" s="627"/>
      <c r="LU138" s="627"/>
      <c r="LV138" s="627"/>
      <c r="LW138" s="627"/>
      <c r="LX138" s="627"/>
      <c r="LY138" s="627"/>
      <c r="LZ138" s="627"/>
      <c r="MA138" s="627"/>
      <c r="MB138" s="627"/>
      <c r="MC138" s="627"/>
      <c r="MD138" s="627"/>
      <c r="ME138" s="627"/>
      <c r="MF138" s="627"/>
      <c r="MG138" s="627"/>
      <c r="MH138" s="627"/>
      <c r="MI138" s="627"/>
      <c r="MJ138" s="627"/>
      <c r="MK138" s="627"/>
      <c r="ML138" s="627"/>
      <c r="MM138" s="627"/>
      <c r="MN138" s="627"/>
      <c r="MO138" s="627"/>
      <c r="MP138" s="627"/>
      <c r="MQ138" s="627"/>
      <c r="MR138" s="627"/>
      <c r="MS138" s="627"/>
      <c r="MT138" s="627"/>
      <c r="MU138" s="627"/>
      <c r="MV138" s="627"/>
      <c r="MW138" s="627"/>
      <c r="MX138" s="627"/>
      <c r="MY138" s="627"/>
      <c r="MZ138" s="627"/>
      <c r="NA138" s="627"/>
      <c r="NB138" s="627"/>
      <c r="NC138" s="627"/>
      <c r="ND138" s="627"/>
      <c r="NE138" s="627"/>
      <c r="NF138" s="627"/>
      <c r="NG138" s="627"/>
      <c r="NH138" s="627"/>
      <c r="NI138" s="627"/>
      <c r="NJ138" s="627"/>
      <c r="NK138" s="627"/>
      <c r="NL138" s="627"/>
      <c r="NM138" s="627"/>
      <c r="NN138" s="627"/>
      <c r="NO138" s="627"/>
      <c r="NP138" s="627"/>
      <c r="NQ138" s="627"/>
      <c r="NR138" s="627"/>
      <c r="NS138" s="627"/>
      <c r="NT138" s="627"/>
      <c r="NU138" s="627"/>
      <c r="NV138" s="627"/>
      <c r="NW138" s="627"/>
      <c r="NX138" s="627"/>
      <c r="NY138" s="627"/>
      <c r="NZ138" s="627"/>
      <c r="OA138" s="627"/>
      <c r="OB138" s="627"/>
      <c r="OC138" s="627"/>
      <c r="OD138" s="627"/>
      <c r="OE138" s="627"/>
      <c r="OF138" s="627"/>
      <c r="OG138" s="627"/>
      <c r="OH138" s="627"/>
      <c r="OI138" s="627"/>
      <c r="OJ138" s="627"/>
      <c r="OK138" s="627"/>
      <c r="OL138" s="627"/>
      <c r="OM138" s="627"/>
      <c r="ON138" s="627"/>
    </row>
    <row r="139" spans="1:404" ht="15" customHeight="1">
      <c r="A139" s="12"/>
      <c r="B139" s="12"/>
      <c r="C139" s="12"/>
      <c r="D139" s="12"/>
      <c r="E139" s="12"/>
      <c r="F139" s="12"/>
      <c r="G139" s="12"/>
      <c r="H139" s="12"/>
      <c r="I139" s="12"/>
      <c r="J139" s="627"/>
      <c r="K139" s="627"/>
      <c r="L139" s="627"/>
      <c r="M139" s="627"/>
      <c r="N139" s="627"/>
      <c r="O139" s="627"/>
      <c r="P139" s="627"/>
      <c r="Q139" s="627"/>
      <c r="R139" s="627"/>
      <c r="S139" s="627"/>
      <c r="T139" s="627"/>
      <c r="U139" s="627"/>
      <c r="V139" s="627"/>
      <c r="W139" s="627"/>
      <c r="X139" s="627"/>
      <c r="Y139" s="627"/>
      <c r="Z139" s="627"/>
      <c r="AA139" s="627"/>
      <c r="AB139" s="627"/>
      <c r="AC139" s="627"/>
      <c r="AD139" s="627"/>
      <c r="AE139" s="627"/>
      <c r="AF139" s="627"/>
      <c r="AG139" s="627"/>
      <c r="AH139" s="627"/>
      <c r="AI139" s="627"/>
      <c r="AJ139" s="627"/>
      <c r="AK139" s="627"/>
      <c r="AL139" s="627"/>
      <c r="AM139" s="627"/>
      <c r="AN139" s="627"/>
      <c r="AO139" s="627"/>
      <c r="AP139" s="627"/>
      <c r="AQ139" s="627"/>
      <c r="AR139" s="627"/>
      <c r="AS139" s="627"/>
      <c r="AT139" s="627"/>
      <c r="AU139" s="627"/>
      <c r="AV139" s="627"/>
      <c r="AW139" s="627"/>
      <c r="AX139" s="627"/>
      <c r="AY139" s="627"/>
      <c r="AZ139" s="627"/>
      <c r="BA139" s="627"/>
      <c r="BB139" s="627"/>
      <c r="BC139" s="627"/>
      <c r="BD139" s="627"/>
      <c r="BE139" s="627"/>
      <c r="BF139" s="627"/>
      <c r="BG139" s="627"/>
      <c r="BH139" s="627"/>
      <c r="BI139" s="627"/>
      <c r="BJ139" s="627"/>
      <c r="BK139" s="627"/>
      <c r="BL139" s="627"/>
      <c r="BM139" s="627"/>
      <c r="BN139" s="627"/>
      <c r="BO139" s="627"/>
      <c r="BP139" s="627"/>
      <c r="BQ139" s="627"/>
      <c r="BR139" s="627"/>
      <c r="BS139" s="627"/>
      <c r="BT139" s="627"/>
      <c r="BU139" s="627"/>
      <c r="BV139" s="627"/>
      <c r="BW139" s="627"/>
      <c r="BX139" s="627"/>
      <c r="BY139" s="627"/>
      <c r="BZ139" s="627"/>
      <c r="CA139" s="627"/>
      <c r="CB139" s="627"/>
      <c r="CC139" s="627"/>
      <c r="CD139" s="627"/>
      <c r="CE139" s="627"/>
      <c r="CF139" s="627"/>
      <c r="CG139" s="627"/>
      <c r="CH139" s="627"/>
      <c r="CI139" s="627"/>
      <c r="CJ139" s="627"/>
      <c r="CK139" s="627"/>
      <c r="CL139" s="627"/>
      <c r="CM139" s="627"/>
      <c r="CN139" s="627"/>
      <c r="CO139" s="627"/>
      <c r="CP139" s="627"/>
      <c r="CQ139" s="627"/>
      <c r="CR139" s="627"/>
      <c r="CS139" s="627"/>
      <c r="CT139" s="627"/>
      <c r="CU139" s="627"/>
      <c r="CV139" s="627"/>
      <c r="CW139" s="627"/>
      <c r="CX139" s="627"/>
      <c r="CY139" s="627"/>
      <c r="CZ139" s="627"/>
      <c r="DA139" s="627"/>
      <c r="DB139" s="627"/>
      <c r="DC139" s="627"/>
      <c r="DD139" s="627"/>
      <c r="DE139" s="627"/>
      <c r="DF139" s="627"/>
      <c r="DG139" s="627"/>
      <c r="DH139" s="627"/>
      <c r="DI139" s="627"/>
      <c r="DJ139" s="627"/>
      <c r="DK139" s="627"/>
      <c r="DL139" s="627"/>
      <c r="DM139" s="627"/>
      <c r="DN139" s="627"/>
      <c r="DO139" s="627"/>
      <c r="DP139" s="627"/>
      <c r="DQ139" s="627"/>
      <c r="DR139" s="627"/>
      <c r="DS139" s="627"/>
      <c r="DT139" s="627"/>
      <c r="DU139" s="627"/>
      <c r="DV139" s="627"/>
      <c r="DW139" s="627"/>
      <c r="DX139" s="627"/>
      <c r="DY139" s="627"/>
      <c r="DZ139" s="627"/>
      <c r="EA139" s="627"/>
      <c r="EB139" s="627"/>
      <c r="EC139" s="627"/>
      <c r="ED139" s="627"/>
      <c r="EE139" s="627"/>
      <c r="EF139" s="627"/>
      <c r="EG139" s="627"/>
      <c r="EH139" s="627"/>
      <c r="EI139" s="627"/>
      <c r="EJ139" s="627"/>
      <c r="EK139" s="627"/>
      <c r="EL139" s="627"/>
      <c r="EM139" s="627"/>
      <c r="EN139" s="627"/>
      <c r="EO139" s="627"/>
      <c r="EP139" s="627"/>
      <c r="EQ139" s="627"/>
      <c r="ER139" s="627"/>
      <c r="ES139" s="627"/>
      <c r="ET139" s="627"/>
      <c r="EU139" s="627"/>
      <c r="EV139" s="627"/>
      <c r="EW139" s="627"/>
      <c r="EX139" s="627"/>
      <c r="EY139" s="627"/>
      <c r="EZ139" s="627"/>
      <c r="FA139" s="627"/>
      <c r="FB139" s="627"/>
      <c r="FC139" s="627"/>
      <c r="FD139" s="627"/>
      <c r="FE139" s="627"/>
      <c r="FF139" s="627"/>
      <c r="FG139" s="627"/>
      <c r="FH139" s="627"/>
      <c r="FI139" s="627"/>
      <c r="FJ139" s="627"/>
      <c r="FK139" s="627"/>
      <c r="FL139" s="627"/>
      <c r="FM139" s="627"/>
      <c r="FN139" s="627"/>
      <c r="FO139" s="627"/>
      <c r="FP139" s="627"/>
      <c r="FQ139" s="627"/>
      <c r="FR139" s="627"/>
      <c r="FS139" s="627"/>
      <c r="FT139" s="627"/>
      <c r="FU139" s="627"/>
      <c r="FV139" s="627"/>
      <c r="FW139" s="627"/>
      <c r="FX139" s="627"/>
      <c r="FY139" s="627"/>
      <c r="FZ139" s="627"/>
      <c r="GA139" s="627"/>
      <c r="GB139" s="627"/>
      <c r="GC139" s="627"/>
      <c r="GD139" s="627"/>
      <c r="GE139" s="627"/>
      <c r="GF139" s="627"/>
      <c r="GG139" s="627"/>
      <c r="GH139" s="627"/>
      <c r="GI139" s="627"/>
      <c r="GJ139" s="627"/>
      <c r="GK139" s="627"/>
      <c r="GL139" s="627"/>
      <c r="GM139" s="627"/>
      <c r="GN139" s="627"/>
      <c r="GO139" s="627"/>
      <c r="GP139" s="627"/>
      <c r="GQ139" s="627"/>
      <c r="GR139" s="627"/>
      <c r="GS139" s="627"/>
      <c r="GT139" s="627"/>
      <c r="GU139" s="627"/>
      <c r="GV139" s="627"/>
      <c r="GW139" s="627"/>
      <c r="GX139" s="627"/>
      <c r="GY139" s="627"/>
      <c r="GZ139" s="627"/>
      <c r="HA139" s="627"/>
      <c r="HB139" s="627"/>
      <c r="HC139" s="627"/>
      <c r="HD139" s="627"/>
      <c r="HE139" s="627"/>
      <c r="HF139" s="627"/>
      <c r="HG139" s="627"/>
      <c r="HH139" s="627"/>
      <c r="HI139" s="627"/>
      <c r="HJ139" s="627"/>
      <c r="HK139" s="627"/>
      <c r="HL139" s="627"/>
      <c r="HM139" s="627"/>
      <c r="HN139" s="627"/>
      <c r="HO139" s="627"/>
      <c r="HP139" s="627"/>
      <c r="HQ139" s="627"/>
      <c r="HR139" s="627"/>
      <c r="HS139" s="627"/>
      <c r="HT139" s="627"/>
      <c r="HU139" s="627"/>
      <c r="HV139" s="627"/>
      <c r="HW139" s="627"/>
      <c r="HX139" s="627"/>
      <c r="HY139" s="627"/>
      <c r="HZ139" s="627"/>
      <c r="IA139" s="627"/>
      <c r="IB139" s="627"/>
      <c r="IC139" s="627"/>
      <c r="ID139" s="627"/>
      <c r="IE139" s="627"/>
      <c r="IF139" s="627"/>
      <c r="IG139" s="627"/>
      <c r="IH139" s="627"/>
      <c r="II139" s="627"/>
      <c r="IJ139" s="627"/>
      <c r="IK139" s="627"/>
      <c r="IL139" s="627"/>
      <c r="IM139" s="627"/>
      <c r="IN139" s="627"/>
      <c r="IO139" s="627"/>
      <c r="IP139" s="627"/>
      <c r="IQ139" s="627"/>
      <c r="IR139" s="627"/>
      <c r="IS139" s="627"/>
      <c r="IT139" s="627"/>
      <c r="IU139" s="627"/>
      <c r="IV139" s="627"/>
      <c r="IW139" s="627"/>
      <c r="IX139" s="627"/>
      <c r="IY139" s="627"/>
      <c r="IZ139" s="627"/>
      <c r="JA139" s="627"/>
      <c r="JB139" s="627"/>
      <c r="JC139" s="627"/>
      <c r="JD139" s="627"/>
      <c r="JE139" s="627"/>
      <c r="JF139" s="627"/>
      <c r="JG139" s="627"/>
      <c r="JH139" s="627"/>
      <c r="JI139" s="627"/>
      <c r="JJ139" s="627"/>
      <c r="JK139" s="627"/>
      <c r="JL139" s="627"/>
      <c r="JM139" s="627"/>
      <c r="JN139" s="627"/>
      <c r="JO139" s="627"/>
      <c r="JP139" s="627"/>
      <c r="JQ139" s="627"/>
      <c r="JR139" s="627"/>
      <c r="JS139" s="627"/>
      <c r="JT139" s="627"/>
      <c r="JU139" s="627"/>
      <c r="JV139" s="627"/>
      <c r="JW139" s="627"/>
      <c r="JX139" s="627"/>
      <c r="JY139" s="627"/>
      <c r="JZ139" s="627"/>
      <c r="KA139" s="627"/>
      <c r="KB139" s="627"/>
      <c r="KC139" s="627"/>
      <c r="KD139" s="627"/>
      <c r="KE139" s="627"/>
      <c r="KF139" s="627"/>
      <c r="KG139" s="627"/>
      <c r="KH139" s="627"/>
      <c r="KI139" s="627"/>
      <c r="KJ139" s="627"/>
      <c r="KK139" s="627"/>
      <c r="KL139" s="627"/>
      <c r="KM139" s="627"/>
      <c r="KN139" s="627"/>
      <c r="KO139" s="627"/>
      <c r="KP139" s="627"/>
      <c r="KQ139" s="627"/>
      <c r="KR139" s="627"/>
      <c r="KS139" s="627"/>
      <c r="KT139" s="627"/>
      <c r="KU139" s="627"/>
      <c r="KV139" s="627"/>
      <c r="KW139" s="627"/>
      <c r="KX139" s="627"/>
      <c r="KY139" s="627"/>
      <c r="KZ139" s="627"/>
      <c r="LA139" s="627"/>
      <c r="LB139" s="627"/>
      <c r="LC139" s="627"/>
      <c r="LD139" s="627"/>
      <c r="LE139" s="627"/>
      <c r="LF139" s="627"/>
      <c r="LG139" s="627"/>
      <c r="LH139" s="627"/>
      <c r="LI139" s="627"/>
      <c r="LJ139" s="627"/>
      <c r="LK139" s="627"/>
      <c r="LL139" s="627"/>
      <c r="LM139" s="627"/>
      <c r="LN139" s="627"/>
      <c r="LO139" s="627"/>
      <c r="LP139" s="627"/>
      <c r="LQ139" s="627"/>
      <c r="LR139" s="627"/>
      <c r="LS139" s="627"/>
      <c r="LT139" s="627"/>
      <c r="LU139" s="627"/>
      <c r="LV139" s="627"/>
      <c r="LW139" s="627"/>
      <c r="LX139" s="627"/>
      <c r="LY139" s="627"/>
      <c r="LZ139" s="627"/>
      <c r="MA139" s="627"/>
      <c r="MB139" s="627"/>
      <c r="MC139" s="627"/>
      <c r="MD139" s="627"/>
      <c r="ME139" s="627"/>
      <c r="MF139" s="627"/>
      <c r="MG139" s="627"/>
      <c r="MH139" s="627"/>
      <c r="MI139" s="627"/>
      <c r="MJ139" s="627"/>
      <c r="MK139" s="627"/>
      <c r="ML139" s="627"/>
      <c r="MM139" s="627"/>
      <c r="MN139" s="627"/>
      <c r="MO139" s="627"/>
      <c r="MP139" s="627"/>
      <c r="MQ139" s="627"/>
      <c r="MR139" s="627"/>
      <c r="MS139" s="627"/>
      <c r="MT139" s="627"/>
      <c r="MU139" s="627"/>
      <c r="MV139" s="627"/>
      <c r="MW139" s="627"/>
      <c r="MX139" s="627"/>
      <c r="MY139" s="627"/>
      <c r="MZ139" s="627"/>
      <c r="NA139" s="627"/>
      <c r="NB139" s="627"/>
      <c r="NC139" s="627"/>
      <c r="ND139" s="627"/>
      <c r="NE139" s="627"/>
      <c r="NF139" s="627"/>
      <c r="NG139" s="627"/>
      <c r="NH139" s="627"/>
      <c r="NI139" s="627"/>
      <c r="NJ139" s="627"/>
      <c r="NK139" s="627"/>
      <c r="NL139" s="627"/>
      <c r="NM139" s="627"/>
      <c r="NN139" s="627"/>
      <c r="NO139" s="627"/>
      <c r="NP139" s="627"/>
      <c r="NQ139" s="627"/>
      <c r="NR139" s="627"/>
      <c r="NS139" s="627"/>
      <c r="NT139" s="627"/>
      <c r="NU139" s="627"/>
      <c r="NV139" s="627"/>
      <c r="NW139" s="627"/>
      <c r="NX139" s="627"/>
      <c r="NY139" s="627"/>
      <c r="NZ139" s="627"/>
      <c r="OA139" s="627"/>
      <c r="OB139" s="627"/>
      <c r="OC139" s="627"/>
      <c r="OD139" s="627"/>
      <c r="OE139" s="627"/>
      <c r="OF139" s="627"/>
      <c r="OG139" s="627"/>
      <c r="OH139" s="627"/>
      <c r="OI139" s="627"/>
      <c r="OJ139" s="627"/>
      <c r="OK139" s="627"/>
      <c r="OL139" s="627"/>
      <c r="OM139" s="627"/>
      <c r="ON139" s="627"/>
    </row>
    <row r="140" spans="1:404" ht="15" customHeight="1">
      <c r="A140" s="12"/>
      <c r="B140" s="12"/>
      <c r="C140" s="12"/>
      <c r="D140" s="12"/>
      <c r="E140" s="12"/>
      <c r="F140" s="12"/>
      <c r="G140" s="12"/>
      <c r="H140" s="12"/>
      <c r="I140" s="12"/>
      <c r="J140" s="380"/>
      <c r="K140" s="380"/>
      <c r="L140" s="380"/>
      <c r="M140" s="380"/>
      <c r="N140" s="380"/>
      <c r="O140" s="380"/>
      <c r="P140" s="380"/>
      <c r="Q140" s="380"/>
      <c r="R140" s="380"/>
      <c r="S140" s="380"/>
      <c r="T140" s="380"/>
      <c r="U140" s="380"/>
      <c r="V140" s="380"/>
      <c r="W140" s="380"/>
      <c r="X140" s="380"/>
      <c r="Y140" s="380"/>
      <c r="Z140" s="380"/>
      <c r="AA140" s="380"/>
      <c r="AB140" s="380"/>
      <c r="AC140" s="380"/>
      <c r="AD140" s="380"/>
      <c r="AE140" s="380"/>
      <c r="AF140" s="380"/>
      <c r="AG140" s="380"/>
      <c r="AH140" s="380"/>
      <c r="AI140" s="380"/>
      <c r="AJ140" s="380"/>
      <c r="AK140" s="380"/>
      <c r="AL140" s="380"/>
      <c r="AM140" s="380"/>
      <c r="AN140" s="380"/>
      <c r="AO140" s="380"/>
      <c r="AP140" s="380"/>
      <c r="AQ140" s="380"/>
      <c r="AR140" s="380"/>
      <c r="AS140" s="380"/>
      <c r="AT140" s="380"/>
      <c r="AU140" s="380"/>
      <c r="AV140" s="380"/>
      <c r="AW140" s="380"/>
      <c r="AX140" s="380"/>
      <c r="AY140" s="380"/>
      <c r="AZ140" s="380"/>
      <c r="BA140" s="380"/>
      <c r="BB140" s="380"/>
      <c r="BC140" s="380"/>
      <c r="BD140" s="380"/>
      <c r="BE140" s="380"/>
      <c r="BF140" s="380"/>
      <c r="BG140" s="380"/>
      <c r="BH140" s="380"/>
      <c r="BI140" s="380"/>
      <c r="BJ140" s="380"/>
      <c r="BK140" s="380"/>
      <c r="BL140" s="380"/>
      <c r="BM140" s="380"/>
      <c r="BN140" s="380"/>
      <c r="BO140" s="380"/>
      <c r="BP140" s="380"/>
      <c r="BQ140" s="380"/>
      <c r="BR140" s="380"/>
      <c r="BS140" s="380"/>
      <c r="BT140" s="380"/>
      <c r="BU140" s="380"/>
      <c r="BV140" s="380"/>
      <c r="BW140" s="380"/>
      <c r="BX140" s="380"/>
      <c r="BY140" s="380"/>
      <c r="BZ140" s="380"/>
      <c r="CA140" s="380"/>
      <c r="CB140" s="380"/>
      <c r="CC140" s="380"/>
      <c r="CD140" s="380"/>
      <c r="CE140" s="380"/>
      <c r="CF140" s="380"/>
      <c r="CG140" s="380"/>
      <c r="CH140" s="380"/>
      <c r="CI140" s="380"/>
      <c r="CJ140" s="380"/>
      <c r="CK140" s="380"/>
      <c r="CL140" s="380"/>
      <c r="CM140" s="380"/>
      <c r="CN140" s="380"/>
      <c r="CO140" s="380"/>
      <c r="CP140" s="380"/>
      <c r="CQ140" s="380"/>
      <c r="CR140" s="380"/>
      <c r="CS140" s="380"/>
      <c r="CT140" s="380"/>
      <c r="CU140" s="380"/>
      <c r="CV140" s="380"/>
      <c r="CW140" s="380"/>
      <c r="CX140" s="380"/>
      <c r="CY140" s="380"/>
      <c r="CZ140" s="380"/>
      <c r="DA140" s="380"/>
      <c r="DB140" s="380"/>
      <c r="DC140" s="380"/>
      <c r="DD140" s="380"/>
      <c r="DE140" s="380"/>
      <c r="DF140" s="380"/>
      <c r="DG140" s="380"/>
      <c r="DH140" s="380"/>
      <c r="DI140" s="380"/>
      <c r="DJ140" s="380"/>
      <c r="DK140" s="380"/>
      <c r="DL140" s="380"/>
      <c r="DM140" s="380"/>
      <c r="DN140" s="380"/>
      <c r="DO140" s="380"/>
      <c r="DP140" s="380"/>
      <c r="DQ140" s="380"/>
      <c r="DR140" s="380"/>
      <c r="DS140" s="380"/>
      <c r="DT140" s="380"/>
      <c r="DU140" s="380"/>
      <c r="DV140" s="380"/>
      <c r="DW140" s="380"/>
      <c r="DX140" s="380"/>
      <c r="DY140" s="380"/>
      <c r="DZ140" s="380"/>
      <c r="EA140" s="380"/>
      <c r="EB140" s="380"/>
      <c r="EC140" s="380"/>
      <c r="ED140" s="380"/>
      <c r="EE140" s="380"/>
      <c r="EF140" s="380"/>
      <c r="EG140" s="380"/>
      <c r="EH140" s="380"/>
      <c r="EI140" s="380"/>
      <c r="EJ140" s="380"/>
      <c r="EK140" s="380"/>
      <c r="EL140" s="380"/>
      <c r="EM140" s="380"/>
      <c r="EN140" s="380"/>
      <c r="EO140" s="380"/>
      <c r="EP140" s="380"/>
      <c r="EQ140" s="380"/>
      <c r="ER140" s="380"/>
      <c r="ES140" s="380"/>
      <c r="ET140" s="380"/>
      <c r="EU140" s="380"/>
      <c r="EV140" s="380"/>
      <c r="EW140" s="380"/>
      <c r="EX140" s="380"/>
      <c r="EY140" s="380"/>
      <c r="EZ140" s="380"/>
      <c r="FA140" s="380"/>
      <c r="FB140" s="380"/>
      <c r="FC140" s="380"/>
      <c r="FD140" s="380"/>
      <c r="FE140" s="380"/>
      <c r="FF140" s="380"/>
      <c r="FG140" s="380"/>
      <c r="FH140" s="380"/>
      <c r="FI140" s="380"/>
      <c r="FJ140" s="380"/>
      <c r="FK140" s="380"/>
      <c r="FL140" s="380"/>
      <c r="FM140" s="380"/>
      <c r="FN140" s="380"/>
      <c r="FO140" s="380"/>
      <c r="FP140" s="380"/>
      <c r="FQ140" s="380"/>
      <c r="FR140" s="380"/>
      <c r="FS140" s="380"/>
      <c r="FT140" s="380"/>
      <c r="FU140" s="380"/>
      <c r="FV140" s="380"/>
      <c r="FW140" s="380"/>
      <c r="FX140" s="380"/>
      <c r="FY140" s="380"/>
      <c r="FZ140" s="380"/>
      <c r="GA140" s="380"/>
      <c r="GB140" s="380"/>
      <c r="GC140" s="380"/>
      <c r="GD140" s="380"/>
      <c r="GE140" s="380"/>
      <c r="GF140" s="380"/>
      <c r="GG140" s="380"/>
      <c r="GH140" s="380"/>
      <c r="GI140" s="380"/>
      <c r="GJ140" s="380"/>
      <c r="GK140" s="380"/>
      <c r="GL140" s="380"/>
      <c r="GM140" s="380"/>
      <c r="GN140" s="380"/>
      <c r="GO140" s="380"/>
      <c r="GP140" s="380"/>
      <c r="GQ140" s="380"/>
      <c r="GR140" s="380"/>
      <c r="GS140" s="380"/>
      <c r="GT140" s="380"/>
      <c r="GU140" s="380"/>
      <c r="GV140" s="380"/>
      <c r="GW140" s="380"/>
      <c r="GX140" s="380"/>
      <c r="GY140" s="380"/>
      <c r="GZ140" s="380"/>
      <c r="HA140" s="380"/>
      <c r="HB140" s="380"/>
      <c r="HC140" s="380"/>
      <c r="HD140" s="380"/>
      <c r="HE140" s="380"/>
      <c r="HF140" s="380"/>
      <c r="HG140" s="380"/>
      <c r="HH140" s="380"/>
      <c r="HI140" s="380"/>
      <c r="HJ140" s="380"/>
      <c r="HK140" s="380"/>
      <c r="HL140" s="380"/>
      <c r="HM140" s="380"/>
      <c r="HN140" s="380"/>
      <c r="HO140" s="380"/>
      <c r="HP140" s="380"/>
      <c r="HQ140" s="380"/>
      <c r="HR140" s="380"/>
      <c r="HS140" s="380"/>
      <c r="HT140" s="380"/>
      <c r="HU140" s="380"/>
      <c r="HV140" s="380"/>
      <c r="HW140" s="380"/>
      <c r="HX140" s="380"/>
      <c r="HY140" s="380"/>
      <c r="HZ140" s="380"/>
      <c r="IA140" s="380"/>
      <c r="IB140" s="380"/>
      <c r="IC140" s="380"/>
      <c r="ID140" s="380"/>
      <c r="IE140" s="380"/>
      <c r="IF140" s="380"/>
      <c r="IG140" s="380"/>
      <c r="IH140" s="380"/>
      <c r="II140" s="380"/>
      <c r="IJ140" s="380"/>
      <c r="IK140" s="380"/>
      <c r="IL140" s="380"/>
      <c r="IM140" s="380"/>
      <c r="IN140" s="380"/>
      <c r="IO140" s="380"/>
      <c r="IP140" s="380"/>
      <c r="IQ140" s="380"/>
      <c r="IR140" s="380"/>
      <c r="IS140" s="380"/>
      <c r="IT140" s="380"/>
      <c r="IU140" s="380"/>
      <c r="IV140" s="380"/>
      <c r="IW140" s="380"/>
      <c r="IX140" s="380"/>
      <c r="IY140" s="380"/>
      <c r="IZ140" s="380"/>
      <c r="JA140" s="380"/>
      <c r="JB140" s="380"/>
      <c r="JC140" s="380"/>
      <c r="JD140" s="380"/>
      <c r="JE140" s="380"/>
      <c r="JF140" s="380"/>
      <c r="JG140" s="380"/>
      <c r="JH140" s="380"/>
      <c r="JI140" s="380"/>
      <c r="JJ140" s="380"/>
      <c r="JK140" s="380"/>
      <c r="JL140" s="380"/>
      <c r="JM140" s="380"/>
      <c r="JN140" s="380"/>
      <c r="JO140" s="380"/>
      <c r="JP140" s="380"/>
      <c r="JQ140" s="380"/>
      <c r="JR140" s="380"/>
      <c r="JS140" s="380"/>
      <c r="JT140" s="380"/>
      <c r="JU140" s="380"/>
      <c r="JV140" s="380"/>
      <c r="JW140" s="380"/>
      <c r="JX140" s="380"/>
      <c r="JY140" s="380"/>
      <c r="JZ140" s="380"/>
      <c r="KA140" s="380"/>
      <c r="KB140" s="380"/>
      <c r="KC140" s="380"/>
      <c r="KD140" s="380"/>
      <c r="KE140" s="380"/>
      <c r="KF140" s="380"/>
      <c r="KG140" s="380"/>
      <c r="KH140" s="380"/>
      <c r="KI140" s="380"/>
      <c r="KJ140" s="380"/>
      <c r="KK140" s="380"/>
      <c r="KL140" s="380"/>
      <c r="KM140" s="380"/>
      <c r="KN140" s="380"/>
      <c r="KO140" s="380"/>
      <c r="KP140" s="380"/>
      <c r="KQ140" s="380"/>
      <c r="KR140" s="380"/>
      <c r="KS140" s="380"/>
      <c r="KT140" s="380"/>
      <c r="KU140" s="380"/>
      <c r="KV140" s="380"/>
      <c r="KW140" s="380"/>
      <c r="KX140" s="380"/>
      <c r="KY140" s="380"/>
      <c r="KZ140" s="380"/>
      <c r="LA140" s="380"/>
      <c r="LB140" s="380"/>
      <c r="LC140" s="380"/>
      <c r="LD140" s="380"/>
      <c r="LE140" s="380"/>
      <c r="LF140" s="380"/>
      <c r="LG140" s="380"/>
      <c r="LH140" s="380"/>
      <c r="LI140" s="380"/>
      <c r="LJ140" s="380"/>
      <c r="LK140" s="380"/>
      <c r="LL140" s="380"/>
      <c r="LM140" s="380"/>
      <c r="LN140" s="380"/>
      <c r="LO140" s="380"/>
      <c r="LP140" s="380"/>
      <c r="LQ140" s="380"/>
      <c r="LR140" s="380"/>
      <c r="LS140" s="380"/>
      <c r="LT140" s="380"/>
      <c r="LU140" s="380"/>
      <c r="LV140" s="380"/>
      <c r="LW140" s="380"/>
      <c r="LX140" s="380"/>
      <c r="LY140" s="380"/>
      <c r="LZ140" s="380"/>
      <c r="MA140" s="380"/>
      <c r="MB140" s="380"/>
      <c r="MC140" s="380"/>
      <c r="MD140" s="380"/>
      <c r="ME140" s="380"/>
      <c r="MF140" s="380"/>
      <c r="MG140" s="380"/>
      <c r="MH140" s="380"/>
      <c r="MI140" s="380"/>
      <c r="MJ140" s="380"/>
      <c r="MK140" s="380"/>
      <c r="ML140" s="380"/>
      <c r="MM140" s="380"/>
      <c r="MN140" s="380"/>
      <c r="MO140" s="380"/>
      <c r="MP140" s="380"/>
      <c r="MQ140" s="380"/>
      <c r="MR140" s="380"/>
      <c r="MS140" s="380"/>
      <c r="MT140" s="380"/>
      <c r="MU140" s="380"/>
      <c r="MV140" s="380"/>
      <c r="MW140" s="380"/>
      <c r="MX140" s="380"/>
      <c r="MY140" s="380"/>
      <c r="MZ140" s="380"/>
      <c r="NA140" s="380"/>
      <c r="NB140" s="380"/>
      <c r="NC140" s="380"/>
      <c r="ND140" s="380"/>
      <c r="NE140" s="380"/>
      <c r="NF140" s="380"/>
      <c r="NG140" s="380"/>
      <c r="NH140" s="380"/>
      <c r="NI140" s="380"/>
      <c r="NJ140" s="380"/>
      <c r="NK140" s="380"/>
      <c r="NL140" s="380"/>
      <c r="NM140" s="380"/>
      <c r="NN140" s="380"/>
      <c r="NO140" s="380"/>
      <c r="NP140" s="380"/>
      <c r="NQ140" s="380"/>
      <c r="NR140" s="380"/>
      <c r="NS140" s="380"/>
      <c r="NT140" s="380"/>
      <c r="NU140" s="380"/>
      <c r="NV140" s="380"/>
      <c r="NW140" s="380"/>
      <c r="NX140" s="380"/>
      <c r="NY140" s="380"/>
      <c r="NZ140" s="380"/>
      <c r="OA140" s="380"/>
      <c r="OB140" s="380"/>
      <c r="OC140" s="380"/>
      <c r="OD140" s="380"/>
      <c r="OE140" s="380"/>
      <c r="OF140" s="380"/>
      <c r="OG140" s="380"/>
      <c r="OH140" s="380"/>
      <c r="OI140" s="380"/>
      <c r="OJ140" s="380"/>
      <c r="OK140" s="380"/>
      <c r="OL140" s="380"/>
      <c r="OM140" s="380"/>
      <c r="ON140" s="380"/>
    </row>
    <row r="141" spans="1:404" ht="15" customHeight="1">
      <c r="A141" s="12"/>
      <c r="B141" s="12"/>
      <c r="C141" s="12"/>
      <c r="D141" s="12"/>
      <c r="E141" s="12"/>
      <c r="F141" s="12"/>
      <c r="G141" s="12"/>
      <c r="H141" s="12"/>
      <c r="I141" s="12"/>
      <c r="J141" s="627"/>
      <c r="K141" s="627"/>
      <c r="L141" s="627"/>
      <c r="M141" s="627"/>
      <c r="N141" s="627"/>
      <c r="O141" s="627"/>
      <c r="P141" s="627"/>
      <c r="Q141" s="627"/>
      <c r="R141" s="627"/>
      <c r="S141" s="627"/>
      <c r="T141" s="627"/>
      <c r="U141" s="627"/>
      <c r="V141" s="627"/>
      <c r="W141" s="627"/>
      <c r="X141" s="627"/>
      <c r="Y141" s="627"/>
      <c r="Z141" s="627"/>
      <c r="AA141" s="627"/>
      <c r="AB141" s="627"/>
      <c r="AC141" s="627"/>
      <c r="AD141" s="627"/>
      <c r="AE141" s="627"/>
      <c r="AF141" s="627"/>
      <c r="AG141" s="627"/>
      <c r="AH141" s="627"/>
      <c r="AI141" s="627"/>
      <c r="AJ141" s="627"/>
      <c r="AK141" s="627"/>
      <c r="AL141" s="627"/>
      <c r="AM141" s="627"/>
      <c r="AN141" s="627"/>
      <c r="AO141" s="627"/>
      <c r="AP141" s="627"/>
      <c r="AQ141" s="627"/>
      <c r="AR141" s="627"/>
      <c r="AS141" s="627"/>
      <c r="AT141" s="627"/>
      <c r="AU141" s="627"/>
      <c r="AV141" s="627"/>
      <c r="AW141" s="627"/>
      <c r="AX141" s="627"/>
      <c r="AY141" s="627"/>
      <c r="AZ141" s="627"/>
      <c r="BA141" s="627"/>
      <c r="BB141" s="627"/>
      <c r="BC141" s="627"/>
      <c r="BD141" s="627"/>
      <c r="BE141" s="627"/>
      <c r="BF141" s="627"/>
      <c r="BG141" s="627"/>
      <c r="BH141" s="627"/>
      <c r="BI141" s="627"/>
      <c r="BJ141" s="627"/>
      <c r="BK141" s="627"/>
      <c r="BL141" s="627"/>
      <c r="BM141" s="627"/>
      <c r="BN141" s="627"/>
      <c r="BO141" s="627"/>
      <c r="BP141" s="627"/>
      <c r="BQ141" s="627"/>
      <c r="BR141" s="627"/>
      <c r="BS141" s="627"/>
      <c r="BT141" s="627"/>
      <c r="BU141" s="627"/>
      <c r="BV141" s="627"/>
      <c r="BW141" s="627"/>
      <c r="BX141" s="627"/>
      <c r="BY141" s="627"/>
      <c r="BZ141" s="627"/>
      <c r="CA141" s="627"/>
      <c r="CB141" s="627"/>
      <c r="CC141" s="627"/>
      <c r="CD141" s="627"/>
      <c r="CE141" s="627"/>
      <c r="CF141" s="627"/>
      <c r="CG141" s="627"/>
      <c r="CH141" s="627"/>
      <c r="CI141" s="627"/>
      <c r="CJ141" s="627"/>
      <c r="CK141" s="627"/>
      <c r="CL141" s="627"/>
      <c r="CM141" s="627"/>
      <c r="CN141" s="627"/>
      <c r="CO141" s="627"/>
      <c r="CP141" s="627"/>
      <c r="CQ141" s="627"/>
      <c r="CR141" s="627"/>
      <c r="CS141" s="627"/>
      <c r="CT141" s="627"/>
      <c r="CU141" s="627"/>
      <c r="CV141" s="627"/>
      <c r="CW141" s="627"/>
      <c r="CX141" s="627"/>
      <c r="CY141" s="627"/>
      <c r="CZ141" s="627"/>
      <c r="DA141" s="627"/>
      <c r="DB141" s="627"/>
      <c r="DC141" s="627"/>
      <c r="DD141" s="627"/>
      <c r="DE141" s="627"/>
      <c r="DF141" s="627"/>
      <c r="DG141" s="627"/>
      <c r="DH141" s="627"/>
      <c r="DI141" s="627"/>
      <c r="DJ141" s="627"/>
      <c r="DK141" s="627"/>
      <c r="DL141" s="627"/>
      <c r="DM141" s="627"/>
      <c r="DN141" s="627"/>
      <c r="DO141" s="627"/>
      <c r="DP141" s="627"/>
      <c r="DQ141" s="627"/>
      <c r="DR141" s="627"/>
      <c r="DS141" s="627"/>
      <c r="DT141" s="627"/>
      <c r="DU141" s="627"/>
      <c r="DV141" s="627"/>
      <c r="DW141" s="627"/>
      <c r="DX141" s="627"/>
      <c r="DY141" s="627"/>
      <c r="DZ141" s="627"/>
      <c r="EA141" s="627"/>
      <c r="EB141" s="627"/>
      <c r="EC141" s="627"/>
      <c r="ED141" s="627"/>
      <c r="EE141" s="627"/>
      <c r="EF141" s="627"/>
      <c r="EG141" s="627"/>
      <c r="EH141" s="627"/>
      <c r="EI141" s="627"/>
      <c r="EJ141" s="627"/>
      <c r="EK141" s="627"/>
      <c r="EL141" s="627"/>
      <c r="EM141" s="627"/>
      <c r="EN141" s="627"/>
      <c r="EO141" s="627"/>
      <c r="EP141" s="627"/>
      <c r="EQ141" s="627"/>
      <c r="ER141" s="627"/>
      <c r="ES141" s="627"/>
      <c r="ET141" s="627"/>
      <c r="EU141" s="627"/>
      <c r="EV141" s="627"/>
      <c r="EW141" s="627"/>
      <c r="EX141" s="627"/>
      <c r="EY141" s="627"/>
      <c r="EZ141" s="627"/>
      <c r="FA141" s="627"/>
      <c r="FB141" s="627"/>
      <c r="FC141" s="627"/>
      <c r="FD141" s="627"/>
      <c r="FE141" s="627"/>
      <c r="FF141" s="627"/>
      <c r="FG141" s="627"/>
      <c r="FH141" s="627"/>
      <c r="FI141" s="627"/>
      <c r="FJ141" s="627"/>
      <c r="FK141" s="627"/>
      <c r="FL141" s="627"/>
      <c r="FM141" s="627"/>
      <c r="FN141" s="627"/>
      <c r="FO141" s="627"/>
      <c r="FP141" s="627"/>
      <c r="FQ141" s="627"/>
      <c r="FR141" s="627"/>
      <c r="FS141" s="627"/>
      <c r="FT141" s="627"/>
      <c r="FU141" s="627"/>
      <c r="FV141" s="627"/>
      <c r="FW141" s="627"/>
      <c r="FX141" s="627"/>
      <c r="FY141" s="627"/>
      <c r="FZ141" s="627"/>
      <c r="GA141" s="627"/>
      <c r="GB141" s="627"/>
      <c r="GC141" s="627"/>
      <c r="GD141" s="627"/>
      <c r="GE141" s="627"/>
      <c r="GF141" s="627"/>
      <c r="GG141" s="627"/>
      <c r="GH141" s="627"/>
      <c r="GI141" s="627"/>
      <c r="GJ141" s="627"/>
      <c r="GK141" s="627"/>
      <c r="GL141" s="627"/>
      <c r="GM141" s="627"/>
      <c r="GN141" s="627"/>
      <c r="GO141" s="627"/>
      <c r="GP141" s="627"/>
      <c r="GQ141" s="627"/>
      <c r="GR141" s="627"/>
      <c r="GS141" s="627"/>
      <c r="GT141" s="627"/>
      <c r="GU141" s="627"/>
      <c r="GV141" s="627"/>
      <c r="GW141" s="627"/>
      <c r="GX141" s="627"/>
      <c r="GY141" s="627"/>
      <c r="GZ141" s="627"/>
      <c r="HA141" s="627"/>
      <c r="HB141" s="627"/>
      <c r="HC141" s="627"/>
      <c r="HD141" s="627"/>
      <c r="HE141" s="627"/>
      <c r="HF141" s="627"/>
      <c r="HG141" s="627"/>
      <c r="HH141" s="627"/>
      <c r="HI141" s="627"/>
      <c r="HJ141" s="627"/>
      <c r="HK141" s="627"/>
      <c r="HL141" s="627"/>
      <c r="HM141" s="627"/>
      <c r="HN141" s="627"/>
      <c r="HO141" s="627"/>
      <c r="HP141" s="627"/>
      <c r="HQ141" s="627"/>
      <c r="HR141" s="627"/>
      <c r="HS141" s="627"/>
      <c r="HT141" s="627"/>
      <c r="HU141" s="627"/>
      <c r="HV141" s="627"/>
      <c r="HW141" s="627"/>
      <c r="HX141" s="627"/>
      <c r="HY141" s="627"/>
      <c r="HZ141" s="627"/>
      <c r="IA141" s="627"/>
      <c r="IB141" s="627"/>
      <c r="IC141" s="627"/>
      <c r="ID141" s="627"/>
      <c r="IE141" s="627"/>
      <c r="IF141" s="627"/>
      <c r="IG141" s="627"/>
      <c r="IH141" s="627"/>
      <c r="II141" s="627"/>
      <c r="IJ141" s="627"/>
      <c r="IK141" s="627"/>
      <c r="IL141" s="627"/>
      <c r="IM141" s="627"/>
      <c r="IN141" s="627"/>
      <c r="IO141" s="627"/>
      <c r="IP141" s="627"/>
      <c r="IQ141" s="627"/>
      <c r="IR141" s="627"/>
      <c r="IS141" s="627"/>
      <c r="IT141" s="627"/>
      <c r="IU141" s="627"/>
      <c r="IV141" s="627"/>
      <c r="IW141" s="627"/>
      <c r="IX141" s="627"/>
      <c r="IY141" s="627"/>
      <c r="IZ141" s="627"/>
      <c r="JA141" s="627"/>
      <c r="JB141" s="627"/>
      <c r="JC141" s="627"/>
      <c r="JD141" s="627"/>
      <c r="JE141" s="627"/>
      <c r="JF141" s="627"/>
      <c r="JG141" s="627"/>
      <c r="JH141" s="627"/>
      <c r="JI141" s="627"/>
      <c r="JJ141" s="627"/>
      <c r="JK141" s="627"/>
      <c r="JL141" s="627"/>
      <c r="JM141" s="627"/>
      <c r="JN141" s="627"/>
      <c r="JO141" s="627"/>
      <c r="JP141" s="627"/>
      <c r="JQ141" s="627"/>
      <c r="JR141" s="627"/>
      <c r="JS141" s="627"/>
      <c r="JT141" s="627"/>
      <c r="JU141" s="627"/>
      <c r="JV141" s="627"/>
      <c r="JW141" s="627"/>
      <c r="JX141" s="627"/>
      <c r="JY141" s="627"/>
      <c r="JZ141" s="627"/>
      <c r="KA141" s="627"/>
      <c r="KB141" s="627"/>
      <c r="KC141" s="627"/>
      <c r="KD141" s="627"/>
      <c r="KE141" s="627"/>
      <c r="KF141" s="627"/>
      <c r="KG141" s="627"/>
      <c r="KH141" s="627"/>
      <c r="KI141" s="627"/>
      <c r="KJ141" s="627"/>
      <c r="KK141" s="627"/>
      <c r="KL141" s="627"/>
      <c r="KM141" s="627"/>
      <c r="KN141" s="627"/>
      <c r="KO141" s="627"/>
      <c r="KP141" s="627"/>
      <c r="KQ141" s="627"/>
      <c r="KR141" s="627"/>
      <c r="KS141" s="627"/>
      <c r="KT141" s="627"/>
      <c r="KU141" s="627"/>
      <c r="KV141" s="627"/>
      <c r="KW141" s="627"/>
      <c r="KX141" s="627"/>
      <c r="KY141" s="627"/>
      <c r="KZ141" s="627"/>
      <c r="LA141" s="627"/>
      <c r="LB141" s="627"/>
      <c r="LC141" s="627"/>
      <c r="LD141" s="627"/>
      <c r="LE141" s="627"/>
      <c r="LF141" s="627"/>
      <c r="LG141" s="627"/>
      <c r="LH141" s="627"/>
      <c r="LI141" s="627"/>
      <c r="LJ141" s="627"/>
      <c r="LK141" s="627"/>
      <c r="LL141" s="627"/>
      <c r="LM141" s="627"/>
      <c r="LN141" s="627"/>
      <c r="LO141" s="627"/>
      <c r="LP141" s="627"/>
      <c r="LQ141" s="627"/>
      <c r="LR141" s="627"/>
      <c r="LS141" s="627"/>
      <c r="LT141" s="627"/>
      <c r="LU141" s="627"/>
      <c r="LV141" s="627"/>
      <c r="LW141" s="627"/>
      <c r="LX141" s="627"/>
      <c r="LY141" s="627"/>
      <c r="LZ141" s="627"/>
      <c r="MA141" s="627"/>
      <c r="MB141" s="627"/>
      <c r="MC141" s="627"/>
      <c r="MD141" s="627"/>
      <c r="ME141" s="627"/>
      <c r="MF141" s="627"/>
      <c r="MG141" s="627"/>
      <c r="MH141" s="627"/>
      <c r="MI141" s="627"/>
      <c r="MJ141" s="627"/>
      <c r="MK141" s="627"/>
      <c r="ML141" s="627"/>
      <c r="MM141" s="627"/>
      <c r="MN141" s="627"/>
      <c r="MO141" s="627"/>
      <c r="MP141" s="627"/>
      <c r="MQ141" s="627"/>
      <c r="MR141" s="627"/>
      <c r="MS141" s="627"/>
      <c r="MT141" s="627"/>
      <c r="MU141" s="627"/>
      <c r="MV141" s="627"/>
      <c r="MW141" s="627"/>
      <c r="MX141" s="627"/>
      <c r="MY141" s="627"/>
      <c r="MZ141" s="627"/>
      <c r="NA141" s="627"/>
      <c r="NB141" s="627"/>
      <c r="NC141" s="627"/>
      <c r="ND141" s="627"/>
      <c r="NE141" s="627"/>
      <c r="NF141" s="627"/>
      <c r="NG141" s="627"/>
      <c r="NH141" s="627"/>
      <c r="NI141" s="627"/>
      <c r="NJ141" s="627"/>
      <c r="NK141" s="627"/>
      <c r="NL141" s="627"/>
      <c r="NM141" s="627"/>
      <c r="NN141" s="627"/>
      <c r="NO141" s="627"/>
      <c r="NP141" s="627"/>
      <c r="NQ141" s="627"/>
      <c r="NR141" s="627"/>
      <c r="NS141" s="627"/>
      <c r="NT141" s="627"/>
      <c r="NU141" s="627"/>
      <c r="NV141" s="627"/>
      <c r="NW141" s="627"/>
      <c r="NX141" s="627"/>
      <c r="NY141" s="627"/>
      <c r="NZ141" s="627"/>
      <c r="OA141" s="627"/>
      <c r="OB141" s="627"/>
      <c r="OC141" s="627"/>
      <c r="OD141" s="627"/>
      <c r="OE141" s="627"/>
      <c r="OF141" s="627"/>
      <c r="OG141" s="627"/>
      <c r="OH141" s="627"/>
      <c r="OI141" s="627"/>
      <c r="OJ141" s="627"/>
      <c r="OK141" s="627"/>
      <c r="OL141" s="627"/>
      <c r="OM141" s="627"/>
      <c r="ON141" s="627"/>
    </row>
    <row r="142" spans="1:404" ht="15" customHeight="1">
      <c r="A142" s="12"/>
      <c r="B142" s="12"/>
      <c r="C142" s="12"/>
      <c r="D142" s="12"/>
      <c r="E142" s="12"/>
      <c r="F142" s="12"/>
      <c r="G142" s="12"/>
      <c r="H142" s="12"/>
      <c r="I142" s="12"/>
      <c r="J142" s="627"/>
      <c r="K142" s="627"/>
      <c r="L142" s="627"/>
      <c r="M142" s="627"/>
      <c r="N142" s="627"/>
      <c r="O142" s="627"/>
      <c r="P142" s="627"/>
      <c r="Q142" s="627"/>
      <c r="R142" s="627"/>
      <c r="S142" s="627"/>
      <c r="T142" s="627"/>
      <c r="U142" s="627"/>
      <c r="V142" s="627"/>
      <c r="W142" s="627"/>
      <c r="X142" s="627"/>
      <c r="Y142" s="627"/>
      <c r="Z142" s="627"/>
      <c r="AA142" s="627"/>
      <c r="AB142" s="627"/>
      <c r="AC142" s="627"/>
      <c r="AD142" s="627"/>
      <c r="AE142" s="627"/>
      <c r="AF142" s="627"/>
      <c r="AG142" s="627"/>
      <c r="AH142" s="627"/>
      <c r="AI142" s="627"/>
      <c r="AJ142" s="627"/>
      <c r="AK142" s="627"/>
      <c r="AL142" s="627"/>
      <c r="AM142" s="627"/>
      <c r="AN142" s="627"/>
      <c r="AO142" s="627"/>
      <c r="AP142" s="627"/>
      <c r="AQ142" s="627"/>
      <c r="AR142" s="627"/>
      <c r="AS142" s="627"/>
      <c r="AT142" s="627"/>
      <c r="AU142" s="627"/>
      <c r="AV142" s="627"/>
      <c r="AW142" s="627"/>
      <c r="AX142" s="627"/>
      <c r="AY142" s="627"/>
      <c r="AZ142" s="627"/>
      <c r="BA142" s="627"/>
      <c r="BB142" s="627"/>
      <c r="BC142" s="627"/>
      <c r="BD142" s="627"/>
      <c r="BE142" s="627"/>
      <c r="BF142" s="627"/>
      <c r="BG142" s="627"/>
      <c r="BH142" s="627"/>
      <c r="BI142" s="627"/>
      <c r="BJ142" s="627"/>
      <c r="BK142" s="627"/>
      <c r="BL142" s="627"/>
      <c r="BM142" s="627"/>
      <c r="BN142" s="627"/>
      <c r="BO142" s="627"/>
      <c r="BP142" s="627"/>
      <c r="BQ142" s="627"/>
      <c r="BR142" s="627"/>
      <c r="BS142" s="627"/>
      <c r="BT142" s="627"/>
      <c r="BU142" s="627"/>
      <c r="BV142" s="627"/>
      <c r="BW142" s="627"/>
      <c r="BX142" s="627"/>
      <c r="BY142" s="627"/>
      <c r="BZ142" s="627"/>
      <c r="CA142" s="627"/>
      <c r="CB142" s="627"/>
      <c r="CC142" s="627"/>
      <c r="CD142" s="627"/>
      <c r="CE142" s="627"/>
      <c r="CF142" s="627"/>
      <c r="CG142" s="627"/>
      <c r="CH142" s="627"/>
      <c r="CI142" s="627"/>
      <c r="CJ142" s="627"/>
      <c r="CK142" s="627"/>
      <c r="CL142" s="627"/>
      <c r="CM142" s="627"/>
      <c r="CN142" s="627"/>
      <c r="CO142" s="627"/>
      <c r="CP142" s="627"/>
      <c r="CQ142" s="627"/>
      <c r="CR142" s="627"/>
      <c r="CS142" s="627"/>
      <c r="CT142" s="627"/>
      <c r="CU142" s="627"/>
      <c r="CV142" s="627"/>
      <c r="CW142" s="627"/>
      <c r="CX142" s="627"/>
      <c r="CY142" s="627"/>
      <c r="CZ142" s="627"/>
      <c r="DA142" s="627"/>
      <c r="DB142" s="627"/>
      <c r="DC142" s="627"/>
      <c r="DD142" s="627"/>
      <c r="DE142" s="627"/>
      <c r="DF142" s="627"/>
      <c r="DG142" s="627"/>
      <c r="DH142" s="627"/>
      <c r="DI142" s="627"/>
      <c r="DJ142" s="627"/>
      <c r="DK142" s="627"/>
      <c r="DL142" s="627"/>
      <c r="DM142" s="627"/>
      <c r="DN142" s="627"/>
      <c r="DO142" s="627"/>
      <c r="DP142" s="627"/>
      <c r="DQ142" s="627"/>
      <c r="DR142" s="627"/>
      <c r="DS142" s="627"/>
      <c r="DT142" s="627"/>
      <c r="DU142" s="627"/>
      <c r="DV142" s="627"/>
      <c r="DW142" s="627"/>
      <c r="DX142" s="627"/>
      <c r="DY142" s="627"/>
      <c r="DZ142" s="627"/>
      <c r="EA142" s="627"/>
      <c r="EB142" s="627"/>
      <c r="EC142" s="627"/>
      <c r="ED142" s="627"/>
      <c r="EE142" s="627"/>
      <c r="EF142" s="627"/>
      <c r="EG142" s="627"/>
      <c r="EH142" s="627"/>
      <c r="EI142" s="627"/>
      <c r="EJ142" s="627"/>
      <c r="EK142" s="627"/>
      <c r="EL142" s="627"/>
      <c r="EM142" s="627"/>
      <c r="EN142" s="627"/>
      <c r="EO142" s="627"/>
      <c r="EP142" s="627"/>
      <c r="EQ142" s="627"/>
      <c r="ER142" s="627"/>
      <c r="ES142" s="627"/>
      <c r="ET142" s="627"/>
      <c r="EU142" s="627"/>
      <c r="EV142" s="627"/>
      <c r="EW142" s="627"/>
      <c r="EX142" s="627"/>
      <c r="EY142" s="627"/>
      <c r="EZ142" s="627"/>
      <c r="FA142" s="627"/>
      <c r="FB142" s="627"/>
      <c r="FC142" s="627"/>
      <c r="FD142" s="627"/>
      <c r="FE142" s="627"/>
      <c r="FF142" s="627"/>
      <c r="FG142" s="627"/>
      <c r="FH142" s="627"/>
      <c r="FI142" s="627"/>
      <c r="FJ142" s="627"/>
      <c r="FK142" s="627"/>
      <c r="FL142" s="627"/>
      <c r="FM142" s="627"/>
      <c r="FN142" s="627"/>
      <c r="FO142" s="627"/>
      <c r="FP142" s="627"/>
      <c r="FQ142" s="627"/>
      <c r="FR142" s="627"/>
      <c r="FS142" s="627"/>
      <c r="FT142" s="627"/>
      <c r="FU142" s="627"/>
      <c r="FV142" s="627"/>
      <c r="FW142" s="627"/>
      <c r="FX142" s="627"/>
      <c r="FY142" s="627"/>
      <c r="FZ142" s="627"/>
      <c r="GA142" s="627"/>
      <c r="GB142" s="627"/>
      <c r="GC142" s="627"/>
      <c r="GD142" s="627"/>
      <c r="GE142" s="627"/>
      <c r="GF142" s="627"/>
      <c r="GG142" s="627"/>
      <c r="GH142" s="627"/>
      <c r="GI142" s="627"/>
      <c r="GJ142" s="627"/>
      <c r="GK142" s="627"/>
      <c r="GL142" s="627"/>
      <c r="GM142" s="627"/>
      <c r="GN142" s="627"/>
      <c r="GO142" s="627"/>
      <c r="GP142" s="627"/>
      <c r="GQ142" s="627"/>
      <c r="GR142" s="627"/>
      <c r="GS142" s="627"/>
      <c r="GT142" s="627"/>
      <c r="GU142" s="627"/>
      <c r="GV142" s="627"/>
      <c r="GW142" s="627"/>
      <c r="GX142" s="627"/>
      <c r="GY142" s="627"/>
      <c r="GZ142" s="627"/>
      <c r="HA142" s="627"/>
      <c r="HB142" s="627"/>
      <c r="HC142" s="627"/>
      <c r="HD142" s="627"/>
      <c r="HE142" s="627"/>
      <c r="HF142" s="627"/>
      <c r="HG142" s="627"/>
      <c r="HH142" s="627"/>
      <c r="HI142" s="627"/>
      <c r="HJ142" s="627"/>
      <c r="HK142" s="627"/>
      <c r="HL142" s="627"/>
      <c r="HM142" s="627"/>
      <c r="HN142" s="627"/>
      <c r="HO142" s="627"/>
      <c r="HP142" s="627"/>
      <c r="HQ142" s="627"/>
      <c r="HR142" s="627"/>
      <c r="HS142" s="627"/>
      <c r="HT142" s="627"/>
      <c r="HU142" s="627"/>
      <c r="HV142" s="627"/>
      <c r="HW142" s="627"/>
      <c r="HX142" s="627"/>
      <c r="HY142" s="627"/>
      <c r="HZ142" s="627"/>
      <c r="IA142" s="627"/>
      <c r="IB142" s="627"/>
      <c r="IC142" s="627"/>
      <c r="ID142" s="627"/>
      <c r="IE142" s="627"/>
      <c r="IF142" s="627"/>
      <c r="IG142" s="627"/>
      <c r="IH142" s="627"/>
      <c r="II142" s="627"/>
      <c r="IJ142" s="627"/>
      <c r="IK142" s="627"/>
      <c r="IL142" s="627"/>
      <c r="IM142" s="627"/>
      <c r="IN142" s="627"/>
      <c r="IO142" s="627"/>
      <c r="IP142" s="627"/>
      <c r="IQ142" s="627"/>
      <c r="IR142" s="627"/>
      <c r="IS142" s="627"/>
      <c r="IT142" s="627"/>
      <c r="IU142" s="627"/>
      <c r="IV142" s="627"/>
      <c r="IW142" s="627"/>
      <c r="IX142" s="627"/>
      <c r="IY142" s="627"/>
      <c r="IZ142" s="627"/>
      <c r="JA142" s="627"/>
      <c r="JB142" s="627"/>
      <c r="JC142" s="627"/>
      <c r="JD142" s="627"/>
      <c r="JE142" s="627"/>
      <c r="JF142" s="627"/>
      <c r="JG142" s="627"/>
      <c r="JH142" s="627"/>
      <c r="JI142" s="627"/>
      <c r="JJ142" s="627"/>
      <c r="JK142" s="627"/>
      <c r="JL142" s="627"/>
      <c r="JM142" s="627"/>
      <c r="JN142" s="627"/>
      <c r="JO142" s="627"/>
      <c r="JP142" s="627"/>
      <c r="JQ142" s="627"/>
      <c r="JR142" s="627"/>
      <c r="JS142" s="627"/>
      <c r="JT142" s="627"/>
      <c r="JU142" s="627"/>
      <c r="JV142" s="627"/>
      <c r="JW142" s="627"/>
      <c r="JX142" s="627"/>
      <c r="JY142" s="627"/>
      <c r="JZ142" s="627"/>
      <c r="KA142" s="627"/>
      <c r="KB142" s="627"/>
      <c r="KC142" s="627"/>
      <c r="KD142" s="627"/>
      <c r="KE142" s="627"/>
      <c r="KF142" s="627"/>
      <c r="KG142" s="627"/>
      <c r="KH142" s="627"/>
      <c r="KI142" s="627"/>
      <c r="KJ142" s="627"/>
      <c r="KK142" s="627"/>
      <c r="KL142" s="627"/>
      <c r="KM142" s="627"/>
      <c r="KN142" s="627"/>
      <c r="KO142" s="627"/>
      <c r="KP142" s="627"/>
      <c r="KQ142" s="627"/>
      <c r="KR142" s="627"/>
      <c r="KS142" s="627"/>
      <c r="KT142" s="627"/>
      <c r="KU142" s="627"/>
      <c r="KV142" s="627"/>
      <c r="KW142" s="627"/>
      <c r="KX142" s="627"/>
      <c r="KY142" s="627"/>
      <c r="KZ142" s="627"/>
      <c r="LA142" s="627"/>
      <c r="LB142" s="627"/>
      <c r="LC142" s="627"/>
      <c r="LD142" s="627"/>
      <c r="LE142" s="627"/>
      <c r="LF142" s="627"/>
      <c r="LG142" s="627"/>
      <c r="LH142" s="627"/>
      <c r="LI142" s="627"/>
      <c r="LJ142" s="627"/>
      <c r="LK142" s="627"/>
      <c r="LL142" s="627"/>
      <c r="LM142" s="627"/>
      <c r="LN142" s="627"/>
      <c r="LO142" s="627"/>
      <c r="LP142" s="627"/>
      <c r="LQ142" s="627"/>
      <c r="LR142" s="627"/>
      <c r="LS142" s="627"/>
      <c r="LT142" s="627"/>
      <c r="LU142" s="627"/>
      <c r="LV142" s="627"/>
      <c r="LW142" s="627"/>
      <c r="LX142" s="627"/>
      <c r="LY142" s="627"/>
      <c r="LZ142" s="627"/>
      <c r="MA142" s="627"/>
      <c r="MB142" s="627"/>
      <c r="MC142" s="627"/>
      <c r="MD142" s="627"/>
      <c r="ME142" s="627"/>
      <c r="MF142" s="627"/>
      <c r="MG142" s="627"/>
      <c r="MH142" s="627"/>
      <c r="MI142" s="627"/>
      <c r="MJ142" s="627"/>
      <c r="MK142" s="627"/>
      <c r="ML142" s="627"/>
      <c r="MM142" s="627"/>
      <c r="MN142" s="627"/>
      <c r="MO142" s="627"/>
      <c r="MP142" s="627"/>
      <c r="MQ142" s="627"/>
      <c r="MR142" s="627"/>
      <c r="MS142" s="627"/>
      <c r="MT142" s="627"/>
      <c r="MU142" s="627"/>
      <c r="MV142" s="627"/>
      <c r="MW142" s="627"/>
      <c r="MX142" s="627"/>
      <c r="MY142" s="627"/>
      <c r="MZ142" s="627"/>
      <c r="NA142" s="627"/>
      <c r="NB142" s="627"/>
      <c r="NC142" s="627"/>
      <c r="ND142" s="627"/>
      <c r="NE142" s="627"/>
      <c r="NF142" s="627"/>
      <c r="NG142" s="627"/>
      <c r="NH142" s="627"/>
      <c r="NI142" s="627"/>
      <c r="NJ142" s="627"/>
      <c r="NK142" s="627"/>
      <c r="NL142" s="627"/>
      <c r="NM142" s="627"/>
      <c r="NN142" s="627"/>
      <c r="NO142" s="627"/>
      <c r="NP142" s="627"/>
      <c r="NQ142" s="627"/>
      <c r="NR142" s="627"/>
      <c r="NS142" s="627"/>
      <c r="NT142" s="627"/>
      <c r="NU142" s="627"/>
      <c r="NV142" s="627"/>
      <c r="NW142" s="627"/>
      <c r="NX142" s="627"/>
      <c r="NY142" s="627"/>
      <c r="NZ142" s="627"/>
      <c r="OA142" s="627"/>
      <c r="OB142" s="627"/>
      <c r="OC142" s="627"/>
      <c r="OD142" s="627"/>
      <c r="OE142" s="627"/>
      <c r="OF142" s="627"/>
      <c r="OG142" s="627"/>
      <c r="OH142" s="627"/>
      <c r="OI142" s="627"/>
      <c r="OJ142" s="627"/>
      <c r="OK142" s="627"/>
      <c r="OL142" s="627"/>
      <c r="OM142" s="627"/>
      <c r="ON142" s="627"/>
    </row>
    <row r="143" spans="1:404" ht="15" customHeight="1">
      <c r="A143" s="12"/>
      <c r="B143" s="12"/>
      <c r="C143" s="12"/>
      <c r="D143" s="12"/>
      <c r="E143" s="12"/>
      <c r="F143" s="12"/>
      <c r="G143" s="12"/>
      <c r="H143" s="12"/>
      <c r="I143" s="12"/>
      <c r="J143" s="380"/>
      <c r="K143" s="380"/>
      <c r="L143" s="380"/>
      <c r="M143" s="380"/>
      <c r="N143" s="380"/>
      <c r="O143" s="380"/>
      <c r="P143" s="380"/>
      <c r="Q143" s="380"/>
      <c r="R143" s="380"/>
      <c r="S143" s="380"/>
      <c r="T143" s="380"/>
      <c r="U143" s="380"/>
      <c r="V143" s="380"/>
      <c r="W143" s="380"/>
      <c r="X143" s="380"/>
      <c r="Y143" s="380"/>
      <c r="Z143" s="380"/>
      <c r="AA143" s="380"/>
      <c r="AB143" s="380"/>
      <c r="AC143" s="380"/>
      <c r="AD143" s="380"/>
      <c r="AE143" s="380"/>
      <c r="AF143" s="380"/>
      <c r="AG143" s="380"/>
      <c r="AH143" s="380"/>
      <c r="AI143" s="380"/>
      <c r="AJ143" s="380"/>
      <c r="AK143" s="380"/>
      <c r="AL143" s="380"/>
      <c r="AM143" s="380"/>
      <c r="AN143" s="380"/>
      <c r="AO143" s="380"/>
      <c r="AP143" s="380"/>
      <c r="AQ143" s="380"/>
      <c r="AR143" s="380"/>
      <c r="AS143" s="380"/>
      <c r="AT143" s="380"/>
      <c r="AU143" s="380"/>
      <c r="AV143" s="380"/>
      <c r="AW143" s="380"/>
      <c r="AX143" s="380"/>
      <c r="AY143" s="380"/>
      <c r="AZ143" s="380"/>
      <c r="BA143" s="380"/>
      <c r="BB143" s="380"/>
      <c r="BC143" s="380"/>
      <c r="BD143" s="380"/>
      <c r="BE143" s="380"/>
      <c r="BF143" s="380"/>
      <c r="BG143" s="380"/>
      <c r="BH143" s="380"/>
      <c r="BI143" s="380"/>
      <c r="BJ143" s="380"/>
      <c r="BK143" s="380"/>
      <c r="BL143" s="380"/>
      <c r="BM143" s="380"/>
      <c r="BN143" s="380"/>
      <c r="BO143" s="380"/>
      <c r="BP143" s="380"/>
      <c r="BQ143" s="380"/>
      <c r="BR143" s="380"/>
      <c r="BS143" s="380"/>
      <c r="BT143" s="380"/>
      <c r="BU143" s="380"/>
      <c r="BV143" s="380"/>
      <c r="BW143" s="380"/>
      <c r="BX143" s="380"/>
      <c r="BY143" s="380"/>
      <c r="BZ143" s="380"/>
      <c r="CA143" s="380"/>
      <c r="CB143" s="380"/>
      <c r="CC143" s="380"/>
      <c r="CD143" s="380"/>
      <c r="CE143" s="380"/>
      <c r="CF143" s="380"/>
      <c r="CG143" s="380"/>
      <c r="CH143" s="380"/>
      <c r="CI143" s="380"/>
      <c r="CJ143" s="380"/>
      <c r="CK143" s="380"/>
      <c r="CL143" s="380"/>
      <c r="CM143" s="380"/>
      <c r="CN143" s="380"/>
      <c r="CO143" s="380"/>
      <c r="CP143" s="380"/>
      <c r="CQ143" s="380"/>
      <c r="CR143" s="380"/>
      <c r="CS143" s="380"/>
      <c r="CT143" s="380"/>
      <c r="CU143" s="380"/>
      <c r="CV143" s="380"/>
      <c r="CW143" s="380"/>
      <c r="CX143" s="380"/>
      <c r="CY143" s="380"/>
      <c r="CZ143" s="380"/>
      <c r="DA143" s="380"/>
      <c r="DB143" s="380"/>
      <c r="DC143" s="380"/>
      <c r="DD143" s="380"/>
      <c r="DE143" s="380"/>
      <c r="DF143" s="380"/>
      <c r="DG143" s="380"/>
      <c r="DH143" s="380"/>
      <c r="DI143" s="380"/>
      <c r="DJ143" s="380"/>
      <c r="DK143" s="380"/>
      <c r="DL143" s="380"/>
      <c r="DM143" s="380"/>
      <c r="DN143" s="380"/>
      <c r="DO143" s="380"/>
      <c r="DP143" s="380"/>
      <c r="DQ143" s="380"/>
      <c r="DR143" s="380"/>
      <c r="DS143" s="380"/>
      <c r="DT143" s="380"/>
      <c r="DU143" s="380"/>
      <c r="DV143" s="380"/>
      <c r="DW143" s="380"/>
      <c r="DX143" s="380"/>
      <c r="DY143" s="380"/>
      <c r="DZ143" s="380"/>
      <c r="EA143" s="380"/>
      <c r="EB143" s="380"/>
      <c r="EC143" s="380"/>
      <c r="ED143" s="380"/>
      <c r="EE143" s="380"/>
      <c r="EF143" s="380"/>
      <c r="EG143" s="380"/>
      <c r="EH143" s="380"/>
      <c r="EI143" s="380"/>
      <c r="EJ143" s="380"/>
      <c r="EK143" s="380"/>
      <c r="EL143" s="380"/>
      <c r="EM143" s="380"/>
      <c r="EN143" s="380"/>
      <c r="EO143" s="380"/>
      <c r="EP143" s="380"/>
      <c r="EQ143" s="380"/>
      <c r="ER143" s="380"/>
      <c r="ES143" s="380"/>
      <c r="ET143" s="380"/>
      <c r="EU143" s="380"/>
      <c r="EV143" s="380"/>
      <c r="EW143" s="380"/>
      <c r="EX143" s="380"/>
      <c r="EY143" s="380"/>
      <c r="EZ143" s="380"/>
      <c r="FA143" s="380"/>
      <c r="FB143" s="380"/>
      <c r="FC143" s="380"/>
      <c r="FD143" s="380"/>
      <c r="FE143" s="380"/>
      <c r="FF143" s="380"/>
      <c r="FG143" s="380"/>
      <c r="FH143" s="380"/>
      <c r="FI143" s="380"/>
      <c r="FJ143" s="380"/>
      <c r="FK143" s="380"/>
      <c r="FL143" s="380"/>
      <c r="FM143" s="380"/>
      <c r="FN143" s="380"/>
      <c r="FO143" s="380"/>
      <c r="FP143" s="380"/>
      <c r="FQ143" s="380"/>
      <c r="FR143" s="380"/>
      <c r="FS143" s="380"/>
      <c r="FT143" s="380"/>
      <c r="FU143" s="380"/>
      <c r="FV143" s="380"/>
      <c r="FW143" s="380"/>
      <c r="FX143" s="380"/>
      <c r="FY143" s="380"/>
      <c r="FZ143" s="380"/>
      <c r="GA143" s="380"/>
      <c r="GB143" s="380"/>
      <c r="GC143" s="380"/>
      <c r="GD143" s="380"/>
      <c r="GE143" s="380"/>
      <c r="GF143" s="380"/>
      <c r="GG143" s="380"/>
      <c r="GH143" s="380"/>
      <c r="GI143" s="380"/>
      <c r="GJ143" s="380"/>
      <c r="GK143" s="380"/>
      <c r="GL143" s="380"/>
      <c r="GM143" s="380"/>
      <c r="GN143" s="380"/>
      <c r="GO143" s="380"/>
      <c r="GP143" s="380"/>
      <c r="GQ143" s="380"/>
      <c r="GR143" s="380"/>
      <c r="GS143" s="380"/>
      <c r="GT143" s="380"/>
      <c r="GU143" s="380"/>
      <c r="GV143" s="380"/>
      <c r="GW143" s="380"/>
      <c r="GX143" s="380"/>
      <c r="GY143" s="380"/>
      <c r="GZ143" s="380"/>
      <c r="HA143" s="380"/>
      <c r="HB143" s="380"/>
      <c r="HC143" s="380"/>
      <c r="HD143" s="380"/>
      <c r="HE143" s="380"/>
      <c r="HF143" s="380"/>
      <c r="HG143" s="380"/>
      <c r="HH143" s="380"/>
      <c r="HI143" s="380"/>
      <c r="HJ143" s="380"/>
      <c r="HK143" s="380"/>
      <c r="HL143" s="380"/>
      <c r="HM143" s="380"/>
      <c r="HN143" s="380"/>
      <c r="HO143" s="380"/>
      <c r="HP143" s="380"/>
      <c r="HQ143" s="380"/>
      <c r="HR143" s="380"/>
      <c r="HS143" s="380"/>
      <c r="HT143" s="380"/>
      <c r="HU143" s="380"/>
      <c r="HV143" s="380"/>
      <c r="HW143" s="380"/>
      <c r="HX143" s="380"/>
      <c r="HY143" s="380"/>
      <c r="HZ143" s="380"/>
      <c r="IA143" s="380"/>
      <c r="IB143" s="380"/>
      <c r="IC143" s="380"/>
      <c r="ID143" s="380"/>
      <c r="IE143" s="380"/>
      <c r="IF143" s="380"/>
      <c r="IG143" s="380"/>
      <c r="IH143" s="380"/>
      <c r="II143" s="380"/>
      <c r="IJ143" s="380"/>
      <c r="IK143" s="380"/>
      <c r="IL143" s="380"/>
      <c r="IM143" s="380"/>
      <c r="IN143" s="380"/>
      <c r="IO143" s="380"/>
      <c r="IP143" s="380"/>
      <c r="IQ143" s="380"/>
      <c r="IR143" s="380"/>
      <c r="IS143" s="380"/>
      <c r="IT143" s="380"/>
      <c r="IU143" s="380"/>
      <c r="IV143" s="380"/>
      <c r="IW143" s="380"/>
      <c r="IX143" s="380"/>
      <c r="IY143" s="380"/>
      <c r="IZ143" s="380"/>
      <c r="JA143" s="380"/>
      <c r="JB143" s="380"/>
      <c r="JC143" s="380"/>
      <c r="JD143" s="380"/>
      <c r="JE143" s="380"/>
      <c r="JF143" s="380"/>
      <c r="JG143" s="380"/>
      <c r="JH143" s="380"/>
      <c r="JI143" s="380"/>
      <c r="JJ143" s="380"/>
      <c r="JK143" s="380"/>
      <c r="JL143" s="380"/>
      <c r="JM143" s="380"/>
      <c r="JN143" s="380"/>
      <c r="JO143" s="380"/>
      <c r="JP143" s="380"/>
      <c r="JQ143" s="380"/>
      <c r="JR143" s="380"/>
      <c r="JS143" s="380"/>
      <c r="JT143" s="380"/>
      <c r="JU143" s="380"/>
      <c r="JV143" s="380"/>
      <c r="JW143" s="380"/>
      <c r="JX143" s="380"/>
      <c r="JY143" s="380"/>
      <c r="JZ143" s="380"/>
      <c r="KA143" s="380"/>
      <c r="KB143" s="380"/>
      <c r="KC143" s="380"/>
      <c r="KD143" s="380"/>
      <c r="KE143" s="380"/>
      <c r="KF143" s="380"/>
      <c r="KG143" s="380"/>
      <c r="KH143" s="380"/>
      <c r="KI143" s="380"/>
      <c r="KJ143" s="380"/>
      <c r="KK143" s="380"/>
      <c r="KL143" s="380"/>
      <c r="KM143" s="380"/>
      <c r="KN143" s="380"/>
      <c r="KO143" s="380"/>
      <c r="KP143" s="380"/>
      <c r="KQ143" s="380"/>
      <c r="KR143" s="380"/>
      <c r="KS143" s="380"/>
      <c r="KT143" s="380"/>
      <c r="KU143" s="380"/>
      <c r="KV143" s="380"/>
      <c r="KW143" s="380"/>
      <c r="KX143" s="380"/>
      <c r="KY143" s="380"/>
      <c r="KZ143" s="380"/>
      <c r="LA143" s="380"/>
      <c r="LB143" s="380"/>
      <c r="LC143" s="380"/>
      <c r="LD143" s="380"/>
      <c r="LE143" s="380"/>
      <c r="LF143" s="380"/>
      <c r="LG143" s="380"/>
      <c r="LH143" s="380"/>
      <c r="LI143" s="380"/>
      <c r="LJ143" s="380"/>
      <c r="LK143" s="380"/>
      <c r="LL143" s="380"/>
      <c r="LM143" s="380"/>
      <c r="LN143" s="380"/>
      <c r="LO143" s="380"/>
      <c r="LP143" s="380"/>
      <c r="LQ143" s="380"/>
      <c r="LR143" s="380"/>
      <c r="LS143" s="380"/>
      <c r="LT143" s="380"/>
      <c r="LU143" s="380"/>
      <c r="LV143" s="380"/>
      <c r="LW143" s="380"/>
      <c r="LX143" s="380"/>
      <c r="LY143" s="380"/>
      <c r="LZ143" s="380"/>
      <c r="MA143" s="380"/>
      <c r="MB143" s="380"/>
      <c r="MC143" s="380"/>
      <c r="MD143" s="380"/>
      <c r="ME143" s="380"/>
      <c r="MF143" s="380"/>
      <c r="MG143" s="380"/>
      <c r="MH143" s="380"/>
      <c r="MI143" s="380"/>
      <c r="MJ143" s="380"/>
      <c r="MK143" s="380"/>
      <c r="ML143" s="380"/>
      <c r="MM143" s="380"/>
      <c r="MN143" s="380"/>
      <c r="MO143" s="380"/>
      <c r="MP143" s="380"/>
      <c r="MQ143" s="380"/>
      <c r="MR143" s="380"/>
      <c r="MS143" s="380"/>
      <c r="MT143" s="380"/>
      <c r="MU143" s="380"/>
      <c r="MV143" s="380"/>
      <c r="MW143" s="380"/>
      <c r="MX143" s="380"/>
      <c r="MY143" s="380"/>
      <c r="MZ143" s="380"/>
      <c r="NA143" s="380"/>
      <c r="NB143" s="380"/>
      <c r="NC143" s="380"/>
      <c r="ND143" s="380"/>
      <c r="NE143" s="380"/>
      <c r="NF143" s="380"/>
      <c r="NG143" s="380"/>
      <c r="NH143" s="380"/>
      <c r="NI143" s="380"/>
      <c r="NJ143" s="380"/>
      <c r="NK143" s="380"/>
      <c r="NL143" s="380"/>
      <c r="NM143" s="380"/>
      <c r="NN143" s="380"/>
      <c r="NO143" s="380"/>
      <c r="NP143" s="380"/>
      <c r="NQ143" s="380"/>
      <c r="NR143" s="380"/>
      <c r="NS143" s="380"/>
      <c r="NT143" s="380"/>
      <c r="NU143" s="380"/>
      <c r="NV143" s="380"/>
      <c r="NW143" s="380"/>
      <c r="NX143" s="380"/>
      <c r="NY143" s="380"/>
      <c r="NZ143" s="380"/>
      <c r="OA143" s="380"/>
      <c r="OB143" s="380"/>
      <c r="OC143" s="380"/>
      <c r="OD143" s="380"/>
      <c r="OE143" s="380"/>
      <c r="OF143" s="380"/>
      <c r="OG143" s="380"/>
      <c r="OH143" s="380"/>
      <c r="OI143" s="380"/>
      <c r="OJ143" s="380"/>
      <c r="OK143" s="380"/>
      <c r="OL143" s="380"/>
      <c r="OM143" s="380"/>
      <c r="ON143" s="380"/>
    </row>
    <row r="144" spans="1:404" ht="15" customHeight="1">
      <c r="A144" s="12"/>
      <c r="B144" s="12"/>
      <c r="C144" s="12"/>
      <c r="D144" s="12"/>
      <c r="E144" s="12"/>
      <c r="F144" s="12"/>
      <c r="G144" s="12"/>
      <c r="H144" s="12"/>
      <c r="I144" s="12"/>
      <c r="J144" s="627"/>
      <c r="K144" s="627"/>
      <c r="L144" s="627"/>
      <c r="M144" s="627"/>
      <c r="N144" s="627"/>
      <c r="O144" s="627"/>
      <c r="P144" s="627"/>
      <c r="Q144" s="627"/>
      <c r="R144" s="627"/>
      <c r="S144" s="627"/>
      <c r="T144" s="627"/>
      <c r="U144" s="627"/>
      <c r="V144" s="627"/>
      <c r="W144" s="627"/>
      <c r="X144" s="627"/>
      <c r="Y144" s="627"/>
      <c r="Z144" s="627"/>
      <c r="AA144" s="627"/>
      <c r="AB144" s="627"/>
      <c r="AC144" s="627"/>
      <c r="AD144" s="627"/>
      <c r="AE144" s="627"/>
      <c r="AF144" s="627"/>
      <c r="AG144" s="627"/>
      <c r="AH144" s="627"/>
      <c r="AI144" s="627"/>
      <c r="AJ144" s="627"/>
      <c r="AK144" s="627"/>
      <c r="AL144" s="627"/>
      <c r="AM144" s="627"/>
      <c r="AN144" s="627"/>
      <c r="AO144" s="627"/>
      <c r="AP144" s="627"/>
      <c r="AQ144" s="627"/>
      <c r="AR144" s="627"/>
      <c r="AS144" s="627"/>
      <c r="AT144" s="627"/>
      <c r="AU144" s="627"/>
      <c r="AV144" s="627"/>
      <c r="AW144" s="627"/>
      <c r="AX144" s="627"/>
      <c r="AY144" s="627"/>
      <c r="AZ144" s="627"/>
      <c r="BA144" s="627"/>
      <c r="BB144" s="627"/>
      <c r="BC144" s="627"/>
      <c r="BD144" s="627"/>
      <c r="BE144" s="627"/>
      <c r="BF144" s="627"/>
      <c r="BG144" s="627"/>
      <c r="BH144" s="627"/>
      <c r="BI144" s="627"/>
      <c r="BJ144" s="627"/>
      <c r="BK144" s="627"/>
      <c r="BL144" s="627"/>
      <c r="BM144" s="627"/>
      <c r="BN144" s="627"/>
      <c r="BO144" s="627"/>
      <c r="BP144" s="627"/>
      <c r="BQ144" s="627"/>
      <c r="BR144" s="627"/>
      <c r="BS144" s="627"/>
      <c r="BT144" s="627"/>
      <c r="BU144" s="627"/>
      <c r="BV144" s="627"/>
      <c r="BW144" s="627"/>
      <c r="BX144" s="627"/>
      <c r="BY144" s="627"/>
      <c r="BZ144" s="627"/>
      <c r="CA144" s="627"/>
      <c r="CB144" s="627"/>
      <c r="CC144" s="627"/>
      <c r="CD144" s="627"/>
      <c r="CE144" s="627"/>
      <c r="CF144" s="627"/>
      <c r="CG144" s="627"/>
      <c r="CH144" s="627"/>
      <c r="CI144" s="627"/>
      <c r="CJ144" s="627"/>
      <c r="CK144" s="627"/>
      <c r="CL144" s="627"/>
      <c r="CM144" s="627"/>
      <c r="CN144" s="627"/>
      <c r="CO144" s="627"/>
      <c r="CP144" s="627"/>
      <c r="CQ144" s="627"/>
      <c r="CR144" s="627"/>
      <c r="CS144" s="627"/>
      <c r="CT144" s="627"/>
      <c r="CU144" s="627"/>
      <c r="CV144" s="627"/>
      <c r="CW144" s="627"/>
      <c r="CX144" s="627"/>
      <c r="CY144" s="627"/>
      <c r="CZ144" s="627"/>
      <c r="DA144" s="627"/>
      <c r="DB144" s="627"/>
      <c r="DC144" s="627"/>
      <c r="DD144" s="627"/>
      <c r="DE144" s="627"/>
      <c r="DF144" s="627"/>
      <c r="DG144" s="627"/>
      <c r="DH144" s="627"/>
      <c r="DI144" s="627"/>
      <c r="DJ144" s="627"/>
      <c r="DK144" s="627"/>
      <c r="DL144" s="627"/>
      <c r="DM144" s="627"/>
      <c r="DN144" s="627"/>
      <c r="DO144" s="627"/>
      <c r="DP144" s="627"/>
      <c r="DQ144" s="627"/>
      <c r="DR144" s="627"/>
      <c r="DS144" s="627"/>
      <c r="DT144" s="627"/>
      <c r="DU144" s="627"/>
      <c r="DV144" s="627"/>
      <c r="DW144" s="627"/>
      <c r="DX144" s="627"/>
      <c r="DY144" s="627"/>
      <c r="DZ144" s="627"/>
      <c r="EA144" s="627"/>
      <c r="EB144" s="627"/>
      <c r="EC144" s="627"/>
      <c r="ED144" s="627"/>
      <c r="EE144" s="627"/>
      <c r="EF144" s="627"/>
      <c r="EG144" s="627"/>
      <c r="EH144" s="627"/>
      <c r="EI144" s="627"/>
      <c r="EJ144" s="627"/>
      <c r="EK144" s="627"/>
      <c r="EL144" s="627"/>
      <c r="EM144" s="627"/>
      <c r="EN144" s="627"/>
      <c r="EO144" s="627"/>
      <c r="EP144" s="627"/>
      <c r="EQ144" s="627"/>
      <c r="ER144" s="627"/>
      <c r="ES144" s="627"/>
      <c r="ET144" s="627"/>
      <c r="EU144" s="627"/>
      <c r="EV144" s="627"/>
      <c r="EW144" s="627"/>
      <c r="EX144" s="627"/>
      <c r="EY144" s="627"/>
      <c r="EZ144" s="627"/>
      <c r="FA144" s="627"/>
      <c r="FB144" s="627"/>
      <c r="FC144" s="627"/>
      <c r="FD144" s="627"/>
      <c r="FE144" s="627"/>
      <c r="FF144" s="627"/>
      <c r="FG144" s="627"/>
      <c r="FH144" s="627"/>
      <c r="FI144" s="627"/>
      <c r="FJ144" s="627"/>
      <c r="FK144" s="627"/>
      <c r="FL144" s="627"/>
      <c r="FM144" s="627"/>
      <c r="FN144" s="627"/>
      <c r="FO144" s="627"/>
      <c r="FP144" s="627"/>
      <c r="FQ144" s="627"/>
      <c r="FR144" s="627"/>
      <c r="FS144" s="627"/>
      <c r="FT144" s="627"/>
      <c r="FU144" s="627"/>
      <c r="FV144" s="627"/>
      <c r="FW144" s="627"/>
      <c r="FX144" s="627"/>
      <c r="FY144" s="627"/>
      <c r="FZ144" s="627"/>
      <c r="GA144" s="627"/>
      <c r="GB144" s="627"/>
      <c r="GC144" s="627"/>
      <c r="GD144" s="627"/>
      <c r="GE144" s="627"/>
      <c r="GF144" s="627"/>
      <c r="GG144" s="627"/>
      <c r="GH144" s="627"/>
      <c r="GI144" s="627"/>
      <c r="GJ144" s="627"/>
      <c r="GK144" s="627"/>
      <c r="GL144" s="627"/>
      <c r="GM144" s="627"/>
      <c r="GN144" s="627"/>
      <c r="GO144" s="627"/>
      <c r="GP144" s="627"/>
      <c r="GQ144" s="627"/>
      <c r="GR144" s="627"/>
      <c r="GS144" s="627"/>
      <c r="GT144" s="627"/>
      <c r="GU144" s="627"/>
      <c r="GV144" s="627"/>
      <c r="GW144" s="627"/>
      <c r="GX144" s="627"/>
      <c r="GY144" s="627"/>
      <c r="GZ144" s="627"/>
      <c r="HA144" s="627"/>
      <c r="HB144" s="627"/>
      <c r="HC144" s="627"/>
      <c r="HD144" s="627"/>
      <c r="HE144" s="627"/>
      <c r="HF144" s="627"/>
      <c r="HG144" s="627"/>
      <c r="HH144" s="627"/>
      <c r="HI144" s="627"/>
      <c r="HJ144" s="627"/>
      <c r="HK144" s="627"/>
      <c r="HL144" s="627"/>
      <c r="HM144" s="627"/>
      <c r="HN144" s="627"/>
      <c r="HO144" s="627"/>
      <c r="HP144" s="627"/>
      <c r="HQ144" s="627"/>
      <c r="HR144" s="627"/>
      <c r="HS144" s="627"/>
      <c r="HT144" s="627"/>
      <c r="HU144" s="627"/>
      <c r="HV144" s="627"/>
      <c r="HW144" s="627"/>
      <c r="HX144" s="627"/>
      <c r="HY144" s="627"/>
      <c r="HZ144" s="627"/>
      <c r="IA144" s="627"/>
      <c r="IB144" s="627"/>
      <c r="IC144" s="627"/>
      <c r="ID144" s="627"/>
      <c r="IE144" s="627"/>
      <c r="IF144" s="627"/>
      <c r="IG144" s="627"/>
      <c r="IH144" s="627"/>
      <c r="II144" s="627"/>
      <c r="IJ144" s="627"/>
      <c r="IK144" s="627"/>
      <c r="IL144" s="627"/>
      <c r="IM144" s="627"/>
      <c r="IN144" s="627"/>
      <c r="IO144" s="627"/>
      <c r="IP144" s="627"/>
      <c r="IQ144" s="627"/>
      <c r="IR144" s="627"/>
      <c r="IS144" s="627"/>
      <c r="IT144" s="627"/>
      <c r="IU144" s="627"/>
      <c r="IV144" s="627"/>
      <c r="IW144" s="627"/>
      <c r="IX144" s="627"/>
      <c r="IY144" s="627"/>
      <c r="IZ144" s="627"/>
      <c r="JA144" s="627"/>
      <c r="JB144" s="627"/>
      <c r="JC144" s="627"/>
      <c r="JD144" s="627"/>
      <c r="JE144" s="627"/>
      <c r="JF144" s="627"/>
      <c r="JG144" s="627"/>
      <c r="JH144" s="627"/>
      <c r="JI144" s="627"/>
      <c r="JJ144" s="627"/>
      <c r="JK144" s="627"/>
      <c r="JL144" s="627"/>
      <c r="JM144" s="627"/>
      <c r="JN144" s="627"/>
      <c r="JO144" s="627"/>
      <c r="JP144" s="627"/>
      <c r="JQ144" s="627"/>
      <c r="JR144" s="627"/>
      <c r="JS144" s="627"/>
      <c r="JT144" s="627"/>
      <c r="JU144" s="627"/>
      <c r="JV144" s="627"/>
      <c r="JW144" s="627"/>
      <c r="JX144" s="627"/>
      <c r="JY144" s="627"/>
      <c r="JZ144" s="627"/>
      <c r="KA144" s="627"/>
      <c r="KB144" s="627"/>
      <c r="KC144" s="627"/>
      <c r="KD144" s="627"/>
      <c r="KE144" s="627"/>
      <c r="KF144" s="627"/>
      <c r="KG144" s="627"/>
      <c r="KH144" s="627"/>
      <c r="KI144" s="627"/>
      <c r="KJ144" s="627"/>
      <c r="KK144" s="627"/>
      <c r="KL144" s="627"/>
      <c r="KM144" s="627"/>
      <c r="KN144" s="627"/>
      <c r="KO144" s="627"/>
      <c r="KP144" s="627"/>
      <c r="KQ144" s="627"/>
      <c r="KR144" s="627"/>
      <c r="KS144" s="627"/>
      <c r="KT144" s="627"/>
      <c r="KU144" s="627"/>
      <c r="KV144" s="627"/>
      <c r="KW144" s="627"/>
      <c r="KX144" s="627"/>
      <c r="KY144" s="627"/>
      <c r="KZ144" s="627"/>
      <c r="LA144" s="627"/>
      <c r="LB144" s="627"/>
      <c r="LC144" s="627"/>
      <c r="LD144" s="627"/>
      <c r="LE144" s="627"/>
      <c r="LF144" s="627"/>
      <c r="LG144" s="627"/>
      <c r="LH144" s="627"/>
      <c r="LI144" s="627"/>
      <c r="LJ144" s="627"/>
      <c r="LK144" s="627"/>
      <c r="LL144" s="627"/>
      <c r="LM144" s="627"/>
      <c r="LN144" s="627"/>
      <c r="LO144" s="627"/>
      <c r="LP144" s="627"/>
      <c r="LQ144" s="627"/>
      <c r="LR144" s="627"/>
      <c r="LS144" s="627"/>
      <c r="LT144" s="627"/>
      <c r="LU144" s="627"/>
      <c r="LV144" s="627"/>
      <c r="LW144" s="627"/>
      <c r="LX144" s="627"/>
      <c r="LY144" s="627"/>
      <c r="LZ144" s="627"/>
      <c r="MA144" s="627"/>
      <c r="MB144" s="627"/>
      <c r="MC144" s="627"/>
      <c r="MD144" s="627"/>
      <c r="ME144" s="627"/>
      <c r="MF144" s="627"/>
      <c r="MG144" s="627"/>
      <c r="MH144" s="627"/>
      <c r="MI144" s="627"/>
      <c r="MJ144" s="627"/>
      <c r="MK144" s="627"/>
      <c r="ML144" s="627"/>
      <c r="MM144" s="627"/>
      <c r="MN144" s="627"/>
      <c r="MO144" s="627"/>
      <c r="MP144" s="627"/>
      <c r="MQ144" s="627"/>
      <c r="MR144" s="627"/>
      <c r="MS144" s="627"/>
      <c r="MT144" s="627"/>
      <c r="MU144" s="627"/>
      <c r="MV144" s="627"/>
      <c r="MW144" s="627"/>
      <c r="MX144" s="627"/>
      <c r="MY144" s="627"/>
      <c r="MZ144" s="627"/>
      <c r="NA144" s="627"/>
      <c r="NB144" s="627"/>
      <c r="NC144" s="627"/>
      <c r="ND144" s="627"/>
      <c r="NE144" s="627"/>
      <c r="NF144" s="627"/>
      <c r="NG144" s="627"/>
      <c r="NH144" s="627"/>
      <c r="NI144" s="627"/>
      <c r="NJ144" s="627"/>
      <c r="NK144" s="627"/>
      <c r="NL144" s="627"/>
      <c r="NM144" s="627"/>
      <c r="NN144" s="627"/>
      <c r="NO144" s="627"/>
      <c r="NP144" s="627"/>
      <c r="NQ144" s="627"/>
      <c r="NR144" s="627"/>
      <c r="NS144" s="627"/>
      <c r="NT144" s="627"/>
      <c r="NU144" s="627"/>
      <c r="NV144" s="627"/>
      <c r="NW144" s="627"/>
      <c r="NX144" s="627"/>
      <c r="NY144" s="627"/>
      <c r="NZ144" s="627"/>
      <c r="OA144" s="627"/>
      <c r="OB144" s="627"/>
      <c r="OC144" s="627"/>
      <c r="OD144" s="627"/>
      <c r="OE144" s="627"/>
      <c r="OF144" s="627"/>
      <c r="OG144" s="627"/>
      <c r="OH144" s="627"/>
      <c r="OI144" s="627"/>
      <c r="OJ144" s="627"/>
      <c r="OK144" s="627"/>
      <c r="OL144" s="627"/>
      <c r="OM144" s="627"/>
      <c r="ON144" s="627"/>
    </row>
    <row r="145" spans="1:404" ht="15" customHeight="1">
      <c r="A145" s="12"/>
      <c r="B145" s="12"/>
      <c r="C145" s="12"/>
      <c r="D145" s="12"/>
      <c r="E145" s="12"/>
      <c r="F145" s="12"/>
      <c r="G145" s="12"/>
      <c r="H145" s="12"/>
      <c r="I145" s="12"/>
      <c r="J145" s="627"/>
      <c r="K145" s="627"/>
      <c r="L145" s="627"/>
      <c r="M145" s="627"/>
      <c r="N145" s="627"/>
      <c r="O145" s="627"/>
      <c r="P145" s="627"/>
      <c r="Q145" s="627"/>
      <c r="R145" s="627"/>
      <c r="S145" s="627"/>
      <c r="T145" s="627"/>
      <c r="U145" s="627"/>
      <c r="V145" s="627"/>
      <c r="W145" s="627"/>
      <c r="X145" s="627"/>
      <c r="Y145" s="627"/>
      <c r="Z145" s="627"/>
      <c r="AA145" s="627"/>
      <c r="AB145" s="627"/>
      <c r="AC145" s="627"/>
      <c r="AD145" s="627"/>
      <c r="AE145" s="627"/>
      <c r="AF145" s="627"/>
      <c r="AG145" s="627"/>
      <c r="AH145" s="627"/>
      <c r="AI145" s="627"/>
      <c r="AJ145" s="627"/>
      <c r="AK145" s="627"/>
      <c r="AL145" s="627"/>
      <c r="AM145" s="627"/>
      <c r="AN145" s="627"/>
      <c r="AO145" s="627"/>
      <c r="AP145" s="627"/>
      <c r="AQ145" s="627"/>
      <c r="AR145" s="627"/>
      <c r="AS145" s="627"/>
      <c r="AT145" s="627"/>
      <c r="AU145" s="627"/>
      <c r="AV145" s="627"/>
      <c r="AW145" s="627"/>
      <c r="AX145" s="627"/>
      <c r="AY145" s="627"/>
      <c r="AZ145" s="627"/>
      <c r="BA145" s="627"/>
      <c r="BB145" s="627"/>
      <c r="BC145" s="627"/>
      <c r="BD145" s="627"/>
      <c r="BE145" s="627"/>
      <c r="BF145" s="627"/>
      <c r="BG145" s="627"/>
      <c r="BH145" s="627"/>
      <c r="BI145" s="627"/>
      <c r="BJ145" s="627"/>
      <c r="BK145" s="627"/>
      <c r="BL145" s="627"/>
      <c r="BM145" s="627"/>
      <c r="BN145" s="627"/>
      <c r="BO145" s="627"/>
      <c r="BP145" s="627"/>
      <c r="BQ145" s="627"/>
      <c r="BR145" s="627"/>
      <c r="BS145" s="627"/>
      <c r="BT145" s="627"/>
      <c r="BU145" s="627"/>
      <c r="BV145" s="627"/>
      <c r="BW145" s="627"/>
      <c r="BX145" s="627"/>
      <c r="BY145" s="627"/>
      <c r="BZ145" s="627"/>
      <c r="CA145" s="627"/>
      <c r="CB145" s="627"/>
      <c r="CC145" s="627"/>
      <c r="CD145" s="627"/>
      <c r="CE145" s="627"/>
      <c r="CF145" s="627"/>
      <c r="CG145" s="627"/>
      <c r="CH145" s="627"/>
      <c r="CI145" s="627"/>
      <c r="CJ145" s="627"/>
      <c r="CK145" s="627"/>
      <c r="CL145" s="627"/>
      <c r="CM145" s="627"/>
      <c r="CN145" s="627"/>
      <c r="CO145" s="627"/>
      <c r="CP145" s="627"/>
      <c r="CQ145" s="627"/>
      <c r="CR145" s="627"/>
      <c r="CS145" s="627"/>
      <c r="CT145" s="627"/>
      <c r="CU145" s="627"/>
      <c r="CV145" s="627"/>
      <c r="CW145" s="627"/>
      <c r="CX145" s="627"/>
      <c r="CY145" s="627"/>
      <c r="CZ145" s="627"/>
      <c r="DA145" s="627"/>
      <c r="DB145" s="627"/>
      <c r="DC145" s="627"/>
      <c r="DD145" s="627"/>
      <c r="DE145" s="627"/>
      <c r="DF145" s="627"/>
      <c r="DG145" s="627"/>
      <c r="DH145" s="627"/>
      <c r="DI145" s="627"/>
      <c r="DJ145" s="627"/>
      <c r="DK145" s="627"/>
      <c r="DL145" s="627"/>
      <c r="DM145" s="627"/>
      <c r="DN145" s="627"/>
      <c r="DO145" s="627"/>
      <c r="DP145" s="627"/>
      <c r="DQ145" s="627"/>
      <c r="DR145" s="627"/>
      <c r="DS145" s="627"/>
      <c r="DT145" s="627"/>
      <c r="DU145" s="627"/>
      <c r="DV145" s="627"/>
      <c r="DW145" s="627"/>
      <c r="DX145" s="627"/>
      <c r="DY145" s="627"/>
      <c r="DZ145" s="627"/>
      <c r="EA145" s="627"/>
      <c r="EB145" s="627"/>
      <c r="EC145" s="627"/>
      <c r="ED145" s="627"/>
      <c r="EE145" s="627"/>
      <c r="EF145" s="627"/>
      <c r="EG145" s="627"/>
      <c r="EH145" s="627"/>
      <c r="EI145" s="627"/>
      <c r="EJ145" s="627"/>
      <c r="EK145" s="627"/>
      <c r="EL145" s="627"/>
      <c r="EM145" s="627"/>
      <c r="EN145" s="627"/>
      <c r="EO145" s="627"/>
      <c r="EP145" s="627"/>
      <c r="EQ145" s="627"/>
      <c r="ER145" s="627"/>
      <c r="ES145" s="627"/>
      <c r="ET145" s="627"/>
      <c r="EU145" s="627"/>
      <c r="EV145" s="627"/>
      <c r="EW145" s="627"/>
      <c r="EX145" s="627"/>
      <c r="EY145" s="627"/>
      <c r="EZ145" s="627"/>
      <c r="FA145" s="627"/>
      <c r="FB145" s="627"/>
      <c r="FC145" s="627"/>
      <c r="FD145" s="627"/>
      <c r="FE145" s="627"/>
      <c r="FF145" s="627"/>
      <c r="FG145" s="627"/>
      <c r="FH145" s="627"/>
      <c r="FI145" s="627"/>
      <c r="FJ145" s="627"/>
      <c r="FK145" s="627"/>
      <c r="FL145" s="627"/>
      <c r="FM145" s="627"/>
      <c r="FN145" s="627"/>
      <c r="FO145" s="627"/>
      <c r="FP145" s="627"/>
      <c r="FQ145" s="627"/>
      <c r="FR145" s="627"/>
      <c r="FS145" s="627"/>
      <c r="FT145" s="627"/>
      <c r="FU145" s="627"/>
      <c r="FV145" s="627"/>
      <c r="FW145" s="627"/>
      <c r="FX145" s="627"/>
      <c r="FY145" s="627"/>
      <c r="FZ145" s="627"/>
      <c r="GA145" s="627"/>
      <c r="GB145" s="627"/>
      <c r="GC145" s="627"/>
      <c r="GD145" s="627"/>
      <c r="GE145" s="627"/>
      <c r="GF145" s="627"/>
      <c r="GG145" s="627"/>
      <c r="GH145" s="627"/>
      <c r="GI145" s="627"/>
      <c r="GJ145" s="627"/>
      <c r="GK145" s="627"/>
      <c r="GL145" s="627"/>
      <c r="GM145" s="627"/>
      <c r="GN145" s="627"/>
      <c r="GO145" s="627"/>
      <c r="GP145" s="627"/>
      <c r="GQ145" s="627"/>
      <c r="GR145" s="627"/>
      <c r="GS145" s="627"/>
      <c r="GT145" s="627"/>
      <c r="GU145" s="627"/>
      <c r="GV145" s="627"/>
      <c r="GW145" s="627"/>
      <c r="GX145" s="627"/>
      <c r="GY145" s="627"/>
      <c r="GZ145" s="627"/>
      <c r="HA145" s="627"/>
      <c r="HB145" s="627"/>
      <c r="HC145" s="627"/>
      <c r="HD145" s="627"/>
      <c r="HE145" s="627"/>
      <c r="HF145" s="627"/>
      <c r="HG145" s="627"/>
      <c r="HH145" s="627"/>
      <c r="HI145" s="627"/>
      <c r="HJ145" s="627"/>
      <c r="HK145" s="627"/>
      <c r="HL145" s="627"/>
      <c r="HM145" s="627"/>
      <c r="HN145" s="627"/>
      <c r="HO145" s="627"/>
      <c r="HP145" s="627"/>
      <c r="HQ145" s="627"/>
      <c r="HR145" s="627"/>
      <c r="HS145" s="627"/>
      <c r="HT145" s="627"/>
      <c r="HU145" s="627"/>
      <c r="HV145" s="627"/>
      <c r="HW145" s="627"/>
      <c r="HX145" s="627"/>
      <c r="HY145" s="627"/>
      <c r="HZ145" s="627"/>
      <c r="IA145" s="627"/>
      <c r="IB145" s="627"/>
      <c r="IC145" s="627"/>
      <c r="ID145" s="627"/>
      <c r="IE145" s="627"/>
      <c r="IF145" s="627"/>
      <c r="IG145" s="627"/>
      <c r="IH145" s="627"/>
      <c r="II145" s="627"/>
      <c r="IJ145" s="627"/>
      <c r="IK145" s="627"/>
      <c r="IL145" s="627"/>
      <c r="IM145" s="627"/>
      <c r="IN145" s="627"/>
      <c r="IO145" s="627"/>
      <c r="IP145" s="627"/>
      <c r="IQ145" s="627"/>
      <c r="IR145" s="627"/>
      <c r="IS145" s="627"/>
      <c r="IT145" s="627"/>
      <c r="IU145" s="627"/>
      <c r="IV145" s="627"/>
      <c r="IW145" s="627"/>
      <c r="IX145" s="627"/>
      <c r="IY145" s="627"/>
      <c r="IZ145" s="627"/>
      <c r="JA145" s="627"/>
      <c r="JB145" s="627"/>
      <c r="JC145" s="627"/>
      <c r="JD145" s="627"/>
      <c r="JE145" s="627"/>
      <c r="JF145" s="627"/>
      <c r="JG145" s="627"/>
      <c r="JH145" s="627"/>
      <c r="JI145" s="627"/>
      <c r="JJ145" s="627"/>
      <c r="JK145" s="627"/>
      <c r="JL145" s="627"/>
      <c r="JM145" s="627"/>
      <c r="JN145" s="627"/>
      <c r="JO145" s="627"/>
      <c r="JP145" s="627"/>
      <c r="JQ145" s="627"/>
      <c r="JR145" s="627"/>
      <c r="JS145" s="627"/>
      <c r="JT145" s="627"/>
      <c r="JU145" s="627"/>
      <c r="JV145" s="627"/>
      <c r="JW145" s="627"/>
      <c r="JX145" s="627"/>
      <c r="JY145" s="627"/>
      <c r="JZ145" s="627"/>
      <c r="KA145" s="627"/>
      <c r="KB145" s="627"/>
      <c r="KC145" s="627"/>
      <c r="KD145" s="627"/>
      <c r="KE145" s="627"/>
      <c r="KF145" s="627"/>
      <c r="KG145" s="627"/>
      <c r="KH145" s="627"/>
      <c r="KI145" s="627"/>
      <c r="KJ145" s="627"/>
      <c r="KK145" s="627"/>
      <c r="KL145" s="627"/>
      <c r="KM145" s="627"/>
      <c r="KN145" s="627"/>
      <c r="KO145" s="627"/>
      <c r="KP145" s="627"/>
      <c r="KQ145" s="627"/>
      <c r="KR145" s="627"/>
      <c r="KS145" s="627"/>
      <c r="KT145" s="627"/>
      <c r="KU145" s="627"/>
      <c r="KV145" s="627"/>
      <c r="KW145" s="627"/>
      <c r="KX145" s="627"/>
      <c r="KY145" s="627"/>
      <c r="KZ145" s="627"/>
      <c r="LA145" s="627"/>
      <c r="LB145" s="627"/>
      <c r="LC145" s="627"/>
      <c r="LD145" s="627"/>
      <c r="LE145" s="627"/>
      <c r="LF145" s="627"/>
      <c r="LG145" s="627"/>
      <c r="LH145" s="627"/>
      <c r="LI145" s="627"/>
      <c r="LJ145" s="627"/>
      <c r="LK145" s="627"/>
      <c r="LL145" s="627"/>
      <c r="LM145" s="627"/>
      <c r="LN145" s="627"/>
      <c r="LO145" s="627"/>
      <c r="LP145" s="627"/>
      <c r="LQ145" s="627"/>
      <c r="LR145" s="627"/>
      <c r="LS145" s="627"/>
      <c r="LT145" s="627"/>
      <c r="LU145" s="627"/>
      <c r="LV145" s="627"/>
      <c r="LW145" s="627"/>
      <c r="LX145" s="627"/>
      <c r="LY145" s="627"/>
      <c r="LZ145" s="627"/>
      <c r="MA145" s="627"/>
      <c r="MB145" s="627"/>
      <c r="MC145" s="627"/>
      <c r="MD145" s="627"/>
      <c r="ME145" s="627"/>
      <c r="MF145" s="627"/>
      <c r="MG145" s="627"/>
      <c r="MH145" s="627"/>
      <c r="MI145" s="627"/>
      <c r="MJ145" s="627"/>
      <c r="MK145" s="627"/>
      <c r="ML145" s="627"/>
      <c r="MM145" s="627"/>
      <c r="MN145" s="627"/>
      <c r="MO145" s="627"/>
      <c r="MP145" s="627"/>
      <c r="MQ145" s="627"/>
      <c r="MR145" s="627"/>
      <c r="MS145" s="627"/>
      <c r="MT145" s="627"/>
      <c r="MU145" s="627"/>
      <c r="MV145" s="627"/>
      <c r="MW145" s="627"/>
      <c r="MX145" s="627"/>
      <c r="MY145" s="627"/>
      <c r="MZ145" s="627"/>
      <c r="NA145" s="627"/>
      <c r="NB145" s="627"/>
      <c r="NC145" s="627"/>
      <c r="ND145" s="627"/>
      <c r="NE145" s="627"/>
      <c r="NF145" s="627"/>
      <c r="NG145" s="627"/>
      <c r="NH145" s="627"/>
      <c r="NI145" s="627"/>
      <c r="NJ145" s="627"/>
      <c r="NK145" s="627"/>
      <c r="NL145" s="627"/>
      <c r="NM145" s="627"/>
      <c r="NN145" s="627"/>
      <c r="NO145" s="627"/>
      <c r="NP145" s="627"/>
      <c r="NQ145" s="627"/>
      <c r="NR145" s="627"/>
      <c r="NS145" s="627"/>
      <c r="NT145" s="627"/>
      <c r="NU145" s="627"/>
      <c r="NV145" s="627"/>
      <c r="NW145" s="627"/>
      <c r="NX145" s="627"/>
      <c r="NY145" s="627"/>
      <c r="NZ145" s="627"/>
      <c r="OA145" s="627"/>
      <c r="OB145" s="627"/>
      <c r="OC145" s="627"/>
      <c r="OD145" s="627"/>
      <c r="OE145" s="627"/>
      <c r="OF145" s="627"/>
      <c r="OG145" s="627"/>
      <c r="OH145" s="627"/>
      <c r="OI145" s="627"/>
      <c r="OJ145" s="627"/>
      <c r="OK145" s="627"/>
      <c r="OL145" s="627"/>
      <c r="OM145" s="627"/>
      <c r="ON145" s="627"/>
    </row>
    <row r="146" spans="1:404" ht="15" customHeight="1">
      <c r="A146" s="12"/>
      <c r="B146" s="12"/>
      <c r="C146" s="12"/>
      <c r="D146" s="12"/>
      <c r="E146" s="12"/>
      <c r="F146" s="12"/>
      <c r="G146" s="12"/>
      <c r="H146" s="12"/>
      <c r="I146" s="12"/>
      <c r="J146" s="380"/>
      <c r="K146" s="380"/>
      <c r="L146" s="380"/>
      <c r="M146" s="380"/>
      <c r="N146" s="380"/>
      <c r="O146" s="380"/>
      <c r="P146" s="380"/>
      <c r="Q146" s="380"/>
      <c r="R146" s="380"/>
      <c r="S146" s="380"/>
      <c r="T146" s="380"/>
      <c r="U146" s="380"/>
      <c r="V146" s="380"/>
      <c r="W146" s="380"/>
      <c r="X146" s="380"/>
      <c r="Y146" s="380"/>
      <c r="Z146" s="380"/>
      <c r="AA146" s="380"/>
      <c r="AB146" s="380"/>
      <c r="AC146" s="380"/>
      <c r="AD146" s="380"/>
      <c r="AE146" s="380"/>
      <c r="AF146" s="380"/>
      <c r="AG146" s="380"/>
      <c r="AH146" s="380"/>
      <c r="AI146" s="380"/>
      <c r="AJ146" s="380"/>
      <c r="AK146" s="380"/>
      <c r="AL146" s="380"/>
      <c r="AM146" s="380"/>
      <c r="AN146" s="380"/>
      <c r="AO146" s="380"/>
      <c r="AP146" s="380"/>
      <c r="AQ146" s="380"/>
      <c r="AR146" s="380"/>
      <c r="AS146" s="380"/>
      <c r="AT146" s="380"/>
      <c r="AU146" s="380"/>
      <c r="AV146" s="380"/>
      <c r="AW146" s="380"/>
      <c r="AX146" s="380"/>
      <c r="AY146" s="380"/>
      <c r="AZ146" s="380"/>
      <c r="BA146" s="380"/>
      <c r="BB146" s="380"/>
      <c r="BC146" s="380"/>
      <c r="BD146" s="380"/>
      <c r="BE146" s="380"/>
      <c r="BF146" s="380"/>
      <c r="BG146" s="380"/>
      <c r="BH146" s="380"/>
      <c r="BI146" s="380"/>
      <c r="BJ146" s="380"/>
      <c r="BK146" s="380"/>
      <c r="BL146" s="380"/>
      <c r="BM146" s="380"/>
      <c r="BN146" s="380"/>
      <c r="BO146" s="380"/>
      <c r="BP146" s="380"/>
      <c r="BQ146" s="380"/>
      <c r="BR146" s="380"/>
      <c r="BS146" s="380"/>
      <c r="BT146" s="380"/>
      <c r="BU146" s="380"/>
      <c r="BV146" s="380"/>
      <c r="BW146" s="380"/>
      <c r="BX146" s="380"/>
      <c r="BY146" s="380"/>
      <c r="BZ146" s="380"/>
      <c r="CA146" s="380"/>
      <c r="CB146" s="380"/>
      <c r="CC146" s="380"/>
      <c r="CD146" s="380"/>
      <c r="CE146" s="380"/>
      <c r="CF146" s="380"/>
      <c r="CG146" s="380"/>
      <c r="CH146" s="380"/>
      <c r="CI146" s="380"/>
      <c r="CJ146" s="380"/>
      <c r="CK146" s="380"/>
      <c r="CL146" s="380"/>
      <c r="CM146" s="380"/>
      <c r="CN146" s="380"/>
      <c r="CO146" s="380"/>
      <c r="CP146" s="380"/>
      <c r="CQ146" s="380"/>
      <c r="CR146" s="380"/>
      <c r="CS146" s="380"/>
      <c r="CT146" s="380"/>
      <c r="CU146" s="380"/>
      <c r="CV146" s="380"/>
      <c r="CW146" s="380"/>
      <c r="CX146" s="380"/>
      <c r="CY146" s="380"/>
      <c r="CZ146" s="380"/>
      <c r="DA146" s="380"/>
      <c r="DB146" s="380"/>
      <c r="DC146" s="380"/>
      <c r="DD146" s="380"/>
      <c r="DE146" s="380"/>
      <c r="DF146" s="380"/>
      <c r="DG146" s="380"/>
      <c r="DH146" s="380"/>
      <c r="DI146" s="380"/>
      <c r="DJ146" s="380"/>
      <c r="DK146" s="380"/>
      <c r="DL146" s="380"/>
      <c r="DM146" s="380"/>
      <c r="DN146" s="380"/>
      <c r="DO146" s="380"/>
      <c r="DP146" s="380"/>
      <c r="DQ146" s="380"/>
      <c r="DR146" s="380"/>
      <c r="DS146" s="380"/>
      <c r="DT146" s="380"/>
      <c r="DU146" s="380"/>
      <c r="DV146" s="380"/>
      <c r="DW146" s="380"/>
      <c r="DX146" s="380"/>
      <c r="DY146" s="380"/>
      <c r="DZ146" s="380"/>
      <c r="EA146" s="380"/>
      <c r="EB146" s="380"/>
      <c r="EC146" s="380"/>
      <c r="ED146" s="380"/>
      <c r="EE146" s="380"/>
      <c r="EF146" s="380"/>
      <c r="EG146" s="380"/>
      <c r="EH146" s="380"/>
      <c r="EI146" s="380"/>
      <c r="EJ146" s="380"/>
      <c r="EK146" s="380"/>
      <c r="EL146" s="380"/>
      <c r="EM146" s="380"/>
      <c r="EN146" s="380"/>
      <c r="EO146" s="380"/>
      <c r="EP146" s="380"/>
      <c r="EQ146" s="380"/>
      <c r="ER146" s="380"/>
      <c r="ES146" s="380"/>
      <c r="ET146" s="380"/>
      <c r="EU146" s="380"/>
      <c r="EV146" s="380"/>
      <c r="EW146" s="380"/>
      <c r="EX146" s="380"/>
      <c r="EY146" s="380"/>
      <c r="EZ146" s="380"/>
      <c r="FA146" s="380"/>
      <c r="FB146" s="380"/>
      <c r="FC146" s="380"/>
      <c r="FD146" s="380"/>
      <c r="FE146" s="380"/>
      <c r="FF146" s="380"/>
      <c r="FG146" s="380"/>
      <c r="FH146" s="380"/>
      <c r="FI146" s="380"/>
      <c r="FJ146" s="380"/>
      <c r="FK146" s="380"/>
      <c r="FL146" s="380"/>
      <c r="FM146" s="380"/>
      <c r="FN146" s="380"/>
      <c r="FO146" s="380"/>
      <c r="FP146" s="380"/>
      <c r="FQ146" s="380"/>
      <c r="FR146" s="380"/>
      <c r="FS146" s="380"/>
      <c r="FT146" s="380"/>
      <c r="FU146" s="380"/>
      <c r="FV146" s="380"/>
      <c r="FW146" s="380"/>
      <c r="FX146" s="380"/>
      <c r="FY146" s="380"/>
      <c r="FZ146" s="380"/>
      <c r="GA146" s="380"/>
      <c r="GB146" s="380"/>
      <c r="GC146" s="380"/>
      <c r="GD146" s="380"/>
      <c r="GE146" s="380"/>
      <c r="GF146" s="380"/>
      <c r="GG146" s="380"/>
      <c r="GH146" s="380"/>
      <c r="GI146" s="380"/>
      <c r="GJ146" s="380"/>
      <c r="GK146" s="380"/>
      <c r="GL146" s="380"/>
      <c r="GM146" s="380"/>
      <c r="GN146" s="380"/>
      <c r="GO146" s="380"/>
      <c r="GP146" s="380"/>
      <c r="GQ146" s="380"/>
      <c r="GR146" s="380"/>
      <c r="GS146" s="380"/>
      <c r="GT146" s="380"/>
      <c r="GU146" s="380"/>
      <c r="GV146" s="380"/>
      <c r="GW146" s="380"/>
      <c r="GX146" s="380"/>
      <c r="GY146" s="380"/>
      <c r="GZ146" s="380"/>
      <c r="HA146" s="380"/>
      <c r="HB146" s="380"/>
      <c r="HC146" s="380"/>
      <c r="HD146" s="380"/>
      <c r="HE146" s="380"/>
      <c r="HF146" s="380"/>
      <c r="HG146" s="380"/>
      <c r="HH146" s="380"/>
      <c r="HI146" s="380"/>
      <c r="HJ146" s="380"/>
      <c r="HK146" s="380"/>
      <c r="HL146" s="380"/>
      <c r="HM146" s="380"/>
      <c r="HN146" s="380"/>
      <c r="HO146" s="380"/>
      <c r="HP146" s="380"/>
      <c r="HQ146" s="380"/>
      <c r="HR146" s="380"/>
      <c r="HS146" s="380"/>
      <c r="HT146" s="380"/>
      <c r="HU146" s="380"/>
      <c r="HV146" s="380"/>
      <c r="HW146" s="380"/>
      <c r="HX146" s="380"/>
      <c r="HY146" s="380"/>
      <c r="HZ146" s="380"/>
      <c r="IA146" s="380"/>
      <c r="IB146" s="380"/>
      <c r="IC146" s="380"/>
      <c r="ID146" s="380"/>
      <c r="IE146" s="380"/>
      <c r="IF146" s="380"/>
      <c r="IG146" s="380"/>
      <c r="IH146" s="380"/>
      <c r="II146" s="380"/>
      <c r="IJ146" s="380"/>
      <c r="IK146" s="380"/>
      <c r="IL146" s="380"/>
      <c r="IM146" s="380"/>
      <c r="IN146" s="380"/>
      <c r="IO146" s="380"/>
      <c r="IP146" s="380"/>
      <c r="IQ146" s="380"/>
      <c r="IR146" s="380"/>
      <c r="IS146" s="380"/>
      <c r="IT146" s="380"/>
      <c r="IU146" s="380"/>
      <c r="IV146" s="380"/>
      <c r="IW146" s="380"/>
      <c r="IX146" s="380"/>
      <c r="IY146" s="380"/>
      <c r="IZ146" s="380"/>
      <c r="JA146" s="380"/>
      <c r="JB146" s="380"/>
      <c r="JC146" s="380"/>
      <c r="JD146" s="380"/>
      <c r="JE146" s="380"/>
      <c r="JF146" s="380"/>
      <c r="JG146" s="380"/>
      <c r="JH146" s="380"/>
      <c r="JI146" s="380"/>
      <c r="JJ146" s="380"/>
      <c r="JK146" s="380"/>
      <c r="JL146" s="380"/>
      <c r="JM146" s="380"/>
      <c r="JN146" s="380"/>
      <c r="JO146" s="380"/>
      <c r="JP146" s="380"/>
      <c r="JQ146" s="380"/>
      <c r="JR146" s="380"/>
      <c r="JS146" s="380"/>
      <c r="JT146" s="380"/>
      <c r="JU146" s="380"/>
      <c r="JV146" s="380"/>
      <c r="JW146" s="380"/>
      <c r="JX146" s="380"/>
      <c r="JY146" s="380"/>
      <c r="JZ146" s="380"/>
      <c r="KA146" s="380"/>
      <c r="KB146" s="380"/>
      <c r="KC146" s="380"/>
      <c r="KD146" s="380"/>
      <c r="KE146" s="380"/>
      <c r="KF146" s="380"/>
      <c r="KG146" s="380"/>
      <c r="KH146" s="380"/>
      <c r="KI146" s="380"/>
      <c r="KJ146" s="380"/>
      <c r="KK146" s="380"/>
      <c r="KL146" s="380"/>
      <c r="KM146" s="380"/>
      <c r="KN146" s="380"/>
      <c r="KO146" s="380"/>
      <c r="KP146" s="380"/>
      <c r="KQ146" s="380"/>
      <c r="KR146" s="380"/>
      <c r="KS146" s="380"/>
      <c r="KT146" s="380"/>
      <c r="KU146" s="380"/>
      <c r="KV146" s="380"/>
      <c r="KW146" s="380"/>
      <c r="KX146" s="380"/>
      <c r="KY146" s="380"/>
      <c r="KZ146" s="380"/>
      <c r="LA146" s="380"/>
      <c r="LB146" s="380"/>
      <c r="LC146" s="380"/>
      <c r="LD146" s="380"/>
      <c r="LE146" s="380"/>
      <c r="LF146" s="380"/>
      <c r="LG146" s="380"/>
      <c r="LH146" s="380"/>
      <c r="LI146" s="380"/>
      <c r="LJ146" s="380"/>
      <c r="LK146" s="380"/>
      <c r="LL146" s="380"/>
      <c r="LM146" s="380"/>
      <c r="LN146" s="380"/>
      <c r="LO146" s="380"/>
      <c r="LP146" s="380"/>
      <c r="LQ146" s="380"/>
      <c r="LR146" s="380"/>
      <c r="LS146" s="380"/>
      <c r="LT146" s="380"/>
      <c r="LU146" s="380"/>
      <c r="LV146" s="380"/>
      <c r="LW146" s="380"/>
      <c r="LX146" s="380"/>
      <c r="LY146" s="380"/>
      <c r="LZ146" s="380"/>
      <c r="MA146" s="380"/>
      <c r="MB146" s="380"/>
      <c r="MC146" s="380"/>
      <c r="MD146" s="380"/>
      <c r="ME146" s="380"/>
      <c r="MF146" s="380"/>
      <c r="MG146" s="380"/>
      <c r="MH146" s="380"/>
      <c r="MI146" s="380"/>
      <c r="MJ146" s="380"/>
      <c r="MK146" s="380"/>
      <c r="ML146" s="380"/>
      <c r="MM146" s="380"/>
      <c r="MN146" s="380"/>
      <c r="MO146" s="380"/>
      <c r="MP146" s="380"/>
      <c r="MQ146" s="380"/>
      <c r="MR146" s="380"/>
      <c r="MS146" s="380"/>
      <c r="MT146" s="380"/>
      <c r="MU146" s="380"/>
      <c r="MV146" s="380"/>
      <c r="MW146" s="380"/>
      <c r="MX146" s="380"/>
      <c r="MY146" s="380"/>
      <c r="MZ146" s="380"/>
      <c r="NA146" s="380"/>
      <c r="NB146" s="380"/>
      <c r="NC146" s="380"/>
      <c r="ND146" s="380"/>
      <c r="NE146" s="380"/>
      <c r="NF146" s="380"/>
      <c r="NG146" s="380"/>
      <c r="NH146" s="380"/>
      <c r="NI146" s="380"/>
      <c r="NJ146" s="380"/>
      <c r="NK146" s="380"/>
      <c r="NL146" s="380"/>
      <c r="NM146" s="380"/>
      <c r="NN146" s="380"/>
      <c r="NO146" s="380"/>
      <c r="NP146" s="380"/>
      <c r="NQ146" s="380"/>
      <c r="NR146" s="380"/>
      <c r="NS146" s="380"/>
      <c r="NT146" s="380"/>
      <c r="NU146" s="380"/>
      <c r="NV146" s="380"/>
      <c r="NW146" s="380"/>
      <c r="NX146" s="380"/>
      <c r="NY146" s="380"/>
      <c r="NZ146" s="380"/>
      <c r="OA146" s="380"/>
      <c r="OB146" s="380"/>
      <c r="OC146" s="380"/>
      <c r="OD146" s="380"/>
      <c r="OE146" s="380"/>
      <c r="OF146" s="380"/>
      <c r="OG146" s="380"/>
      <c r="OH146" s="380"/>
      <c r="OI146" s="380"/>
      <c r="OJ146" s="380"/>
      <c r="OK146" s="380"/>
      <c r="OL146" s="380"/>
      <c r="OM146" s="380"/>
      <c r="ON146" s="380"/>
    </row>
    <row r="147" spans="1:404" ht="15" customHeight="1">
      <c r="A147" s="12"/>
      <c r="B147" s="12"/>
      <c r="C147" s="12"/>
      <c r="D147" s="12"/>
      <c r="E147" s="12"/>
      <c r="F147" s="12"/>
      <c r="G147" s="12"/>
      <c r="H147" s="12"/>
      <c r="I147" s="12"/>
      <c r="J147" s="627"/>
      <c r="K147" s="627"/>
      <c r="L147" s="627"/>
      <c r="M147" s="627"/>
      <c r="N147" s="627"/>
      <c r="O147" s="627"/>
      <c r="P147" s="627"/>
      <c r="Q147" s="627"/>
      <c r="R147" s="627"/>
      <c r="S147" s="627"/>
      <c r="T147" s="627"/>
      <c r="U147" s="627"/>
      <c r="V147" s="627"/>
      <c r="W147" s="627"/>
      <c r="X147" s="627"/>
      <c r="Y147" s="627"/>
      <c r="Z147" s="627"/>
      <c r="AA147" s="627"/>
      <c r="AB147" s="627"/>
      <c r="AC147" s="627"/>
      <c r="AD147" s="627"/>
      <c r="AE147" s="627"/>
      <c r="AF147" s="627"/>
      <c r="AG147" s="627"/>
      <c r="AH147" s="627"/>
      <c r="AI147" s="627"/>
      <c r="AJ147" s="627"/>
      <c r="AK147" s="627"/>
      <c r="AL147" s="627"/>
      <c r="AM147" s="627"/>
      <c r="AN147" s="627"/>
      <c r="AO147" s="627"/>
      <c r="AP147" s="627"/>
      <c r="AQ147" s="627"/>
      <c r="AR147" s="627"/>
      <c r="AS147" s="627"/>
      <c r="AT147" s="627"/>
      <c r="AU147" s="627"/>
      <c r="AV147" s="627"/>
      <c r="AW147" s="627"/>
      <c r="AX147" s="627"/>
      <c r="AY147" s="627"/>
      <c r="AZ147" s="627"/>
      <c r="BA147" s="627"/>
      <c r="BB147" s="627"/>
      <c r="BC147" s="627"/>
      <c r="BD147" s="627"/>
      <c r="BE147" s="627"/>
      <c r="BF147" s="627"/>
      <c r="BG147" s="627"/>
      <c r="BH147" s="627"/>
      <c r="BI147" s="627"/>
      <c r="BJ147" s="627"/>
      <c r="BK147" s="627"/>
      <c r="BL147" s="627"/>
      <c r="BM147" s="627"/>
      <c r="BN147" s="627"/>
      <c r="BO147" s="627"/>
      <c r="BP147" s="627"/>
      <c r="BQ147" s="627"/>
      <c r="BR147" s="627"/>
      <c r="BS147" s="627"/>
      <c r="BT147" s="627"/>
      <c r="BU147" s="627"/>
      <c r="BV147" s="627"/>
      <c r="BW147" s="627"/>
      <c r="BX147" s="627"/>
      <c r="BY147" s="627"/>
      <c r="BZ147" s="627"/>
      <c r="CA147" s="627"/>
      <c r="CB147" s="627"/>
      <c r="CC147" s="627"/>
      <c r="CD147" s="627"/>
      <c r="CE147" s="627"/>
      <c r="CF147" s="627"/>
      <c r="CG147" s="627"/>
      <c r="CH147" s="627"/>
      <c r="CI147" s="627"/>
      <c r="CJ147" s="627"/>
      <c r="CK147" s="627"/>
      <c r="CL147" s="627"/>
      <c r="CM147" s="627"/>
      <c r="CN147" s="627"/>
      <c r="CO147" s="627"/>
      <c r="CP147" s="627"/>
      <c r="CQ147" s="627"/>
      <c r="CR147" s="627"/>
      <c r="CS147" s="627"/>
      <c r="CT147" s="627"/>
      <c r="CU147" s="627"/>
      <c r="CV147" s="627"/>
      <c r="CW147" s="627"/>
      <c r="CX147" s="627"/>
      <c r="CY147" s="627"/>
      <c r="CZ147" s="627"/>
      <c r="DA147" s="627"/>
      <c r="DB147" s="627"/>
      <c r="DC147" s="627"/>
      <c r="DD147" s="627"/>
      <c r="DE147" s="627"/>
      <c r="DF147" s="627"/>
      <c r="DG147" s="627"/>
      <c r="DH147" s="627"/>
      <c r="DI147" s="627"/>
      <c r="DJ147" s="627"/>
      <c r="DK147" s="627"/>
      <c r="DL147" s="627"/>
      <c r="DM147" s="627"/>
      <c r="DN147" s="627"/>
      <c r="DO147" s="627"/>
      <c r="DP147" s="627"/>
      <c r="DQ147" s="627"/>
      <c r="DR147" s="627"/>
      <c r="DS147" s="627"/>
      <c r="DT147" s="627"/>
      <c r="DU147" s="627"/>
      <c r="DV147" s="627"/>
      <c r="DW147" s="627"/>
      <c r="DX147" s="627"/>
      <c r="DY147" s="627"/>
      <c r="DZ147" s="627"/>
      <c r="EA147" s="627"/>
      <c r="EB147" s="627"/>
      <c r="EC147" s="627"/>
      <c r="ED147" s="627"/>
      <c r="EE147" s="627"/>
      <c r="EF147" s="627"/>
      <c r="EG147" s="627"/>
      <c r="EH147" s="627"/>
      <c r="EI147" s="627"/>
      <c r="EJ147" s="627"/>
      <c r="EK147" s="627"/>
      <c r="EL147" s="627"/>
      <c r="EM147" s="627"/>
      <c r="EN147" s="627"/>
      <c r="EO147" s="627"/>
      <c r="EP147" s="627"/>
      <c r="EQ147" s="627"/>
      <c r="ER147" s="627"/>
      <c r="ES147" s="627"/>
      <c r="ET147" s="627"/>
      <c r="EU147" s="627"/>
      <c r="EV147" s="627"/>
      <c r="EW147" s="627"/>
      <c r="EX147" s="627"/>
      <c r="EY147" s="627"/>
      <c r="EZ147" s="627"/>
      <c r="FA147" s="627"/>
      <c r="FB147" s="627"/>
      <c r="FC147" s="627"/>
      <c r="FD147" s="627"/>
      <c r="FE147" s="627"/>
      <c r="FF147" s="627"/>
      <c r="FG147" s="627"/>
      <c r="FH147" s="627"/>
      <c r="FI147" s="627"/>
      <c r="FJ147" s="627"/>
      <c r="FK147" s="627"/>
      <c r="FL147" s="627"/>
      <c r="FM147" s="627"/>
      <c r="FN147" s="627"/>
      <c r="FO147" s="627"/>
      <c r="FP147" s="627"/>
      <c r="FQ147" s="627"/>
      <c r="FR147" s="627"/>
      <c r="FS147" s="627"/>
      <c r="FT147" s="627"/>
      <c r="FU147" s="627"/>
      <c r="FV147" s="627"/>
      <c r="FW147" s="627"/>
      <c r="FX147" s="627"/>
      <c r="FY147" s="627"/>
      <c r="FZ147" s="627"/>
      <c r="GA147" s="627"/>
      <c r="GB147" s="627"/>
      <c r="GC147" s="627"/>
      <c r="GD147" s="627"/>
      <c r="GE147" s="627"/>
      <c r="GF147" s="627"/>
      <c r="GG147" s="627"/>
      <c r="GH147" s="627"/>
      <c r="GI147" s="627"/>
      <c r="GJ147" s="627"/>
      <c r="GK147" s="627"/>
      <c r="GL147" s="627"/>
      <c r="GM147" s="627"/>
      <c r="GN147" s="627"/>
      <c r="GO147" s="627"/>
      <c r="GP147" s="627"/>
      <c r="GQ147" s="627"/>
      <c r="GR147" s="627"/>
      <c r="GS147" s="627"/>
      <c r="GT147" s="627"/>
      <c r="GU147" s="627"/>
      <c r="GV147" s="627"/>
      <c r="GW147" s="627"/>
      <c r="GX147" s="627"/>
      <c r="GY147" s="627"/>
      <c r="GZ147" s="627"/>
      <c r="HA147" s="627"/>
      <c r="HB147" s="627"/>
      <c r="HC147" s="627"/>
      <c r="HD147" s="627"/>
      <c r="HE147" s="627"/>
      <c r="HF147" s="627"/>
      <c r="HG147" s="627"/>
      <c r="HH147" s="627"/>
      <c r="HI147" s="627"/>
      <c r="HJ147" s="627"/>
      <c r="HK147" s="627"/>
      <c r="HL147" s="627"/>
      <c r="HM147" s="627"/>
      <c r="HN147" s="627"/>
      <c r="HO147" s="627"/>
      <c r="HP147" s="627"/>
      <c r="HQ147" s="627"/>
      <c r="HR147" s="627"/>
      <c r="HS147" s="627"/>
      <c r="HT147" s="627"/>
      <c r="HU147" s="627"/>
      <c r="HV147" s="627"/>
      <c r="HW147" s="627"/>
      <c r="HX147" s="627"/>
      <c r="HY147" s="627"/>
      <c r="HZ147" s="627"/>
      <c r="IA147" s="627"/>
      <c r="IB147" s="627"/>
      <c r="IC147" s="627"/>
      <c r="ID147" s="627"/>
      <c r="IE147" s="627"/>
      <c r="IF147" s="627"/>
      <c r="IG147" s="627"/>
      <c r="IH147" s="627"/>
      <c r="II147" s="627"/>
      <c r="IJ147" s="627"/>
      <c r="IK147" s="627"/>
      <c r="IL147" s="627"/>
      <c r="IM147" s="627"/>
      <c r="IN147" s="627"/>
      <c r="IO147" s="627"/>
      <c r="IP147" s="627"/>
      <c r="IQ147" s="627"/>
      <c r="IR147" s="627"/>
      <c r="IS147" s="627"/>
      <c r="IT147" s="627"/>
      <c r="IU147" s="627"/>
      <c r="IV147" s="627"/>
      <c r="IW147" s="627"/>
      <c r="IX147" s="627"/>
      <c r="IY147" s="627"/>
      <c r="IZ147" s="627"/>
      <c r="JA147" s="627"/>
      <c r="JB147" s="627"/>
      <c r="JC147" s="627"/>
      <c r="JD147" s="627"/>
      <c r="JE147" s="627"/>
      <c r="JF147" s="627"/>
      <c r="JG147" s="627"/>
      <c r="JH147" s="627"/>
      <c r="JI147" s="627"/>
      <c r="JJ147" s="627"/>
      <c r="JK147" s="627"/>
      <c r="JL147" s="627"/>
      <c r="JM147" s="627"/>
      <c r="JN147" s="627"/>
      <c r="JO147" s="627"/>
      <c r="JP147" s="627"/>
      <c r="JQ147" s="627"/>
      <c r="JR147" s="627"/>
      <c r="JS147" s="627"/>
      <c r="JT147" s="627"/>
      <c r="JU147" s="627"/>
      <c r="JV147" s="627"/>
      <c r="JW147" s="627"/>
      <c r="JX147" s="627"/>
      <c r="JY147" s="627"/>
      <c r="JZ147" s="627"/>
      <c r="KA147" s="627"/>
      <c r="KB147" s="627"/>
      <c r="KC147" s="627"/>
      <c r="KD147" s="627"/>
      <c r="KE147" s="627"/>
      <c r="KF147" s="627"/>
      <c r="KG147" s="627"/>
      <c r="KH147" s="627"/>
      <c r="KI147" s="627"/>
      <c r="KJ147" s="627"/>
      <c r="KK147" s="627"/>
      <c r="KL147" s="627"/>
      <c r="KM147" s="627"/>
      <c r="KN147" s="627"/>
      <c r="KO147" s="627"/>
      <c r="KP147" s="627"/>
      <c r="KQ147" s="627"/>
      <c r="KR147" s="627"/>
      <c r="KS147" s="627"/>
      <c r="KT147" s="627"/>
      <c r="KU147" s="627"/>
      <c r="KV147" s="627"/>
      <c r="KW147" s="627"/>
      <c r="KX147" s="627"/>
      <c r="KY147" s="627"/>
      <c r="KZ147" s="627"/>
      <c r="LA147" s="627"/>
      <c r="LB147" s="627"/>
      <c r="LC147" s="627"/>
      <c r="LD147" s="627"/>
      <c r="LE147" s="627"/>
      <c r="LF147" s="627"/>
      <c r="LG147" s="627"/>
      <c r="LH147" s="627"/>
      <c r="LI147" s="627"/>
      <c r="LJ147" s="627"/>
      <c r="LK147" s="627"/>
      <c r="LL147" s="627"/>
      <c r="LM147" s="627"/>
      <c r="LN147" s="627"/>
      <c r="LO147" s="627"/>
      <c r="LP147" s="627"/>
      <c r="LQ147" s="627"/>
      <c r="LR147" s="627"/>
      <c r="LS147" s="627"/>
      <c r="LT147" s="627"/>
      <c r="LU147" s="627"/>
      <c r="LV147" s="627"/>
      <c r="LW147" s="627"/>
      <c r="LX147" s="627"/>
      <c r="LY147" s="627"/>
      <c r="LZ147" s="627"/>
      <c r="MA147" s="627"/>
      <c r="MB147" s="627"/>
      <c r="MC147" s="627"/>
      <c r="MD147" s="627"/>
      <c r="ME147" s="627"/>
      <c r="MF147" s="627"/>
      <c r="MG147" s="627"/>
      <c r="MH147" s="627"/>
      <c r="MI147" s="627"/>
      <c r="MJ147" s="627"/>
      <c r="MK147" s="627"/>
      <c r="ML147" s="627"/>
      <c r="MM147" s="627"/>
      <c r="MN147" s="627"/>
      <c r="MO147" s="627"/>
      <c r="MP147" s="627"/>
      <c r="MQ147" s="627"/>
      <c r="MR147" s="627"/>
      <c r="MS147" s="627"/>
      <c r="MT147" s="627"/>
      <c r="MU147" s="627"/>
      <c r="MV147" s="627"/>
      <c r="MW147" s="627"/>
      <c r="MX147" s="627"/>
      <c r="MY147" s="627"/>
      <c r="MZ147" s="627"/>
      <c r="NA147" s="627"/>
      <c r="NB147" s="627"/>
      <c r="NC147" s="627"/>
      <c r="ND147" s="627"/>
      <c r="NE147" s="627"/>
      <c r="NF147" s="627"/>
      <c r="NG147" s="627"/>
      <c r="NH147" s="627"/>
      <c r="NI147" s="627"/>
      <c r="NJ147" s="627"/>
      <c r="NK147" s="627"/>
      <c r="NL147" s="627"/>
      <c r="NM147" s="627"/>
      <c r="NN147" s="627"/>
      <c r="NO147" s="627"/>
      <c r="NP147" s="627"/>
      <c r="NQ147" s="627"/>
      <c r="NR147" s="627"/>
      <c r="NS147" s="627"/>
      <c r="NT147" s="627"/>
      <c r="NU147" s="627"/>
      <c r="NV147" s="627"/>
      <c r="NW147" s="627"/>
      <c r="NX147" s="627"/>
      <c r="NY147" s="627"/>
      <c r="NZ147" s="627"/>
      <c r="OA147" s="627"/>
      <c r="OB147" s="627"/>
      <c r="OC147" s="627"/>
      <c r="OD147" s="627"/>
      <c r="OE147" s="627"/>
      <c r="OF147" s="627"/>
      <c r="OG147" s="627"/>
      <c r="OH147" s="627"/>
      <c r="OI147" s="627"/>
      <c r="OJ147" s="627"/>
      <c r="OK147" s="627"/>
      <c r="OL147" s="627"/>
      <c r="OM147" s="627"/>
      <c r="ON147" s="627"/>
    </row>
    <row r="148" spans="1:404" ht="15" customHeight="1">
      <c r="A148" s="12"/>
      <c r="B148" s="12"/>
      <c r="C148" s="12"/>
      <c r="D148" s="12"/>
      <c r="E148" s="12"/>
      <c r="F148" s="12"/>
      <c r="G148" s="12"/>
      <c r="H148" s="12"/>
      <c r="I148" s="12"/>
      <c r="J148" s="627"/>
      <c r="K148" s="627"/>
      <c r="L148" s="627"/>
      <c r="M148" s="627"/>
      <c r="N148" s="627"/>
      <c r="O148" s="627"/>
      <c r="P148" s="627"/>
      <c r="Q148" s="627"/>
      <c r="R148" s="627"/>
      <c r="S148" s="627"/>
      <c r="T148" s="627"/>
      <c r="U148" s="627"/>
      <c r="V148" s="627"/>
      <c r="W148" s="627"/>
      <c r="X148" s="627"/>
      <c r="Y148" s="627"/>
      <c r="Z148" s="627"/>
      <c r="AA148" s="627"/>
      <c r="AB148" s="627"/>
      <c r="AC148" s="627"/>
      <c r="AD148" s="627"/>
      <c r="AE148" s="627"/>
      <c r="AF148" s="627"/>
      <c r="AG148" s="627"/>
      <c r="AH148" s="627"/>
      <c r="AI148" s="627"/>
      <c r="AJ148" s="627"/>
      <c r="AK148" s="627"/>
      <c r="AL148" s="627"/>
      <c r="AM148" s="627"/>
      <c r="AN148" s="627"/>
      <c r="AO148" s="627"/>
      <c r="AP148" s="627"/>
      <c r="AQ148" s="627"/>
      <c r="AR148" s="627"/>
      <c r="AS148" s="627"/>
      <c r="AT148" s="627"/>
      <c r="AU148" s="627"/>
      <c r="AV148" s="627"/>
      <c r="AW148" s="627"/>
      <c r="AX148" s="627"/>
      <c r="AY148" s="627"/>
      <c r="AZ148" s="627"/>
      <c r="BA148" s="627"/>
      <c r="BB148" s="627"/>
      <c r="BC148" s="627"/>
      <c r="BD148" s="627"/>
      <c r="BE148" s="627"/>
      <c r="BF148" s="627"/>
      <c r="BG148" s="627"/>
      <c r="BH148" s="627"/>
      <c r="BI148" s="627"/>
      <c r="BJ148" s="627"/>
      <c r="BK148" s="627"/>
      <c r="BL148" s="627"/>
      <c r="BM148" s="627"/>
      <c r="BN148" s="627"/>
      <c r="BO148" s="627"/>
      <c r="BP148" s="627"/>
      <c r="BQ148" s="627"/>
      <c r="BR148" s="627"/>
      <c r="BS148" s="627"/>
      <c r="BT148" s="627"/>
      <c r="BU148" s="627"/>
      <c r="BV148" s="627"/>
      <c r="BW148" s="627"/>
      <c r="BX148" s="627"/>
      <c r="BY148" s="627"/>
      <c r="BZ148" s="627"/>
      <c r="CA148" s="627"/>
      <c r="CB148" s="627"/>
      <c r="CC148" s="627"/>
      <c r="CD148" s="627"/>
      <c r="CE148" s="627"/>
      <c r="CF148" s="627"/>
      <c r="CG148" s="627"/>
      <c r="CH148" s="627"/>
      <c r="CI148" s="627"/>
      <c r="CJ148" s="627"/>
      <c r="CK148" s="627"/>
      <c r="CL148" s="627"/>
      <c r="CM148" s="627"/>
      <c r="CN148" s="627"/>
      <c r="CO148" s="627"/>
      <c r="CP148" s="627"/>
      <c r="CQ148" s="627"/>
      <c r="CR148" s="627"/>
      <c r="CS148" s="627"/>
      <c r="CT148" s="627"/>
      <c r="CU148" s="627"/>
      <c r="CV148" s="627"/>
      <c r="CW148" s="627"/>
      <c r="CX148" s="627"/>
      <c r="CY148" s="627"/>
      <c r="CZ148" s="627"/>
      <c r="DA148" s="627"/>
      <c r="DB148" s="627"/>
      <c r="DC148" s="627"/>
      <c r="DD148" s="627"/>
      <c r="DE148" s="627"/>
      <c r="DF148" s="627"/>
      <c r="DG148" s="627"/>
      <c r="DH148" s="627"/>
      <c r="DI148" s="627"/>
      <c r="DJ148" s="627"/>
      <c r="DK148" s="627"/>
      <c r="DL148" s="627"/>
      <c r="DM148" s="627"/>
      <c r="DN148" s="627"/>
      <c r="DO148" s="627"/>
      <c r="DP148" s="627"/>
      <c r="DQ148" s="627"/>
      <c r="DR148" s="627"/>
      <c r="DS148" s="627"/>
      <c r="DT148" s="627"/>
      <c r="DU148" s="627"/>
      <c r="DV148" s="627"/>
      <c r="DW148" s="627"/>
      <c r="DX148" s="627"/>
      <c r="DY148" s="627"/>
      <c r="DZ148" s="627"/>
      <c r="EA148" s="627"/>
      <c r="EB148" s="627"/>
      <c r="EC148" s="627"/>
      <c r="ED148" s="627"/>
      <c r="EE148" s="627"/>
      <c r="EF148" s="627"/>
      <c r="EG148" s="627"/>
      <c r="EH148" s="627"/>
      <c r="EI148" s="627"/>
      <c r="EJ148" s="627"/>
      <c r="EK148" s="627"/>
      <c r="EL148" s="627"/>
      <c r="EM148" s="627"/>
      <c r="EN148" s="627"/>
      <c r="EO148" s="627"/>
      <c r="EP148" s="627"/>
      <c r="EQ148" s="627"/>
      <c r="ER148" s="627"/>
      <c r="ES148" s="627"/>
      <c r="ET148" s="627"/>
      <c r="EU148" s="627"/>
      <c r="EV148" s="627"/>
      <c r="EW148" s="627"/>
      <c r="EX148" s="627"/>
      <c r="EY148" s="627"/>
      <c r="EZ148" s="627"/>
      <c r="FA148" s="627"/>
      <c r="FB148" s="627"/>
      <c r="FC148" s="627"/>
      <c r="FD148" s="627"/>
      <c r="FE148" s="627"/>
      <c r="FF148" s="627"/>
      <c r="FG148" s="627"/>
      <c r="FH148" s="627"/>
      <c r="FI148" s="627"/>
      <c r="FJ148" s="627"/>
      <c r="FK148" s="627"/>
      <c r="FL148" s="627"/>
      <c r="FM148" s="627"/>
      <c r="FN148" s="627"/>
      <c r="FO148" s="627"/>
      <c r="FP148" s="627"/>
      <c r="FQ148" s="627"/>
      <c r="FR148" s="627"/>
      <c r="FS148" s="627"/>
      <c r="FT148" s="627"/>
      <c r="FU148" s="627"/>
      <c r="FV148" s="627"/>
      <c r="FW148" s="627"/>
      <c r="FX148" s="627"/>
      <c r="FY148" s="627"/>
      <c r="FZ148" s="627"/>
      <c r="GA148" s="627"/>
      <c r="GB148" s="627"/>
      <c r="GC148" s="627"/>
      <c r="GD148" s="627"/>
      <c r="GE148" s="627"/>
      <c r="GF148" s="627"/>
      <c r="GG148" s="627"/>
      <c r="GH148" s="627"/>
      <c r="GI148" s="627"/>
      <c r="GJ148" s="627"/>
      <c r="GK148" s="627"/>
      <c r="GL148" s="627"/>
      <c r="GM148" s="627"/>
      <c r="GN148" s="627"/>
      <c r="GO148" s="627"/>
      <c r="GP148" s="627"/>
      <c r="GQ148" s="627"/>
      <c r="GR148" s="627"/>
      <c r="GS148" s="627"/>
      <c r="GT148" s="627"/>
      <c r="GU148" s="627"/>
      <c r="GV148" s="627"/>
      <c r="GW148" s="627"/>
      <c r="GX148" s="627"/>
      <c r="GY148" s="627"/>
      <c r="GZ148" s="627"/>
      <c r="HA148" s="627"/>
      <c r="HB148" s="627"/>
      <c r="HC148" s="627"/>
      <c r="HD148" s="627"/>
      <c r="HE148" s="627"/>
      <c r="HF148" s="627"/>
      <c r="HG148" s="627"/>
      <c r="HH148" s="627"/>
      <c r="HI148" s="627"/>
      <c r="HJ148" s="627"/>
      <c r="HK148" s="627"/>
      <c r="HL148" s="627"/>
      <c r="HM148" s="627"/>
      <c r="HN148" s="627"/>
      <c r="HO148" s="627"/>
      <c r="HP148" s="627"/>
      <c r="HQ148" s="627"/>
      <c r="HR148" s="627"/>
      <c r="HS148" s="627"/>
      <c r="HT148" s="627"/>
      <c r="HU148" s="627"/>
      <c r="HV148" s="627"/>
      <c r="HW148" s="627"/>
      <c r="HX148" s="627"/>
      <c r="HY148" s="627"/>
      <c r="HZ148" s="627"/>
      <c r="IA148" s="627"/>
      <c r="IB148" s="627"/>
      <c r="IC148" s="627"/>
      <c r="ID148" s="627"/>
      <c r="IE148" s="627"/>
      <c r="IF148" s="627"/>
      <c r="IG148" s="627"/>
      <c r="IH148" s="627"/>
      <c r="II148" s="627"/>
      <c r="IJ148" s="627"/>
      <c r="IK148" s="627"/>
      <c r="IL148" s="627"/>
      <c r="IM148" s="627"/>
      <c r="IN148" s="627"/>
      <c r="IO148" s="627"/>
      <c r="IP148" s="627"/>
      <c r="IQ148" s="627"/>
      <c r="IR148" s="627"/>
      <c r="IS148" s="627"/>
      <c r="IT148" s="627"/>
      <c r="IU148" s="627"/>
      <c r="IV148" s="627"/>
      <c r="IW148" s="627"/>
      <c r="IX148" s="627"/>
      <c r="IY148" s="627"/>
      <c r="IZ148" s="627"/>
      <c r="JA148" s="627"/>
      <c r="JB148" s="627"/>
      <c r="JC148" s="627"/>
      <c r="JD148" s="627"/>
      <c r="JE148" s="627"/>
      <c r="JF148" s="627"/>
      <c r="JG148" s="627"/>
      <c r="JH148" s="627"/>
      <c r="JI148" s="627"/>
      <c r="JJ148" s="627"/>
      <c r="JK148" s="627"/>
      <c r="JL148" s="627"/>
      <c r="JM148" s="627"/>
      <c r="JN148" s="627"/>
      <c r="JO148" s="627"/>
      <c r="JP148" s="627"/>
      <c r="JQ148" s="627"/>
      <c r="JR148" s="627"/>
      <c r="JS148" s="627"/>
      <c r="JT148" s="627"/>
      <c r="JU148" s="627"/>
      <c r="JV148" s="627"/>
      <c r="JW148" s="627"/>
      <c r="JX148" s="627"/>
      <c r="JY148" s="627"/>
      <c r="JZ148" s="627"/>
      <c r="KA148" s="627"/>
      <c r="KB148" s="627"/>
      <c r="KC148" s="627"/>
      <c r="KD148" s="627"/>
      <c r="KE148" s="627"/>
      <c r="KF148" s="627"/>
      <c r="KG148" s="627"/>
      <c r="KH148" s="627"/>
      <c r="KI148" s="627"/>
      <c r="KJ148" s="627"/>
      <c r="KK148" s="627"/>
      <c r="KL148" s="627"/>
      <c r="KM148" s="627"/>
      <c r="KN148" s="627"/>
      <c r="KO148" s="627"/>
      <c r="KP148" s="627"/>
      <c r="KQ148" s="627"/>
      <c r="KR148" s="627"/>
      <c r="KS148" s="627"/>
      <c r="KT148" s="627"/>
      <c r="KU148" s="627"/>
      <c r="KV148" s="627"/>
      <c r="KW148" s="627"/>
      <c r="KX148" s="627"/>
      <c r="KY148" s="627"/>
      <c r="KZ148" s="627"/>
      <c r="LA148" s="627"/>
      <c r="LB148" s="627"/>
      <c r="LC148" s="627"/>
      <c r="LD148" s="627"/>
      <c r="LE148" s="627"/>
      <c r="LF148" s="627"/>
      <c r="LG148" s="627"/>
      <c r="LH148" s="627"/>
      <c r="LI148" s="627"/>
      <c r="LJ148" s="627"/>
      <c r="LK148" s="627"/>
      <c r="LL148" s="627"/>
      <c r="LM148" s="627"/>
      <c r="LN148" s="627"/>
      <c r="LO148" s="627"/>
      <c r="LP148" s="627"/>
      <c r="LQ148" s="627"/>
      <c r="LR148" s="627"/>
      <c r="LS148" s="627"/>
      <c r="LT148" s="627"/>
      <c r="LU148" s="627"/>
      <c r="LV148" s="627"/>
      <c r="LW148" s="627"/>
      <c r="LX148" s="627"/>
      <c r="LY148" s="627"/>
      <c r="LZ148" s="627"/>
      <c r="MA148" s="627"/>
      <c r="MB148" s="627"/>
      <c r="MC148" s="627"/>
      <c r="MD148" s="627"/>
      <c r="ME148" s="627"/>
      <c r="MF148" s="627"/>
      <c r="MG148" s="627"/>
      <c r="MH148" s="627"/>
      <c r="MI148" s="627"/>
      <c r="MJ148" s="627"/>
      <c r="MK148" s="627"/>
      <c r="ML148" s="627"/>
      <c r="MM148" s="627"/>
      <c r="MN148" s="627"/>
      <c r="MO148" s="627"/>
      <c r="MP148" s="627"/>
      <c r="MQ148" s="627"/>
      <c r="MR148" s="627"/>
      <c r="MS148" s="627"/>
      <c r="MT148" s="627"/>
      <c r="MU148" s="627"/>
      <c r="MV148" s="627"/>
      <c r="MW148" s="627"/>
      <c r="MX148" s="627"/>
      <c r="MY148" s="627"/>
      <c r="MZ148" s="627"/>
      <c r="NA148" s="627"/>
      <c r="NB148" s="627"/>
      <c r="NC148" s="627"/>
      <c r="ND148" s="627"/>
      <c r="NE148" s="627"/>
      <c r="NF148" s="627"/>
      <c r="NG148" s="627"/>
      <c r="NH148" s="627"/>
      <c r="NI148" s="627"/>
      <c r="NJ148" s="627"/>
      <c r="NK148" s="627"/>
      <c r="NL148" s="627"/>
      <c r="NM148" s="627"/>
      <c r="NN148" s="627"/>
      <c r="NO148" s="627"/>
      <c r="NP148" s="627"/>
      <c r="NQ148" s="627"/>
      <c r="NR148" s="627"/>
      <c r="NS148" s="627"/>
      <c r="NT148" s="627"/>
      <c r="NU148" s="627"/>
      <c r="NV148" s="627"/>
      <c r="NW148" s="627"/>
      <c r="NX148" s="627"/>
      <c r="NY148" s="627"/>
      <c r="NZ148" s="627"/>
      <c r="OA148" s="627"/>
      <c r="OB148" s="627"/>
      <c r="OC148" s="627"/>
      <c r="OD148" s="627"/>
      <c r="OE148" s="627"/>
      <c r="OF148" s="627"/>
      <c r="OG148" s="627"/>
      <c r="OH148" s="627"/>
      <c r="OI148" s="627"/>
      <c r="OJ148" s="627"/>
      <c r="OK148" s="627"/>
      <c r="OL148" s="627"/>
      <c r="OM148" s="627"/>
      <c r="ON148" s="627"/>
    </row>
    <row r="149" spans="1:404" ht="15" customHeight="1">
      <c r="A149" s="12"/>
      <c r="B149" s="12"/>
      <c r="C149" s="12"/>
      <c r="D149" s="12"/>
      <c r="E149" s="12"/>
      <c r="F149" s="12"/>
      <c r="G149" s="12"/>
      <c r="H149" s="12"/>
      <c r="I149" s="12"/>
      <c r="J149" s="380"/>
      <c r="K149" s="380"/>
      <c r="L149" s="380"/>
      <c r="M149" s="380"/>
      <c r="N149" s="380"/>
      <c r="O149" s="380"/>
      <c r="P149" s="380"/>
      <c r="Q149" s="380"/>
      <c r="R149" s="380"/>
      <c r="S149" s="380"/>
      <c r="T149" s="380"/>
      <c r="U149" s="380"/>
      <c r="V149" s="380"/>
      <c r="W149" s="380"/>
      <c r="X149" s="380"/>
      <c r="Y149" s="380"/>
      <c r="Z149" s="380"/>
      <c r="AA149" s="380"/>
      <c r="AB149" s="380"/>
      <c r="AC149" s="380"/>
      <c r="AD149" s="380"/>
      <c r="AE149" s="380"/>
      <c r="AF149" s="380"/>
      <c r="AG149" s="380"/>
      <c r="AH149" s="380"/>
      <c r="AI149" s="380"/>
      <c r="AJ149" s="380"/>
      <c r="AK149" s="380"/>
      <c r="AL149" s="380"/>
      <c r="AM149" s="380"/>
      <c r="AN149" s="380"/>
      <c r="AO149" s="380"/>
      <c r="AP149" s="380"/>
      <c r="AQ149" s="380"/>
      <c r="AR149" s="380"/>
      <c r="AS149" s="380"/>
      <c r="AT149" s="380"/>
      <c r="AU149" s="380"/>
      <c r="AV149" s="380"/>
      <c r="AW149" s="380"/>
      <c r="AX149" s="380"/>
      <c r="AY149" s="380"/>
      <c r="AZ149" s="380"/>
      <c r="BA149" s="380"/>
      <c r="BB149" s="380"/>
      <c r="BC149" s="380"/>
      <c r="BD149" s="380"/>
      <c r="BE149" s="380"/>
      <c r="BF149" s="380"/>
      <c r="BG149" s="380"/>
      <c r="BH149" s="380"/>
      <c r="BI149" s="380"/>
      <c r="BJ149" s="380"/>
      <c r="BK149" s="380"/>
      <c r="BL149" s="380"/>
      <c r="BM149" s="380"/>
      <c r="BN149" s="380"/>
      <c r="BO149" s="380"/>
      <c r="BP149" s="380"/>
      <c r="BQ149" s="380"/>
      <c r="BR149" s="380"/>
      <c r="BS149" s="380"/>
      <c r="BT149" s="380"/>
      <c r="BU149" s="380"/>
      <c r="BV149" s="380"/>
      <c r="BW149" s="380"/>
      <c r="BX149" s="380"/>
      <c r="BY149" s="380"/>
      <c r="BZ149" s="380"/>
      <c r="CA149" s="380"/>
      <c r="CB149" s="380"/>
      <c r="CC149" s="380"/>
      <c r="CD149" s="380"/>
      <c r="CE149" s="380"/>
      <c r="CF149" s="380"/>
      <c r="CG149" s="380"/>
      <c r="CH149" s="380"/>
      <c r="CI149" s="380"/>
      <c r="CJ149" s="380"/>
      <c r="CK149" s="380"/>
      <c r="CL149" s="380"/>
      <c r="CM149" s="380"/>
      <c r="CN149" s="380"/>
      <c r="CO149" s="380"/>
      <c r="CP149" s="380"/>
      <c r="CQ149" s="380"/>
      <c r="CR149" s="380"/>
      <c r="CS149" s="380"/>
      <c r="CT149" s="380"/>
      <c r="CU149" s="380"/>
      <c r="CV149" s="380"/>
      <c r="CW149" s="380"/>
      <c r="CX149" s="380"/>
      <c r="CY149" s="380"/>
      <c r="CZ149" s="380"/>
      <c r="DA149" s="380"/>
      <c r="DB149" s="380"/>
      <c r="DC149" s="380"/>
      <c r="DD149" s="380"/>
      <c r="DE149" s="380"/>
      <c r="DF149" s="380"/>
      <c r="DG149" s="380"/>
      <c r="DH149" s="380"/>
      <c r="DI149" s="380"/>
      <c r="DJ149" s="380"/>
      <c r="DK149" s="380"/>
      <c r="DL149" s="380"/>
      <c r="DM149" s="380"/>
      <c r="DN149" s="380"/>
      <c r="DO149" s="380"/>
      <c r="DP149" s="380"/>
      <c r="DQ149" s="380"/>
      <c r="DR149" s="380"/>
      <c r="DS149" s="380"/>
      <c r="DT149" s="380"/>
      <c r="DU149" s="380"/>
      <c r="DV149" s="380"/>
      <c r="DW149" s="380"/>
      <c r="DX149" s="380"/>
      <c r="DY149" s="380"/>
      <c r="DZ149" s="380"/>
      <c r="EA149" s="380"/>
      <c r="EB149" s="380"/>
      <c r="EC149" s="380"/>
      <c r="ED149" s="380"/>
      <c r="EE149" s="380"/>
      <c r="EF149" s="380"/>
      <c r="EG149" s="380"/>
      <c r="EH149" s="380"/>
      <c r="EI149" s="380"/>
      <c r="EJ149" s="380"/>
      <c r="EK149" s="380"/>
      <c r="EL149" s="380"/>
      <c r="EM149" s="380"/>
      <c r="EN149" s="380"/>
      <c r="EO149" s="380"/>
      <c r="EP149" s="380"/>
      <c r="EQ149" s="380"/>
      <c r="ER149" s="380"/>
      <c r="ES149" s="380"/>
      <c r="ET149" s="380"/>
      <c r="EU149" s="380"/>
      <c r="EV149" s="380"/>
      <c r="EW149" s="380"/>
      <c r="EX149" s="380"/>
      <c r="EY149" s="380"/>
      <c r="EZ149" s="380"/>
      <c r="FA149" s="380"/>
      <c r="FB149" s="380"/>
      <c r="FC149" s="380"/>
      <c r="FD149" s="380"/>
      <c r="FE149" s="380"/>
      <c r="FF149" s="380"/>
      <c r="FG149" s="380"/>
      <c r="FH149" s="380"/>
      <c r="FI149" s="380"/>
      <c r="FJ149" s="380"/>
      <c r="FK149" s="380"/>
      <c r="FL149" s="380"/>
      <c r="FM149" s="380"/>
      <c r="FN149" s="380"/>
      <c r="FO149" s="380"/>
      <c r="FP149" s="380"/>
      <c r="FQ149" s="380"/>
      <c r="FR149" s="380"/>
      <c r="FS149" s="380"/>
      <c r="FT149" s="380"/>
      <c r="FU149" s="380"/>
      <c r="FV149" s="380"/>
      <c r="FW149" s="380"/>
      <c r="FX149" s="380"/>
      <c r="FY149" s="380"/>
      <c r="FZ149" s="380"/>
      <c r="GA149" s="380"/>
      <c r="GB149" s="380"/>
      <c r="GC149" s="380"/>
      <c r="GD149" s="380"/>
      <c r="GE149" s="380"/>
      <c r="GF149" s="380"/>
      <c r="GG149" s="380"/>
      <c r="GH149" s="380"/>
      <c r="GI149" s="380"/>
      <c r="GJ149" s="380"/>
      <c r="GK149" s="380"/>
      <c r="GL149" s="380"/>
      <c r="GM149" s="380"/>
      <c r="GN149" s="380"/>
      <c r="GO149" s="380"/>
      <c r="GP149" s="380"/>
      <c r="GQ149" s="380"/>
      <c r="GR149" s="380"/>
      <c r="GS149" s="380"/>
      <c r="GT149" s="380"/>
      <c r="GU149" s="380"/>
      <c r="GV149" s="380"/>
      <c r="GW149" s="380"/>
      <c r="GX149" s="380"/>
      <c r="GY149" s="380"/>
      <c r="GZ149" s="380"/>
      <c r="HA149" s="380"/>
      <c r="HB149" s="380"/>
      <c r="HC149" s="380"/>
      <c r="HD149" s="380"/>
      <c r="HE149" s="380"/>
      <c r="HF149" s="380"/>
      <c r="HG149" s="380"/>
      <c r="HH149" s="380"/>
      <c r="HI149" s="380"/>
      <c r="HJ149" s="380"/>
      <c r="HK149" s="380"/>
      <c r="HL149" s="380"/>
      <c r="HM149" s="380"/>
      <c r="HN149" s="380"/>
      <c r="HO149" s="380"/>
      <c r="HP149" s="380"/>
      <c r="HQ149" s="380"/>
      <c r="HR149" s="380"/>
      <c r="HS149" s="380"/>
      <c r="HT149" s="380"/>
      <c r="HU149" s="380"/>
      <c r="HV149" s="380"/>
      <c r="HW149" s="380"/>
      <c r="HX149" s="380"/>
      <c r="HY149" s="380"/>
      <c r="HZ149" s="380"/>
      <c r="IA149" s="380"/>
      <c r="IB149" s="380"/>
      <c r="IC149" s="380"/>
      <c r="ID149" s="380"/>
      <c r="IE149" s="380"/>
      <c r="IF149" s="380"/>
      <c r="IG149" s="380"/>
      <c r="IH149" s="380"/>
      <c r="II149" s="380"/>
      <c r="IJ149" s="380"/>
      <c r="IK149" s="380"/>
      <c r="IL149" s="380"/>
      <c r="IM149" s="380"/>
      <c r="IN149" s="380"/>
      <c r="IO149" s="380"/>
      <c r="IP149" s="380"/>
      <c r="IQ149" s="380"/>
      <c r="IR149" s="380"/>
      <c r="IS149" s="380"/>
      <c r="IT149" s="380"/>
      <c r="IU149" s="380"/>
      <c r="IV149" s="380"/>
      <c r="IW149" s="380"/>
      <c r="IX149" s="380"/>
      <c r="IY149" s="380"/>
      <c r="IZ149" s="380"/>
      <c r="JA149" s="380"/>
      <c r="JB149" s="380"/>
      <c r="JC149" s="380"/>
      <c r="JD149" s="380"/>
      <c r="JE149" s="380"/>
      <c r="JF149" s="380"/>
      <c r="JG149" s="380"/>
      <c r="JH149" s="380"/>
      <c r="JI149" s="380"/>
      <c r="JJ149" s="380"/>
      <c r="JK149" s="380"/>
      <c r="JL149" s="380"/>
      <c r="JM149" s="380"/>
      <c r="JN149" s="380"/>
      <c r="JO149" s="380"/>
      <c r="JP149" s="380"/>
      <c r="JQ149" s="380"/>
      <c r="JR149" s="380"/>
      <c r="JS149" s="380"/>
      <c r="JT149" s="380"/>
      <c r="JU149" s="380"/>
      <c r="JV149" s="380"/>
      <c r="JW149" s="380"/>
      <c r="JX149" s="380"/>
      <c r="JY149" s="380"/>
      <c r="JZ149" s="380"/>
      <c r="KA149" s="380"/>
      <c r="KB149" s="380"/>
      <c r="KC149" s="380"/>
      <c r="KD149" s="380"/>
      <c r="KE149" s="380"/>
      <c r="KF149" s="380"/>
      <c r="KG149" s="380"/>
      <c r="KH149" s="380"/>
      <c r="KI149" s="380"/>
      <c r="KJ149" s="380"/>
      <c r="KK149" s="380"/>
      <c r="KL149" s="380"/>
      <c r="KM149" s="380"/>
      <c r="KN149" s="380"/>
      <c r="KO149" s="380"/>
      <c r="KP149" s="380"/>
      <c r="KQ149" s="380"/>
      <c r="KR149" s="380"/>
      <c r="KS149" s="380"/>
      <c r="KT149" s="380"/>
      <c r="KU149" s="380"/>
      <c r="KV149" s="380"/>
      <c r="KW149" s="380"/>
      <c r="KX149" s="380"/>
      <c r="KY149" s="380"/>
      <c r="KZ149" s="380"/>
      <c r="LA149" s="380"/>
      <c r="LB149" s="380"/>
      <c r="LC149" s="380"/>
      <c r="LD149" s="380"/>
      <c r="LE149" s="380"/>
      <c r="LF149" s="380"/>
      <c r="LG149" s="380"/>
      <c r="LH149" s="380"/>
      <c r="LI149" s="380"/>
      <c r="LJ149" s="380"/>
      <c r="LK149" s="380"/>
      <c r="LL149" s="380"/>
      <c r="LM149" s="380"/>
      <c r="LN149" s="380"/>
      <c r="LO149" s="380"/>
      <c r="LP149" s="380"/>
      <c r="LQ149" s="380"/>
      <c r="LR149" s="380"/>
      <c r="LS149" s="380"/>
      <c r="LT149" s="380"/>
      <c r="LU149" s="380"/>
      <c r="LV149" s="380"/>
      <c r="LW149" s="380"/>
      <c r="LX149" s="380"/>
      <c r="LY149" s="380"/>
      <c r="LZ149" s="380"/>
      <c r="MA149" s="380"/>
      <c r="MB149" s="380"/>
      <c r="MC149" s="380"/>
      <c r="MD149" s="380"/>
      <c r="ME149" s="380"/>
      <c r="MF149" s="380"/>
      <c r="MG149" s="380"/>
      <c r="MH149" s="380"/>
      <c r="MI149" s="380"/>
      <c r="MJ149" s="380"/>
      <c r="MK149" s="380"/>
      <c r="ML149" s="380"/>
      <c r="MM149" s="380"/>
      <c r="MN149" s="380"/>
      <c r="MO149" s="380"/>
      <c r="MP149" s="380"/>
      <c r="MQ149" s="380"/>
      <c r="MR149" s="380"/>
      <c r="MS149" s="380"/>
      <c r="MT149" s="380"/>
      <c r="MU149" s="380"/>
      <c r="MV149" s="380"/>
      <c r="MW149" s="380"/>
      <c r="MX149" s="380"/>
      <c r="MY149" s="380"/>
      <c r="MZ149" s="380"/>
      <c r="NA149" s="380"/>
      <c r="NB149" s="380"/>
      <c r="NC149" s="380"/>
      <c r="ND149" s="380"/>
      <c r="NE149" s="380"/>
      <c r="NF149" s="380"/>
      <c r="NG149" s="380"/>
      <c r="NH149" s="380"/>
      <c r="NI149" s="380"/>
      <c r="NJ149" s="380"/>
      <c r="NK149" s="380"/>
      <c r="NL149" s="380"/>
      <c r="NM149" s="380"/>
      <c r="NN149" s="380"/>
      <c r="NO149" s="380"/>
      <c r="NP149" s="380"/>
      <c r="NQ149" s="380"/>
      <c r="NR149" s="380"/>
      <c r="NS149" s="380"/>
      <c r="NT149" s="380"/>
      <c r="NU149" s="380"/>
      <c r="NV149" s="380"/>
      <c r="NW149" s="380"/>
      <c r="NX149" s="380"/>
      <c r="NY149" s="380"/>
      <c r="NZ149" s="380"/>
      <c r="OA149" s="380"/>
      <c r="OB149" s="380"/>
      <c r="OC149" s="380"/>
      <c r="OD149" s="380"/>
      <c r="OE149" s="380"/>
      <c r="OF149" s="380"/>
      <c r="OG149" s="380"/>
      <c r="OH149" s="380"/>
      <c r="OI149" s="380"/>
      <c r="OJ149" s="380"/>
      <c r="OK149" s="380"/>
      <c r="OL149" s="380"/>
      <c r="OM149" s="380"/>
      <c r="ON149" s="380"/>
    </row>
    <row r="150" spans="1:404" ht="15" customHeight="1">
      <c r="A150" s="12"/>
      <c r="B150" s="12"/>
      <c r="C150" s="12"/>
      <c r="D150" s="12"/>
      <c r="E150" s="12"/>
      <c r="F150" s="12"/>
      <c r="G150" s="12"/>
      <c r="H150" s="12"/>
      <c r="I150" s="12"/>
      <c r="J150" s="627"/>
      <c r="K150" s="627"/>
      <c r="L150" s="627"/>
      <c r="M150" s="627"/>
      <c r="N150" s="627"/>
      <c r="O150" s="627"/>
      <c r="P150" s="627"/>
      <c r="Q150" s="627"/>
      <c r="R150" s="627"/>
      <c r="S150" s="627"/>
      <c r="T150" s="627"/>
      <c r="U150" s="627"/>
      <c r="V150" s="627"/>
      <c r="W150" s="627"/>
      <c r="X150" s="627"/>
      <c r="Y150" s="627"/>
      <c r="Z150" s="627"/>
      <c r="AA150" s="627"/>
      <c r="AB150" s="627"/>
      <c r="AC150" s="627"/>
      <c r="AD150" s="627"/>
      <c r="AE150" s="627"/>
      <c r="AF150" s="627"/>
      <c r="AG150" s="627"/>
      <c r="AH150" s="627"/>
      <c r="AI150" s="627"/>
      <c r="AJ150" s="627"/>
      <c r="AK150" s="627"/>
      <c r="AL150" s="627"/>
      <c r="AM150" s="627"/>
      <c r="AN150" s="627"/>
      <c r="AO150" s="627"/>
      <c r="AP150" s="627"/>
      <c r="AQ150" s="627"/>
      <c r="AR150" s="627"/>
      <c r="AS150" s="627"/>
      <c r="AT150" s="627"/>
      <c r="AU150" s="627"/>
      <c r="AV150" s="627"/>
      <c r="AW150" s="627"/>
      <c r="AX150" s="627"/>
      <c r="AY150" s="627"/>
      <c r="AZ150" s="627"/>
      <c r="BA150" s="627"/>
      <c r="BB150" s="627"/>
      <c r="BC150" s="627"/>
      <c r="BD150" s="627"/>
      <c r="BE150" s="627"/>
      <c r="BF150" s="627"/>
      <c r="BG150" s="627"/>
      <c r="BH150" s="627"/>
      <c r="BI150" s="627"/>
      <c r="BJ150" s="627"/>
      <c r="BK150" s="627"/>
      <c r="BL150" s="627"/>
      <c r="BM150" s="627"/>
      <c r="BN150" s="627"/>
      <c r="BO150" s="627"/>
      <c r="BP150" s="627"/>
      <c r="BQ150" s="627"/>
      <c r="BR150" s="627"/>
      <c r="BS150" s="627"/>
      <c r="BT150" s="627"/>
      <c r="BU150" s="627"/>
      <c r="BV150" s="627"/>
      <c r="BW150" s="627"/>
      <c r="BX150" s="627"/>
      <c r="BY150" s="627"/>
      <c r="BZ150" s="627"/>
      <c r="CA150" s="627"/>
      <c r="CB150" s="627"/>
      <c r="CC150" s="627"/>
      <c r="CD150" s="627"/>
      <c r="CE150" s="627"/>
      <c r="CF150" s="627"/>
      <c r="CG150" s="627"/>
      <c r="CH150" s="627"/>
      <c r="CI150" s="627"/>
      <c r="CJ150" s="627"/>
      <c r="CK150" s="627"/>
      <c r="CL150" s="627"/>
      <c r="CM150" s="627"/>
      <c r="CN150" s="627"/>
      <c r="CO150" s="627"/>
      <c r="CP150" s="627"/>
      <c r="CQ150" s="627"/>
      <c r="CR150" s="627"/>
      <c r="CS150" s="627"/>
      <c r="CT150" s="627"/>
      <c r="CU150" s="627"/>
      <c r="CV150" s="627"/>
      <c r="CW150" s="627"/>
      <c r="CX150" s="627"/>
      <c r="CY150" s="627"/>
      <c r="CZ150" s="627"/>
      <c r="DA150" s="627"/>
      <c r="DB150" s="627"/>
      <c r="DC150" s="627"/>
      <c r="DD150" s="627"/>
      <c r="DE150" s="627"/>
      <c r="DF150" s="627"/>
      <c r="DG150" s="627"/>
      <c r="DH150" s="627"/>
      <c r="DI150" s="627"/>
      <c r="DJ150" s="627"/>
      <c r="DK150" s="627"/>
      <c r="DL150" s="627"/>
      <c r="DM150" s="627"/>
      <c r="DN150" s="627"/>
      <c r="DO150" s="627"/>
      <c r="DP150" s="627"/>
      <c r="DQ150" s="627"/>
      <c r="DR150" s="627"/>
      <c r="DS150" s="627"/>
      <c r="DT150" s="627"/>
      <c r="DU150" s="627"/>
      <c r="DV150" s="627"/>
      <c r="DW150" s="627"/>
      <c r="DX150" s="627"/>
      <c r="DY150" s="627"/>
      <c r="DZ150" s="627"/>
      <c r="EA150" s="627"/>
      <c r="EB150" s="627"/>
      <c r="EC150" s="627"/>
      <c r="ED150" s="627"/>
      <c r="EE150" s="627"/>
      <c r="EF150" s="627"/>
      <c r="EG150" s="627"/>
      <c r="EH150" s="627"/>
      <c r="EI150" s="627"/>
      <c r="EJ150" s="627"/>
      <c r="EK150" s="627"/>
      <c r="EL150" s="627"/>
      <c r="EM150" s="627"/>
      <c r="EN150" s="627"/>
      <c r="EO150" s="627"/>
      <c r="EP150" s="627"/>
      <c r="EQ150" s="627"/>
      <c r="ER150" s="627"/>
      <c r="ES150" s="627"/>
      <c r="ET150" s="627"/>
      <c r="EU150" s="627"/>
      <c r="EV150" s="627"/>
      <c r="EW150" s="627"/>
      <c r="EX150" s="627"/>
      <c r="EY150" s="627"/>
      <c r="EZ150" s="627"/>
      <c r="FA150" s="627"/>
      <c r="FB150" s="627"/>
      <c r="FC150" s="627"/>
      <c r="FD150" s="627"/>
      <c r="FE150" s="627"/>
      <c r="FF150" s="627"/>
      <c r="FG150" s="627"/>
      <c r="FH150" s="627"/>
      <c r="FI150" s="627"/>
      <c r="FJ150" s="627"/>
      <c r="FK150" s="627"/>
      <c r="FL150" s="627"/>
      <c r="FM150" s="627"/>
      <c r="FN150" s="627"/>
      <c r="FO150" s="627"/>
      <c r="FP150" s="627"/>
      <c r="FQ150" s="627"/>
      <c r="FR150" s="627"/>
      <c r="FS150" s="627"/>
      <c r="FT150" s="627"/>
      <c r="FU150" s="627"/>
      <c r="FV150" s="627"/>
      <c r="FW150" s="627"/>
      <c r="FX150" s="627"/>
      <c r="FY150" s="627"/>
      <c r="FZ150" s="627"/>
      <c r="GA150" s="627"/>
      <c r="GB150" s="627"/>
      <c r="GC150" s="627"/>
      <c r="GD150" s="627"/>
      <c r="GE150" s="627"/>
      <c r="GF150" s="627"/>
      <c r="GG150" s="627"/>
      <c r="GH150" s="627"/>
      <c r="GI150" s="627"/>
      <c r="GJ150" s="627"/>
      <c r="GK150" s="627"/>
      <c r="GL150" s="627"/>
      <c r="GM150" s="627"/>
      <c r="GN150" s="627"/>
      <c r="GO150" s="627"/>
      <c r="GP150" s="627"/>
      <c r="GQ150" s="627"/>
      <c r="GR150" s="627"/>
      <c r="GS150" s="627"/>
      <c r="GT150" s="627"/>
      <c r="GU150" s="627"/>
      <c r="GV150" s="627"/>
      <c r="GW150" s="627"/>
      <c r="GX150" s="627"/>
      <c r="GY150" s="627"/>
      <c r="GZ150" s="627"/>
      <c r="HA150" s="627"/>
      <c r="HB150" s="627"/>
      <c r="HC150" s="627"/>
      <c r="HD150" s="627"/>
      <c r="HE150" s="627"/>
      <c r="HF150" s="627"/>
      <c r="HG150" s="627"/>
      <c r="HH150" s="627"/>
      <c r="HI150" s="627"/>
      <c r="HJ150" s="627"/>
      <c r="HK150" s="627"/>
      <c r="HL150" s="627"/>
      <c r="HM150" s="627"/>
      <c r="HN150" s="627"/>
      <c r="HO150" s="627"/>
      <c r="HP150" s="627"/>
      <c r="HQ150" s="627"/>
      <c r="HR150" s="627"/>
      <c r="HS150" s="627"/>
      <c r="HT150" s="627"/>
      <c r="HU150" s="627"/>
      <c r="HV150" s="627"/>
      <c r="HW150" s="627"/>
      <c r="HX150" s="627"/>
      <c r="HY150" s="627"/>
      <c r="HZ150" s="627"/>
      <c r="IA150" s="627"/>
      <c r="IB150" s="627"/>
      <c r="IC150" s="627"/>
      <c r="ID150" s="627"/>
      <c r="IE150" s="627"/>
      <c r="IF150" s="627"/>
      <c r="IG150" s="627"/>
      <c r="IH150" s="627"/>
      <c r="II150" s="627"/>
      <c r="IJ150" s="627"/>
      <c r="IK150" s="627"/>
      <c r="IL150" s="627"/>
      <c r="IM150" s="627"/>
      <c r="IN150" s="627"/>
      <c r="IO150" s="627"/>
      <c r="IP150" s="627"/>
      <c r="IQ150" s="627"/>
      <c r="IR150" s="627"/>
      <c r="IS150" s="627"/>
      <c r="IT150" s="627"/>
      <c r="IU150" s="627"/>
      <c r="IV150" s="627"/>
      <c r="IW150" s="627"/>
      <c r="IX150" s="627"/>
      <c r="IY150" s="627"/>
      <c r="IZ150" s="627"/>
      <c r="JA150" s="627"/>
      <c r="JB150" s="627"/>
      <c r="JC150" s="627"/>
      <c r="JD150" s="627"/>
      <c r="JE150" s="627"/>
      <c r="JF150" s="627"/>
      <c r="JG150" s="627"/>
      <c r="JH150" s="627"/>
      <c r="JI150" s="627"/>
      <c r="JJ150" s="627"/>
      <c r="JK150" s="627"/>
      <c r="JL150" s="627"/>
      <c r="JM150" s="627"/>
      <c r="JN150" s="627"/>
      <c r="JO150" s="627"/>
      <c r="JP150" s="627"/>
      <c r="JQ150" s="627"/>
      <c r="JR150" s="627"/>
      <c r="JS150" s="627"/>
      <c r="JT150" s="627"/>
      <c r="JU150" s="627"/>
      <c r="JV150" s="627"/>
      <c r="JW150" s="627"/>
      <c r="JX150" s="627"/>
      <c r="JY150" s="627"/>
      <c r="JZ150" s="627"/>
      <c r="KA150" s="627"/>
      <c r="KB150" s="627"/>
      <c r="KC150" s="627"/>
      <c r="KD150" s="627"/>
      <c r="KE150" s="627"/>
      <c r="KF150" s="627"/>
      <c r="KG150" s="627"/>
      <c r="KH150" s="627"/>
      <c r="KI150" s="627"/>
      <c r="KJ150" s="627"/>
      <c r="KK150" s="627"/>
      <c r="KL150" s="627"/>
      <c r="KM150" s="627"/>
      <c r="KN150" s="627"/>
      <c r="KO150" s="627"/>
      <c r="KP150" s="627"/>
      <c r="KQ150" s="627"/>
      <c r="KR150" s="627"/>
      <c r="KS150" s="627"/>
      <c r="KT150" s="627"/>
      <c r="KU150" s="627"/>
      <c r="KV150" s="627"/>
      <c r="KW150" s="627"/>
      <c r="KX150" s="627"/>
      <c r="KY150" s="627"/>
      <c r="KZ150" s="627"/>
      <c r="LA150" s="627"/>
      <c r="LB150" s="627"/>
      <c r="LC150" s="627"/>
      <c r="LD150" s="627"/>
      <c r="LE150" s="627"/>
      <c r="LF150" s="627"/>
      <c r="LG150" s="627"/>
      <c r="LH150" s="627"/>
      <c r="LI150" s="627"/>
      <c r="LJ150" s="627"/>
      <c r="LK150" s="627"/>
      <c r="LL150" s="627"/>
      <c r="LM150" s="627"/>
      <c r="LN150" s="627"/>
      <c r="LO150" s="627"/>
      <c r="LP150" s="627"/>
      <c r="LQ150" s="627"/>
      <c r="LR150" s="627"/>
      <c r="LS150" s="627"/>
      <c r="LT150" s="627"/>
      <c r="LU150" s="627"/>
      <c r="LV150" s="627"/>
      <c r="LW150" s="627"/>
      <c r="LX150" s="627"/>
      <c r="LY150" s="627"/>
      <c r="LZ150" s="627"/>
      <c r="MA150" s="627"/>
      <c r="MB150" s="627"/>
      <c r="MC150" s="627"/>
      <c r="MD150" s="627"/>
      <c r="ME150" s="627"/>
      <c r="MF150" s="627"/>
      <c r="MG150" s="627"/>
      <c r="MH150" s="627"/>
      <c r="MI150" s="627"/>
      <c r="MJ150" s="627"/>
      <c r="MK150" s="627"/>
      <c r="ML150" s="627"/>
      <c r="MM150" s="627"/>
      <c r="MN150" s="627"/>
      <c r="MO150" s="627"/>
      <c r="MP150" s="627"/>
      <c r="MQ150" s="627"/>
      <c r="MR150" s="627"/>
      <c r="MS150" s="627"/>
      <c r="MT150" s="627"/>
      <c r="MU150" s="627"/>
      <c r="MV150" s="627"/>
      <c r="MW150" s="627"/>
      <c r="MX150" s="627"/>
      <c r="MY150" s="627"/>
      <c r="MZ150" s="627"/>
      <c r="NA150" s="627"/>
      <c r="NB150" s="627"/>
      <c r="NC150" s="627"/>
      <c r="ND150" s="627"/>
      <c r="NE150" s="627"/>
      <c r="NF150" s="627"/>
      <c r="NG150" s="627"/>
      <c r="NH150" s="627"/>
      <c r="NI150" s="627"/>
      <c r="NJ150" s="627"/>
      <c r="NK150" s="627"/>
      <c r="NL150" s="627"/>
      <c r="NM150" s="627"/>
      <c r="NN150" s="627"/>
      <c r="NO150" s="627"/>
      <c r="NP150" s="627"/>
      <c r="NQ150" s="627"/>
      <c r="NR150" s="627"/>
      <c r="NS150" s="627"/>
      <c r="NT150" s="627"/>
      <c r="NU150" s="627"/>
      <c r="NV150" s="627"/>
      <c r="NW150" s="627"/>
      <c r="NX150" s="627"/>
      <c r="NY150" s="627"/>
      <c r="NZ150" s="627"/>
      <c r="OA150" s="627"/>
      <c r="OB150" s="627"/>
      <c r="OC150" s="627"/>
      <c r="OD150" s="627"/>
      <c r="OE150" s="627"/>
      <c r="OF150" s="627"/>
      <c r="OG150" s="627"/>
      <c r="OH150" s="627"/>
      <c r="OI150" s="627"/>
      <c r="OJ150" s="627"/>
      <c r="OK150" s="627"/>
      <c r="OL150" s="627"/>
      <c r="OM150" s="627"/>
      <c r="ON150" s="627"/>
    </row>
    <row r="151" spans="1:404" ht="15" customHeight="1">
      <c r="A151" s="12"/>
      <c r="B151" s="12"/>
      <c r="C151" s="12"/>
      <c r="D151" s="12"/>
      <c r="E151" s="12"/>
      <c r="F151" s="12"/>
      <c r="G151" s="12"/>
      <c r="H151" s="12"/>
      <c r="I151" s="12"/>
      <c r="J151" s="627"/>
      <c r="K151" s="627"/>
      <c r="L151" s="627"/>
      <c r="M151" s="627"/>
      <c r="N151" s="627"/>
      <c r="O151" s="627"/>
      <c r="P151" s="627"/>
      <c r="Q151" s="627"/>
      <c r="R151" s="627"/>
      <c r="S151" s="627"/>
      <c r="T151" s="627"/>
      <c r="U151" s="627"/>
      <c r="V151" s="627"/>
      <c r="W151" s="627"/>
      <c r="X151" s="627"/>
      <c r="Y151" s="627"/>
      <c r="Z151" s="627"/>
      <c r="AA151" s="627"/>
      <c r="AB151" s="627"/>
      <c r="AC151" s="627"/>
      <c r="AD151" s="627"/>
      <c r="AE151" s="627"/>
      <c r="AF151" s="627"/>
      <c r="AG151" s="627"/>
      <c r="AH151" s="627"/>
      <c r="AI151" s="627"/>
      <c r="AJ151" s="627"/>
      <c r="AK151" s="627"/>
      <c r="AL151" s="627"/>
      <c r="AM151" s="627"/>
      <c r="AN151" s="627"/>
      <c r="AO151" s="627"/>
      <c r="AP151" s="627"/>
      <c r="AQ151" s="627"/>
      <c r="AR151" s="627"/>
      <c r="AS151" s="627"/>
      <c r="AT151" s="627"/>
      <c r="AU151" s="627"/>
      <c r="AV151" s="627"/>
      <c r="AW151" s="627"/>
      <c r="AX151" s="627"/>
      <c r="AY151" s="627"/>
      <c r="AZ151" s="627"/>
      <c r="BA151" s="627"/>
      <c r="BB151" s="627"/>
      <c r="BC151" s="627"/>
      <c r="BD151" s="627"/>
      <c r="BE151" s="627"/>
      <c r="BF151" s="627"/>
      <c r="BG151" s="627"/>
      <c r="BH151" s="627"/>
      <c r="BI151" s="627"/>
      <c r="BJ151" s="627"/>
      <c r="BK151" s="627"/>
      <c r="BL151" s="627"/>
      <c r="BM151" s="627"/>
      <c r="BN151" s="627"/>
      <c r="BO151" s="627"/>
      <c r="BP151" s="627"/>
      <c r="BQ151" s="627"/>
      <c r="BR151" s="627"/>
      <c r="BS151" s="627"/>
      <c r="BT151" s="627"/>
      <c r="BU151" s="627"/>
      <c r="BV151" s="627"/>
      <c r="BW151" s="627"/>
      <c r="BX151" s="627"/>
      <c r="BY151" s="627"/>
      <c r="BZ151" s="627"/>
      <c r="CA151" s="627"/>
      <c r="CB151" s="627"/>
      <c r="CC151" s="627"/>
      <c r="CD151" s="627"/>
      <c r="CE151" s="627"/>
      <c r="CF151" s="627"/>
      <c r="CG151" s="627"/>
      <c r="CH151" s="627"/>
      <c r="CI151" s="627"/>
      <c r="CJ151" s="627"/>
      <c r="CK151" s="627"/>
      <c r="CL151" s="627"/>
      <c r="CM151" s="627"/>
      <c r="CN151" s="627"/>
      <c r="CO151" s="627"/>
      <c r="CP151" s="627"/>
      <c r="CQ151" s="627"/>
      <c r="CR151" s="627"/>
      <c r="CS151" s="627"/>
      <c r="CT151" s="627"/>
      <c r="CU151" s="627"/>
      <c r="CV151" s="627"/>
      <c r="CW151" s="627"/>
      <c r="CX151" s="627"/>
      <c r="CY151" s="627"/>
      <c r="CZ151" s="627"/>
      <c r="DA151" s="627"/>
      <c r="DB151" s="627"/>
      <c r="DC151" s="627"/>
      <c r="DD151" s="627"/>
      <c r="DE151" s="627"/>
      <c r="DF151" s="627"/>
      <c r="DG151" s="627"/>
      <c r="DH151" s="627"/>
      <c r="DI151" s="627"/>
      <c r="DJ151" s="627"/>
      <c r="DK151" s="627"/>
      <c r="DL151" s="627"/>
      <c r="DM151" s="627"/>
      <c r="DN151" s="627"/>
      <c r="DO151" s="627"/>
      <c r="DP151" s="627"/>
      <c r="DQ151" s="627"/>
      <c r="DR151" s="627"/>
      <c r="DS151" s="627"/>
      <c r="DT151" s="627"/>
      <c r="DU151" s="627"/>
      <c r="DV151" s="627"/>
      <c r="DW151" s="627"/>
      <c r="DX151" s="627"/>
      <c r="DY151" s="627"/>
      <c r="DZ151" s="627"/>
      <c r="EA151" s="627"/>
      <c r="EB151" s="627"/>
      <c r="EC151" s="627"/>
      <c r="ED151" s="627"/>
      <c r="EE151" s="627"/>
      <c r="EF151" s="627"/>
      <c r="EG151" s="627"/>
      <c r="EH151" s="627"/>
      <c r="EI151" s="627"/>
      <c r="EJ151" s="627"/>
      <c r="EK151" s="627"/>
      <c r="EL151" s="627"/>
      <c r="EM151" s="627"/>
      <c r="EN151" s="627"/>
      <c r="EO151" s="627"/>
      <c r="EP151" s="627"/>
      <c r="EQ151" s="627"/>
      <c r="ER151" s="627"/>
      <c r="ES151" s="627"/>
      <c r="ET151" s="627"/>
      <c r="EU151" s="627"/>
      <c r="EV151" s="627"/>
      <c r="EW151" s="627"/>
      <c r="EX151" s="627"/>
      <c r="EY151" s="627"/>
      <c r="EZ151" s="627"/>
      <c r="FA151" s="627"/>
      <c r="FB151" s="627"/>
      <c r="FC151" s="627"/>
      <c r="FD151" s="627"/>
      <c r="FE151" s="627"/>
      <c r="FF151" s="627"/>
      <c r="FG151" s="627"/>
      <c r="FH151" s="627"/>
      <c r="FI151" s="627"/>
      <c r="FJ151" s="627"/>
      <c r="FK151" s="627"/>
      <c r="FL151" s="627"/>
      <c r="FM151" s="627"/>
      <c r="FN151" s="627"/>
      <c r="FO151" s="627"/>
      <c r="FP151" s="627"/>
      <c r="FQ151" s="627"/>
      <c r="FR151" s="627"/>
      <c r="FS151" s="627"/>
      <c r="FT151" s="627"/>
      <c r="FU151" s="627"/>
      <c r="FV151" s="627"/>
      <c r="FW151" s="627"/>
      <c r="FX151" s="627"/>
      <c r="FY151" s="627"/>
      <c r="FZ151" s="627"/>
      <c r="GA151" s="627"/>
      <c r="GB151" s="627"/>
      <c r="GC151" s="627"/>
      <c r="GD151" s="627"/>
      <c r="GE151" s="627"/>
      <c r="GF151" s="627"/>
      <c r="GG151" s="627"/>
      <c r="GH151" s="627"/>
      <c r="GI151" s="627"/>
      <c r="GJ151" s="627"/>
      <c r="GK151" s="627"/>
      <c r="GL151" s="627"/>
      <c r="GM151" s="627"/>
      <c r="GN151" s="627"/>
      <c r="GO151" s="627"/>
      <c r="GP151" s="627"/>
      <c r="GQ151" s="627"/>
      <c r="GR151" s="627"/>
      <c r="GS151" s="627"/>
      <c r="GT151" s="627"/>
      <c r="GU151" s="627"/>
      <c r="GV151" s="627"/>
      <c r="GW151" s="627"/>
      <c r="GX151" s="627"/>
      <c r="GY151" s="627"/>
      <c r="GZ151" s="627"/>
      <c r="HA151" s="627"/>
      <c r="HB151" s="627"/>
      <c r="HC151" s="627"/>
      <c r="HD151" s="627"/>
      <c r="HE151" s="627"/>
      <c r="HF151" s="627"/>
      <c r="HG151" s="627"/>
      <c r="HH151" s="627"/>
      <c r="HI151" s="627"/>
      <c r="HJ151" s="627"/>
      <c r="HK151" s="627"/>
      <c r="HL151" s="627"/>
      <c r="HM151" s="627"/>
      <c r="HN151" s="627"/>
      <c r="HO151" s="627"/>
      <c r="HP151" s="627"/>
      <c r="HQ151" s="627"/>
      <c r="HR151" s="627"/>
      <c r="HS151" s="627"/>
      <c r="HT151" s="627"/>
      <c r="HU151" s="627"/>
      <c r="HV151" s="627"/>
      <c r="HW151" s="627"/>
      <c r="HX151" s="627"/>
      <c r="HY151" s="627"/>
      <c r="HZ151" s="627"/>
      <c r="IA151" s="627"/>
      <c r="IB151" s="627"/>
      <c r="IC151" s="627"/>
      <c r="ID151" s="627"/>
      <c r="IE151" s="627"/>
      <c r="IF151" s="627"/>
      <c r="IG151" s="627"/>
      <c r="IH151" s="627"/>
      <c r="II151" s="627"/>
      <c r="IJ151" s="627"/>
      <c r="IK151" s="627"/>
      <c r="IL151" s="627"/>
      <c r="IM151" s="627"/>
      <c r="IN151" s="627"/>
      <c r="IO151" s="627"/>
      <c r="IP151" s="627"/>
      <c r="IQ151" s="627"/>
      <c r="IR151" s="627"/>
      <c r="IS151" s="627"/>
      <c r="IT151" s="627"/>
      <c r="IU151" s="627"/>
      <c r="IV151" s="627"/>
      <c r="IW151" s="627"/>
      <c r="IX151" s="627"/>
      <c r="IY151" s="627"/>
      <c r="IZ151" s="627"/>
      <c r="JA151" s="627"/>
      <c r="JB151" s="627"/>
      <c r="JC151" s="627"/>
      <c r="JD151" s="627"/>
      <c r="JE151" s="627"/>
      <c r="JF151" s="627"/>
      <c r="JG151" s="627"/>
      <c r="JH151" s="627"/>
      <c r="JI151" s="627"/>
      <c r="JJ151" s="627"/>
      <c r="JK151" s="627"/>
      <c r="JL151" s="627"/>
      <c r="JM151" s="627"/>
      <c r="JN151" s="627"/>
      <c r="JO151" s="627"/>
      <c r="JP151" s="627"/>
      <c r="JQ151" s="627"/>
      <c r="JR151" s="627"/>
      <c r="JS151" s="627"/>
      <c r="JT151" s="627"/>
      <c r="JU151" s="627"/>
      <c r="JV151" s="627"/>
      <c r="JW151" s="627"/>
      <c r="JX151" s="627"/>
      <c r="JY151" s="627"/>
      <c r="JZ151" s="627"/>
      <c r="KA151" s="627"/>
      <c r="KB151" s="627"/>
      <c r="KC151" s="627"/>
      <c r="KD151" s="627"/>
      <c r="KE151" s="627"/>
      <c r="KF151" s="627"/>
      <c r="KG151" s="627"/>
      <c r="KH151" s="627"/>
      <c r="KI151" s="627"/>
      <c r="KJ151" s="627"/>
      <c r="KK151" s="627"/>
      <c r="KL151" s="627"/>
      <c r="KM151" s="627"/>
      <c r="KN151" s="627"/>
      <c r="KO151" s="627"/>
      <c r="KP151" s="627"/>
      <c r="KQ151" s="627"/>
      <c r="KR151" s="627"/>
      <c r="KS151" s="627"/>
      <c r="KT151" s="627"/>
      <c r="KU151" s="627"/>
      <c r="KV151" s="627"/>
      <c r="KW151" s="627"/>
      <c r="KX151" s="627"/>
      <c r="KY151" s="627"/>
      <c r="KZ151" s="627"/>
      <c r="LA151" s="627"/>
      <c r="LB151" s="627"/>
      <c r="LC151" s="627"/>
      <c r="LD151" s="627"/>
      <c r="LE151" s="627"/>
      <c r="LF151" s="627"/>
      <c r="LG151" s="627"/>
      <c r="LH151" s="627"/>
      <c r="LI151" s="627"/>
      <c r="LJ151" s="627"/>
      <c r="LK151" s="627"/>
      <c r="LL151" s="627"/>
      <c r="LM151" s="627"/>
      <c r="LN151" s="627"/>
      <c r="LO151" s="627"/>
      <c r="LP151" s="627"/>
      <c r="LQ151" s="627"/>
      <c r="LR151" s="627"/>
      <c r="LS151" s="627"/>
      <c r="LT151" s="627"/>
      <c r="LU151" s="627"/>
      <c r="LV151" s="627"/>
      <c r="LW151" s="627"/>
      <c r="LX151" s="627"/>
      <c r="LY151" s="627"/>
      <c r="LZ151" s="627"/>
      <c r="MA151" s="627"/>
      <c r="MB151" s="627"/>
      <c r="MC151" s="627"/>
      <c r="MD151" s="627"/>
      <c r="ME151" s="627"/>
      <c r="MF151" s="627"/>
      <c r="MG151" s="627"/>
      <c r="MH151" s="627"/>
      <c r="MI151" s="627"/>
      <c r="MJ151" s="627"/>
      <c r="MK151" s="627"/>
      <c r="ML151" s="627"/>
      <c r="MM151" s="627"/>
      <c r="MN151" s="627"/>
      <c r="MO151" s="627"/>
      <c r="MP151" s="627"/>
      <c r="MQ151" s="627"/>
      <c r="MR151" s="627"/>
      <c r="MS151" s="627"/>
      <c r="MT151" s="627"/>
      <c r="MU151" s="627"/>
      <c r="MV151" s="627"/>
      <c r="MW151" s="627"/>
      <c r="MX151" s="627"/>
      <c r="MY151" s="627"/>
      <c r="MZ151" s="627"/>
      <c r="NA151" s="627"/>
      <c r="NB151" s="627"/>
      <c r="NC151" s="627"/>
      <c r="ND151" s="627"/>
      <c r="NE151" s="627"/>
      <c r="NF151" s="627"/>
      <c r="NG151" s="627"/>
      <c r="NH151" s="627"/>
      <c r="NI151" s="627"/>
      <c r="NJ151" s="627"/>
      <c r="NK151" s="627"/>
      <c r="NL151" s="627"/>
      <c r="NM151" s="627"/>
      <c r="NN151" s="627"/>
      <c r="NO151" s="627"/>
      <c r="NP151" s="627"/>
      <c r="NQ151" s="627"/>
      <c r="NR151" s="627"/>
      <c r="NS151" s="627"/>
      <c r="NT151" s="627"/>
      <c r="NU151" s="627"/>
      <c r="NV151" s="627"/>
      <c r="NW151" s="627"/>
      <c r="NX151" s="627"/>
      <c r="NY151" s="627"/>
      <c r="NZ151" s="627"/>
      <c r="OA151" s="627"/>
      <c r="OB151" s="627"/>
      <c r="OC151" s="627"/>
      <c r="OD151" s="627"/>
      <c r="OE151" s="627"/>
      <c r="OF151" s="627"/>
      <c r="OG151" s="627"/>
      <c r="OH151" s="627"/>
      <c r="OI151" s="627"/>
      <c r="OJ151" s="627"/>
      <c r="OK151" s="627"/>
      <c r="OL151" s="627"/>
      <c r="OM151" s="627"/>
      <c r="ON151" s="627"/>
    </row>
    <row r="152" spans="1:404" ht="15" customHeight="1">
      <c r="A152" s="12"/>
      <c r="B152" s="12"/>
      <c r="C152" s="12"/>
      <c r="D152" s="12"/>
      <c r="E152" s="12"/>
      <c r="F152" s="12"/>
      <c r="G152" s="12"/>
      <c r="H152" s="12"/>
      <c r="I152" s="12"/>
      <c r="J152" s="380"/>
      <c r="K152" s="380"/>
      <c r="L152" s="380"/>
      <c r="M152" s="380"/>
      <c r="N152" s="380"/>
      <c r="O152" s="380"/>
      <c r="P152" s="380"/>
      <c r="Q152" s="380"/>
      <c r="R152" s="380"/>
      <c r="S152" s="380"/>
      <c r="T152" s="380"/>
      <c r="U152" s="380"/>
      <c r="V152" s="380"/>
      <c r="W152" s="380"/>
      <c r="X152" s="380"/>
      <c r="Y152" s="380"/>
      <c r="Z152" s="380"/>
      <c r="AA152" s="380"/>
      <c r="AB152" s="380"/>
      <c r="AC152" s="380"/>
      <c r="AD152" s="380"/>
      <c r="AE152" s="380"/>
      <c r="AF152" s="380"/>
      <c r="AG152" s="380"/>
      <c r="AH152" s="380"/>
      <c r="AI152" s="380"/>
      <c r="AJ152" s="380"/>
      <c r="AK152" s="380"/>
      <c r="AL152" s="380"/>
      <c r="AM152" s="380"/>
      <c r="AN152" s="380"/>
      <c r="AO152" s="380"/>
      <c r="AP152" s="380"/>
      <c r="AQ152" s="380"/>
      <c r="AR152" s="380"/>
      <c r="AS152" s="380"/>
      <c r="AT152" s="380"/>
      <c r="AU152" s="380"/>
      <c r="AV152" s="380"/>
      <c r="AW152" s="380"/>
      <c r="AX152" s="380"/>
      <c r="AY152" s="380"/>
      <c r="AZ152" s="380"/>
      <c r="BA152" s="380"/>
      <c r="BB152" s="380"/>
      <c r="BC152" s="380"/>
      <c r="BD152" s="380"/>
      <c r="BE152" s="380"/>
      <c r="BF152" s="380"/>
      <c r="BG152" s="380"/>
      <c r="BH152" s="380"/>
      <c r="BI152" s="380"/>
      <c r="BJ152" s="380"/>
      <c r="BK152" s="380"/>
      <c r="BL152" s="380"/>
      <c r="BM152" s="380"/>
      <c r="BN152" s="380"/>
      <c r="BO152" s="380"/>
      <c r="BP152" s="380"/>
      <c r="BQ152" s="380"/>
      <c r="BR152" s="380"/>
      <c r="BS152" s="380"/>
      <c r="BT152" s="380"/>
      <c r="BU152" s="380"/>
      <c r="BV152" s="380"/>
      <c r="BW152" s="380"/>
      <c r="BX152" s="380"/>
      <c r="BY152" s="380"/>
      <c r="BZ152" s="380"/>
      <c r="CA152" s="380"/>
      <c r="CB152" s="380"/>
      <c r="CC152" s="380"/>
      <c r="CD152" s="380"/>
      <c r="CE152" s="380"/>
      <c r="CF152" s="380"/>
      <c r="CG152" s="380"/>
      <c r="CH152" s="380"/>
      <c r="CI152" s="380"/>
      <c r="CJ152" s="380"/>
      <c r="CK152" s="380"/>
      <c r="CL152" s="380"/>
      <c r="CM152" s="380"/>
      <c r="CN152" s="380"/>
      <c r="CO152" s="380"/>
      <c r="CP152" s="380"/>
      <c r="CQ152" s="380"/>
      <c r="CR152" s="380"/>
      <c r="CS152" s="380"/>
      <c r="CT152" s="380"/>
      <c r="CU152" s="380"/>
      <c r="CV152" s="380"/>
      <c r="CW152" s="380"/>
      <c r="CX152" s="380"/>
      <c r="CY152" s="380"/>
      <c r="CZ152" s="380"/>
      <c r="DA152" s="380"/>
      <c r="DB152" s="380"/>
      <c r="DC152" s="380"/>
      <c r="DD152" s="380"/>
      <c r="DE152" s="380"/>
      <c r="DF152" s="380"/>
      <c r="DG152" s="380"/>
      <c r="DH152" s="380"/>
      <c r="DI152" s="380"/>
      <c r="DJ152" s="380"/>
      <c r="DK152" s="380"/>
      <c r="DL152" s="380"/>
      <c r="DM152" s="380"/>
      <c r="DN152" s="380"/>
      <c r="DO152" s="380"/>
      <c r="DP152" s="380"/>
      <c r="DQ152" s="380"/>
      <c r="DR152" s="380"/>
      <c r="DS152" s="380"/>
      <c r="DT152" s="380"/>
      <c r="DU152" s="380"/>
      <c r="DV152" s="380"/>
      <c r="DW152" s="380"/>
      <c r="DX152" s="380"/>
      <c r="DY152" s="380"/>
      <c r="DZ152" s="380"/>
      <c r="EA152" s="380"/>
      <c r="EB152" s="380"/>
      <c r="EC152" s="380"/>
      <c r="ED152" s="380"/>
      <c r="EE152" s="380"/>
      <c r="EF152" s="380"/>
      <c r="EG152" s="380"/>
      <c r="EH152" s="380"/>
      <c r="EI152" s="380"/>
      <c r="EJ152" s="380"/>
      <c r="EK152" s="380"/>
      <c r="EL152" s="380"/>
      <c r="EM152" s="380"/>
      <c r="EN152" s="380"/>
      <c r="EO152" s="380"/>
      <c r="EP152" s="380"/>
      <c r="EQ152" s="380"/>
      <c r="ER152" s="380"/>
      <c r="ES152" s="380"/>
      <c r="ET152" s="380"/>
      <c r="EU152" s="380"/>
      <c r="EV152" s="380"/>
      <c r="EW152" s="380"/>
      <c r="EX152" s="380"/>
      <c r="EY152" s="380"/>
      <c r="EZ152" s="380"/>
      <c r="FA152" s="380"/>
      <c r="FB152" s="380"/>
      <c r="FC152" s="380"/>
      <c r="FD152" s="380"/>
      <c r="FE152" s="380"/>
      <c r="FF152" s="380"/>
      <c r="FG152" s="380"/>
      <c r="FH152" s="380"/>
      <c r="FI152" s="380"/>
      <c r="FJ152" s="380"/>
      <c r="FK152" s="380"/>
      <c r="FL152" s="380"/>
      <c r="FM152" s="380"/>
      <c r="FN152" s="380"/>
      <c r="FO152" s="380"/>
      <c r="FP152" s="380"/>
      <c r="FQ152" s="380"/>
      <c r="FR152" s="380"/>
      <c r="FS152" s="380"/>
      <c r="FT152" s="380"/>
      <c r="FU152" s="380"/>
      <c r="FV152" s="380"/>
      <c r="FW152" s="380"/>
      <c r="FX152" s="380"/>
      <c r="FY152" s="380"/>
      <c r="FZ152" s="380"/>
      <c r="GA152" s="380"/>
      <c r="GB152" s="380"/>
      <c r="GC152" s="380"/>
      <c r="GD152" s="380"/>
      <c r="GE152" s="380"/>
      <c r="GF152" s="380"/>
      <c r="GG152" s="380"/>
      <c r="GH152" s="380"/>
      <c r="GI152" s="380"/>
      <c r="GJ152" s="380"/>
      <c r="GK152" s="380"/>
      <c r="GL152" s="380"/>
      <c r="GM152" s="380"/>
      <c r="GN152" s="380"/>
      <c r="GO152" s="380"/>
      <c r="GP152" s="380"/>
      <c r="GQ152" s="380"/>
      <c r="GR152" s="380"/>
      <c r="GS152" s="380"/>
      <c r="GT152" s="380"/>
      <c r="GU152" s="380"/>
      <c r="GV152" s="380"/>
      <c r="GW152" s="380"/>
      <c r="GX152" s="380"/>
      <c r="GY152" s="380"/>
      <c r="GZ152" s="380"/>
      <c r="HA152" s="380"/>
      <c r="HB152" s="380"/>
      <c r="HC152" s="380"/>
      <c r="HD152" s="380"/>
      <c r="HE152" s="380"/>
      <c r="HF152" s="380"/>
      <c r="HG152" s="380"/>
      <c r="HH152" s="380"/>
      <c r="HI152" s="380"/>
      <c r="HJ152" s="380"/>
      <c r="HK152" s="380"/>
      <c r="HL152" s="380"/>
      <c r="HM152" s="380"/>
      <c r="HN152" s="380"/>
      <c r="HO152" s="380"/>
      <c r="HP152" s="380"/>
      <c r="HQ152" s="380"/>
      <c r="HR152" s="380"/>
      <c r="HS152" s="380"/>
      <c r="HT152" s="380"/>
      <c r="HU152" s="380"/>
      <c r="HV152" s="380"/>
      <c r="HW152" s="380"/>
      <c r="HX152" s="380"/>
      <c r="HY152" s="380"/>
      <c r="HZ152" s="380"/>
      <c r="IA152" s="380"/>
      <c r="IB152" s="380"/>
      <c r="IC152" s="380"/>
      <c r="ID152" s="380"/>
      <c r="IE152" s="380"/>
      <c r="IF152" s="380"/>
      <c r="IG152" s="380"/>
      <c r="IH152" s="380"/>
      <c r="II152" s="380"/>
      <c r="IJ152" s="380"/>
      <c r="IK152" s="380"/>
      <c r="IL152" s="380"/>
      <c r="IM152" s="380"/>
      <c r="IN152" s="380"/>
      <c r="IO152" s="380"/>
      <c r="IP152" s="380"/>
      <c r="IQ152" s="380"/>
      <c r="IR152" s="380"/>
      <c r="IS152" s="380"/>
      <c r="IT152" s="380"/>
      <c r="IU152" s="380"/>
      <c r="IV152" s="380"/>
      <c r="IW152" s="380"/>
      <c r="IX152" s="380"/>
      <c r="IY152" s="380"/>
      <c r="IZ152" s="380"/>
      <c r="JA152" s="380"/>
      <c r="JB152" s="380"/>
      <c r="JC152" s="380"/>
      <c r="JD152" s="380"/>
      <c r="JE152" s="380"/>
      <c r="JF152" s="380"/>
      <c r="JG152" s="380"/>
      <c r="JH152" s="380"/>
      <c r="JI152" s="380"/>
      <c r="JJ152" s="380"/>
      <c r="JK152" s="380"/>
      <c r="JL152" s="380"/>
      <c r="JM152" s="380"/>
      <c r="JN152" s="380"/>
      <c r="JO152" s="380"/>
      <c r="JP152" s="380"/>
      <c r="JQ152" s="380"/>
      <c r="JR152" s="380"/>
      <c r="JS152" s="380"/>
      <c r="JT152" s="380"/>
      <c r="JU152" s="380"/>
      <c r="JV152" s="380"/>
      <c r="JW152" s="380"/>
      <c r="JX152" s="380"/>
      <c r="JY152" s="380"/>
      <c r="JZ152" s="380"/>
      <c r="KA152" s="380"/>
      <c r="KB152" s="380"/>
      <c r="KC152" s="380"/>
      <c r="KD152" s="380"/>
      <c r="KE152" s="380"/>
      <c r="KF152" s="380"/>
      <c r="KG152" s="380"/>
      <c r="KH152" s="380"/>
      <c r="KI152" s="380"/>
      <c r="KJ152" s="380"/>
      <c r="KK152" s="380"/>
      <c r="KL152" s="380"/>
      <c r="KM152" s="380"/>
      <c r="KN152" s="380"/>
      <c r="KO152" s="380"/>
      <c r="KP152" s="380"/>
      <c r="KQ152" s="380"/>
      <c r="KR152" s="380"/>
      <c r="KS152" s="380"/>
      <c r="KT152" s="380"/>
      <c r="KU152" s="380"/>
      <c r="KV152" s="380"/>
      <c r="KW152" s="380"/>
      <c r="KX152" s="380"/>
      <c r="KY152" s="380"/>
      <c r="KZ152" s="380"/>
      <c r="LA152" s="380"/>
      <c r="LB152" s="380"/>
      <c r="LC152" s="380"/>
      <c r="LD152" s="380"/>
      <c r="LE152" s="380"/>
      <c r="LF152" s="380"/>
      <c r="LG152" s="380"/>
      <c r="LH152" s="380"/>
      <c r="LI152" s="380"/>
      <c r="LJ152" s="380"/>
      <c r="LK152" s="380"/>
      <c r="LL152" s="380"/>
      <c r="LM152" s="380"/>
      <c r="LN152" s="380"/>
      <c r="LO152" s="380"/>
      <c r="LP152" s="380"/>
      <c r="LQ152" s="380"/>
      <c r="LR152" s="380"/>
      <c r="LS152" s="380"/>
      <c r="LT152" s="380"/>
      <c r="LU152" s="380"/>
      <c r="LV152" s="380"/>
      <c r="LW152" s="380"/>
      <c r="LX152" s="380"/>
      <c r="LY152" s="380"/>
      <c r="LZ152" s="380"/>
      <c r="MA152" s="380"/>
      <c r="MB152" s="380"/>
      <c r="MC152" s="380"/>
      <c r="MD152" s="380"/>
      <c r="ME152" s="380"/>
      <c r="MF152" s="380"/>
      <c r="MG152" s="380"/>
      <c r="MH152" s="380"/>
      <c r="MI152" s="380"/>
      <c r="MJ152" s="380"/>
      <c r="MK152" s="380"/>
      <c r="ML152" s="380"/>
      <c r="MM152" s="380"/>
      <c r="MN152" s="380"/>
      <c r="MO152" s="380"/>
      <c r="MP152" s="380"/>
      <c r="MQ152" s="380"/>
      <c r="MR152" s="380"/>
      <c r="MS152" s="380"/>
      <c r="MT152" s="380"/>
      <c r="MU152" s="380"/>
      <c r="MV152" s="380"/>
      <c r="MW152" s="380"/>
      <c r="MX152" s="380"/>
      <c r="MY152" s="380"/>
      <c r="MZ152" s="380"/>
      <c r="NA152" s="380"/>
      <c r="NB152" s="380"/>
      <c r="NC152" s="380"/>
      <c r="ND152" s="380"/>
      <c r="NE152" s="380"/>
      <c r="NF152" s="380"/>
      <c r="NG152" s="380"/>
      <c r="NH152" s="380"/>
      <c r="NI152" s="380"/>
      <c r="NJ152" s="380"/>
      <c r="NK152" s="380"/>
      <c r="NL152" s="380"/>
      <c r="NM152" s="380"/>
      <c r="NN152" s="380"/>
      <c r="NO152" s="380"/>
      <c r="NP152" s="380"/>
      <c r="NQ152" s="380"/>
      <c r="NR152" s="380"/>
      <c r="NS152" s="380"/>
      <c r="NT152" s="380"/>
      <c r="NU152" s="380"/>
      <c r="NV152" s="380"/>
      <c r="NW152" s="380"/>
      <c r="NX152" s="380"/>
      <c r="NY152" s="380"/>
      <c r="NZ152" s="380"/>
      <c r="OA152" s="380"/>
      <c r="OB152" s="380"/>
      <c r="OC152" s="380"/>
      <c r="OD152" s="380"/>
      <c r="OE152" s="380"/>
      <c r="OF152" s="380"/>
      <c r="OG152" s="380"/>
      <c r="OH152" s="380"/>
      <c r="OI152" s="380"/>
      <c r="OJ152" s="380"/>
      <c r="OK152" s="380"/>
      <c r="OL152" s="380"/>
      <c r="OM152" s="380"/>
      <c r="ON152" s="380"/>
    </row>
    <row r="153" spans="1:404" ht="15" customHeight="1">
      <c r="A153" s="12"/>
      <c r="B153" s="12"/>
      <c r="C153" s="12"/>
      <c r="D153" s="12"/>
      <c r="E153" s="12"/>
      <c r="F153" s="12"/>
      <c r="G153" s="12"/>
      <c r="H153" s="12"/>
      <c r="I153" s="12"/>
      <c r="J153" s="627"/>
      <c r="K153" s="627"/>
      <c r="L153" s="627"/>
      <c r="M153" s="627"/>
      <c r="N153" s="627"/>
      <c r="O153" s="627"/>
      <c r="P153" s="627"/>
      <c r="Q153" s="627"/>
      <c r="R153" s="627"/>
      <c r="S153" s="627"/>
      <c r="T153" s="627"/>
      <c r="U153" s="627"/>
      <c r="V153" s="627"/>
      <c r="W153" s="627"/>
      <c r="X153" s="627"/>
      <c r="Y153" s="627"/>
      <c r="Z153" s="627"/>
      <c r="AA153" s="627"/>
      <c r="AB153" s="627"/>
      <c r="AC153" s="627"/>
      <c r="AD153" s="627"/>
      <c r="AE153" s="627"/>
      <c r="AF153" s="627"/>
      <c r="AG153" s="627"/>
      <c r="AH153" s="627"/>
      <c r="AI153" s="627"/>
      <c r="AJ153" s="627"/>
      <c r="AK153" s="627"/>
      <c r="AL153" s="627"/>
      <c r="AM153" s="627"/>
      <c r="AN153" s="627"/>
      <c r="AO153" s="627"/>
      <c r="AP153" s="627"/>
      <c r="AQ153" s="627"/>
      <c r="AR153" s="627"/>
      <c r="AS153" s="627"/>
      <c r="AT153" s="627"/>
      <c r="AU153" s="627"/>
      <c r="AV153" s="627"/>
      <c r="AW153" s="627"/>
      <c r="AX153" s="627"/>
      <c r="AY153" s="627"/>
      <c r="AZ153" s="627"/>
      <c r="BA153" s="627"/>
      <c r="BB153" s="627"/>
      <c r="BC153" s="627"/>
      <c r="BD153" s="627"/>
      <c r="BE153" s="627"/>
      <c r="BF153" s="627"/>
      <c r="BG153" s="627"/>
      <c r="BH153" s="627"/>
      <c r="BI153" s="627"/>
      <c r="BJ153" s="627"/>
      <c r="BK153" s="627"/>
      <c r="BL153" s="627"/>
      <c r="BM153" s="627"/>
      <c r="BN153" s="627"/>
      <c r="BO153" s="627"/>
      <c r="BP153" s="627"/>
      <c r="BQ153" s="627"/>
      <c r="BR153" s="627"/>
      <c r="BS153" s="627"/>
      <c r="BT153" s="627"/>
      <c r="BU153" s="627"/>
      <c r="BV153" s="627"/>
      <c r="BW153" s="627"/>
      <c r="BX153" s="627"/>
      <c r="BY153" s="627"/>
      <c r="BZ153" s="627"/>
      <c r="CA153" s="627"/>
      <c r="CB153" s="627"/>
      <c r="CC153" s="627"/>
      <c r="CD153" s="627"/>
      <c r="CE153" s="627"/>
      <c r="CF153" s="627"/>
      <c r="CG153" s="627"/>
      <c r="CH153" s="627"/>
      <c r="CI153" s="627"/>
      <c r="CJ153" s="627"/>
      <c r="CK153" s="627"/>
      <c r="CL153" s="627"/>
      <c r="CM153" s="627"/>
      <c r="CN153" s="627"/>
      <c r="CO153" s="627"/>
      <c r="CP153" s="627"/>
      <c r="CQ153" s="627"/>
      <c r="CR153" s="627"/>
      <c r="CS153" s="627"/>
      <c r="CT153" s="627"/>
      <c r="CU153" s="627"/>
      <c r="CV153" s="627"/>
      <c r="CW153" s="627"/>
      <c r="CX153" s="627"/>
      <c r="CY153" s="627"/>
      <c r="CZ153" s="627"/>
      <c r="DA153" s="627"/>
      <c r="DB153" s="627"/>
      <c r="DC153" s="627"/>
      <c r="DD153" s="627"/>
      <c r="DE153" s="627"/>
      <c r="DF153" s="627"/>
      <c r="DG153" s="627"/>
      <c r="DH153" s="627"/>
      <c r="DI153" s="627"/>
      <c r="DJ153" s="627"/>
      <c r="DK153" s="627"/>
      <c r="DL153" s="627"/>
      <c r="DM153" s="627"/>
      <c r="DN153" s="627"/>
      <c r="DO153" s="627"/>
      <c r="DP153" s="627"/>
      <c r="DQ153" s="627"/>
      <c r="DR153" s="627"/>
      <c r="DS153" s="627"/>
      <c r="DT153" s="627"/>
      <c r="DU153" s="627"/>
      <c r="DV153" s="627"/>
      <c r="DW153" s="627"/>
      <c r="DX153" s="627"/>
      <c r="DY153" s="627"/>
      <c r="DZ153" s="627"/>
      <c r="EA153" s="627"/>
      <c r="EB153" s="627"/>
      <c r="EC153" s="627"/>
      <c r="ED153" s="627"/>
      <c r="EE153" s="627"/>
      <c r="EF153" s="627"/>
      <c r="EG153" s="627"/>
      <c r="EH153" s="627"/>
      <c r="EI153" s="627"/>
      <c r="EJ153" s="627"/>
      <c r="EK153" s="627"/>
      <c r="EL153" s="627"/>
      <c r="EM153" s="627"/>
      <c r="EN153" s="627"/>
      <c r="EO153" s="627"/>
      <c r="EP153" s="627"/>
      <c r="EQ153" s="627"/>
      <c r="ER153" s="627"/>
      <c r="ES153" s="627"/>
      <c r="ET153" s="627"/>
      <c r="EU153" s="627"/>
      <c r="EV153" s="627"/>
      <c r="EW153" s="627"/>
      <c r="EX153" s="627"/>
      <c r="EY153" s="627"/>
      <c r="EZ153" s="627"/>
      <c r="FA153" s="627"/>
      <c r="FB153" s="627"/>
      <c r="FC153" s="627"/>
      <c r="FD153" s="627"/>
      <c r="FE153" s="627"/>
      <c r="FF153" s="627"/>
      <c r="FG153" s="627"/>
      <c r="FH153" s="627"/>
      <c r="FI153" s="627"/>
      <c r="FJ153" s="627"/>
      <c r="FK153" s="627"/>
      <c r="FL153" s="627"/>
      <c r="FM153" s="627"/>
      <c r="FN153" s="627"/>
      <c r="FO153" s="627"/>
      <c r="FP153" s="627"/>
      <c r="FQ153" s="627"/>
      <c r="FR153" s="627"/>
      <c r="FS153" s="627"/>
      <c r="FT153" s="627"/>
      <c r="FU153" s="627"/>
      <c r="FV153" s="627"/>
      <c r="FW153" s="627"/>
      <c r="FX153" s="627"/>
      <c r="FY153" s="627"/>
      <c r="FZ153" s="627"/>
      <c r="GA153" s="627"/>
      <c r="GB153" s="627"/>
      <c r="GC153" s="627"/>
      <c r="GD153" s="627"/>
      <c r="GE153" s="627"/>
      <c r="GF153" s="627"/>
      <c r="GG153" s="627"/>
      <c r="GH153" s="627"/>
      <c r="GI153" s="627"/>
      <c r="GJ153" s="627"/>
      <c r="GK153" s="627"/>
      <c r="GL153" s="627"/>
      <c r="GM153" s="627"/>
      <c r="GN153" s="627"/>
      <c r="GO153" s="627"/>
      <c r="GP153" s="627"/>
      <c r="GQ153" s="627"/>
      <c r="GR153" s="627"/>
      <c r="GS153" s="627"/>
      <c r="GT153" s="627"/>
      <c r="GU153" s="627"/>
      <c r="GV153" s="627"/>
      <c r="GW153" s="627"/>
      <c r="GX153" s="627"/>
      <c r="GY153" s="627"/>
      <c r="GZ153" s="627"/>
      <c r="HA153" s="627"/>
      <c r="HB153" s="627"/>
      <c r="HC153" s="627"/>
      <c r="HD153" s="627"/>
      <c r="HE153" s="627"/>
      <c r="HF153" s="627"/>
      <c r="HG153" s="627"/>
      <c r="HH153" s="627"/>
      <c r="HI153" s="627"/>
      <c r="HJ153" s="627"/>
      <c r="HK153" s="627"/>
      <c r="HL153" s="627"/>
      <c r="HM153" s="627"/>
      <c r="HN153" s="627"/>
      <c r="HO153" s="627"/>
      <c r="HP153" s="627"/>
      <c r="HQ153" s="627"/>
      <c r="HR153" s="627"/>
      <c r="HS153" s="627"/>
      <c r="HT153" s="627"/>
      <c r="HU153" s="627"/>
      <c r="HV153" s="627"/>
      <c r="HW153" s="627"/>
      <c r="HX153" s="627"/>
      <c r="HY153" s="627"/>
      <c r="HZ153" s="627"/>
      <c r="IA153" s="627"/>
      <c r="IB153" s="627"/>
      <c r="IC153" s="627"/>
      <c r="ID153" s="627"/>
      <c r="IE153" s="627"/>
      <c r="IF153" s="627"/>
      <c r="IG153" s="627"/>
      <c r="IH153" s="627"/>
      <c r="II153" s="627"/>
      <c r="IJ153" s="627"/>
      <c r="IK153" s="627"/>
      <c r="IL153" s="627"/>
      <c r="IM153" s="627"/>
      <c r="IN153" s="627"/>
      <c r="IO153" s="627"/>
      <c r="IP153" s="627"/>
      <c r="IQ153" s="627"/>
      <c r="IR153" s="627"/>
      <c r="IS153" s="627"/>
      <c r="IT153" s="627"/>
      <c r="IU153" s="627"/>
      <c r="IV153" s="627"/>
      <c r="IW153" s="627"/>
      <c r="IX153" s="627"/>
      <c r="IY153" s="627"/>
      <c r="IZ153" s="627"/>
      <c r="JA153" s="627"/>
      <c r="JB153" s="627"/>
      <c r="JC153" s="627"/>
      <c r="JD153" s="627"/>
      <c r="JE153" s="627"/>
      <c r="JF153" s="627"/>
      <c r="JG153" s="627"/>
      <c r="JH153" s="627"/>
      <c r="JI153" s="627"/>
      <c r="JJ153" s="627"/>
      <c r="JK153" s="627"/>
      <c r="JL153" s="627"/>
      <c r="JM153" s="627"/>
      <c r="JN153" s="627"/>
      <c r="JO153" s="627"/>
      <c r="JP153" s="627"/>
      <c r="JQ153" s="627"/>
      <c r="JR153" s="627"/>
      <c r="JS153" s="627"/>
      <c r="JT153" s="627"/>
      <c r="JU153" s="627"/>
      <c r="JV153" s="627"/>
      <c r="JW153" s="627"/>
      <c r="JX153" s="627"/>
      <c r="JY153" s="627"/>
      <c r="JZ153" s="627"/>
      <c r="KA153" s="627"/>
      <c r="KB153" s="627"/>
      <c r="KC153" s="627"/>
      <c r="KD153" s="627"/>
      <c r="KE153" s="627"/>
      <c r="KF153" s="627"/>
      <c r="KG153" s="627"/>
      <c r="KH153" s="627"/>
      <c r="KI153" s="627"/>
      <c r="KJ153" s="627"/>
      <c r="KK153" s="627"/>
      <c r="KL153" s="627"/>
      <c r="KM153" s="627"/>
      <c r="KN153" s="627"/>
      <c r="KO153" s="627"/>
      <c r="KP153" s="627"/>
      <c r="KQ153" s="627"/>
      <c r="KR153" s="627"/>
      <c r="KS153" s="627"/>
      <c r="KT153" s="627"/>
      <c r="KU153" s="627"/>
      <c r="KV153" s="627"/>
      <c r="KW153" s="627"/>
      <c r="KX153" s="627"/>
      <c r="KY153" s="627"/>
      <c r="KZ153" s="627"/>
      <c r="LA153" s="627"/>
      <c r="LB153" s="627"/>
      <c r="LC153" s="627"/>
      <c r="LD153" s="627"/>
      <c r="LE153" s="627"/>
      <c r="LF153" s="627"/>
      <c r="LG153" s="627"/>
      <c r="LH153" s="627"/>
      <c r="LI153" s="627"/>
      <c r="LJ153" s="627"/>
      <c r="LK153" s="627"/>
      <c r="LL153" s="627"/>
      <c r="LM153" s="627"/>
      <c r="LN153" s="627"/>
      <c r="LO153" s="627"/>
      <c r="LP153" s="627"/>
      <c r="LQ153" s="627"/>
      <c r="LR153" s="627"/>
      <c r="LS153" s="627"/>
      <c r="LT153" s="627"/>
      <c r="LU153" s="627"/>
      <c r="LV153" s="627"/>
      <c r="LW153" s="627"/>
      <c r="LX153" s="627"/>
      <c r="LY153" s="627"/>
      <c r="LZ153" s="627"/>
      <c r="MA153" s="627"/>
      <c r="MB153" s="627"/>
      <c r="MC153" s="627"/>
      <c r="MD153" s="627"/>
      <c r="ME153" s="627"/>
      <c r="MF153" s="627"/>
      <c r="MG153" s="627"/>
      <c r="MH153" s="627"/>
      <c r="MI153" s="627"/>
      <c r="MJ153" s="627"/>
      <c r="MK153" s="627"/>
      <c r="ML153" s="627"/>
      <c r="MM153" s="627"/>
      <c r="MN153" s="627"/>
      <c r="MO153" s="627"/>
      <c r="MP153" s="627"/>
      <c r="MQ153" s="627"/>
      <c r="MR153" s="627"/>
      <c r="MS153" s="627"/>
      <c r="MT153" s="627"/>
      <c r="MU153" s="627"/>
      <c r="MV153" s="627"/>
      <c r="MW153" s="627"/>
      <c r="MX153" s="627"/>
      <c r="MY153" s="627"/>
      <c r="MZ153" s="627"/>
      <c r="NA153" s="627"/>
      <c r="NB153" s="627"/>
      <c r="NC153" s="627"/>
      <c r="ND153" s="627"/>
      <c r="NE153" s="627"/>
      <c r="NF153" s="627"/>
      <c r="NG153" s="627"/>
      <c r="NH153" s="627"/>
      <c r="NI153" s="627"/>
      <c r="NJ153" s="627"/>
      <c r="NK153" s="627"/>
      <c r="NL153" s="627"/>
      <c r="NM153" s="627"/>
      <c r="NN153" s="627"/>
      <c r="NO153" s="627"/>
      <c r="NP153" s="627"/>
      <c r="NQ153" s="627"/>
      <c r="NR153" s="627"/>
      <c r="NS153" s="627"/>
      <c r="NT153" s="627"/>
      <c r="NU153" s="627"/>
      <c r="NV153" s="627"/>
      <c r="NW153" s="627"/>
      <c r="NX153" s="627"/>
      <c r="NY153" s="627"/>
      <c r="NZ153" s="627"/>
      <c r="OA153" s="627"/>
      <c r="OB153" s="627"/>
      <c r="OC153" s="627"/>
      <c r="OD153" s="627"/>
      <c r="OE153" s="627"/>
      <c r="OF153" s="627"/>
      <c r="OG153" s="627"/>
      <c r="OH153" s="627"/>
      <c r="OI153" s="627"/>
      <c r="OJ153" s="627"/>
      <c r="OK153" s="627"/>
      <c r="OL153" s="627"/>
      <c r="OM153" s="627"/>
      <c r="ON153" s="627"/>
    </row>
    <row r="154" spans="1:404" ht="15" customHeight="1">
      <c r="A154" s="12"/>
      <c r="B154" s="12"/>
      <c r="C154" s="12"/>
      <c r="D154" s="12"/>
      <c r="E154" s="12"/>
      <c r="F154" s="12"/>
      <c r="G154" s="12"/>
      <c r="H154" s="12"/>
      <c r="I154" s="12"/>
      <c r="J154" s="627"/>
      <c r="K154" s="627"/>
      <c r="L154" s="627"/>
      <c r="M154" s="627"/>
      <c r="N154" s="627"/>
      <c r="O154" s="627"/>
      <c r="P154" s="627"/>
      <c r="Q154" s="627"/>
      <c r="R154" s="627"/>
      <c r="S154" s="627"/>
      <c r="T154" s="627"/>
      <c r="U154" s="627"/>
      <c r="V154" s="627"/>
      <c r="W154" s="627"/>
      <c r="X154" s="627"/>
      <c r="Y154" s="627"/>
      <c r="Z154" s="627"/>
      <c r="AA154" s="627"/>
      <c r="AB154" s="627"/>
      <c r="AC154" s="627"/>
      <c r="AD154" s="627"/>
      <c r="AE154" s="627"/>
      <c r="AF154" s="627"/>
      <c r="AG154" s="627"/>
      <c r="AH154" s="627"/>
      <c r="AI154" s="627"/>
      <c r="AJ154" s="627"/>
      <c r="AK154" s="627"/>
      <c r="AL154" s="627"/>
      <c r="AM154" s="627"/>
      <c r="AN154" s="627"/>
      <c r="AO154" s="627"/>
      <c r="AP154" s="627"/>
      <c r="AQ154" s="627"/>
      <c r="AR154" s="627"/>
      <c r="AS154" s="627"/>
      <c r="AT154" s="627"/>
      <c r="AU154" s="627"/>
      <c r="AV154" s="627"/>
      <c r="AW154" s="627"/>
      <c r="AX154" s="627"/>
      <c r="AY154" s="627"/>
      <c r="AZ154" s="627"/>
      <c r="BA154" s="627"/>
      <c r="BB154" s="627"/>
      <c r="BC154" s="627"/>
      <c r="BD154" s="627"/>
      <c r="BE154" s="627"/>
      <c r="BF154" s="627"/>
      <c r="BG154" s="627"/>
      <c r="BH154" s="627"/>
      <c r="BI154" s="627"/>
      <c r="BJ154" s="627"/>
      <c r="BK154" s="627"/>
      <c r="BL154" s="627"/>
      <c r="BM154" s="627"/>
      <c r="BN154" s="627"/>
      <c r="BO154" s="627"/>
      <c r="BP154" s="627"/>
      <c r="BQ154" s="627"/>
      <c r="BR154" s="627"/>
      <c r="BS154" s="627"/>
      <c r="BT154" s="627"/>
      <c r="BU154" s="627"/>
      <c r="BV154" s="627"/>
      <c r="BW154" s="627"/>
      <c r="BX154" s="627"/>
      <c r="BY154" s="627"/>
      <c r="BZ154" s="627"/>
      <c r="CA154" s="627"/>
      <c r="CB154" s="627"/>
      <c r="CC154" s="627"/>
      <c r="CD154" s="627"/>
      <c r="CE154" s="627"/>
      <c r="CF154" s="627"/>
      <c r="CG154" s="627"/>
      <c r="CH154" s="627"/>
      <c r="CI154" s="627"/>
      <c r="CJ154" s="627"/>
      <c r="CK154" s="627"/>
      <c r="CL154" s="627"/>
      <c r="CM154" s="627"/>
      <c r="CN154" s="627"/>
      <c r="CO154" s="627"/>
      <c r="CP154" s="627"/>
      <c r="CQ154" s="627"/>
      <c r="CR154" s="627"/>
      <c r="CS154" s="627"/>
      <c r="CT154" s="627"/>
      <c r="CU154" s="627"/>
      <c r="CV154" s="627"/>
      <c r="CW154" s="627"/>
      <c r="CX154" s="627"/>
      <c r="CY154" s="627"/>
      <c r="CZ154" s="627"/>
      <c r="DA154" s="627"/>
      <c r="DB154" s="627"/>
      <c r="DC154" s="627"/>
      <c r="DD154" s="627"/>
      <c r="DE154" s="627"/>
      <c r="DF154" s="627"/>
      <c r="DG154" s="627"/>
      <c r="DH154" s="627"/>
      <c r="DI154" s="627"/>
      <c r="DJ154" s="627"/>
      <c r="DK154" s="627"/>
      <c r="DL154" s="627"/>
      <c r="DM154" s="627"/>
      <c r="DN154" s="627"/>
      <c r="DO154" s="627"/>
      <c r="DP154" s="627"/>
      <c r="DQ154" s="627"/>
      <c r="DR154" s="627"/>
      <c r="DS154" s="627"/>
      <c r="DT154" s="627"/>
      <c r="DU154" s="627"/>
      <c r="DV154" s="627"/>
      <c r="DW154" s="627"/>
      <c r="DX154" s="627"/>
      <c r="DY154" s="627"/>
      <c r="DZ154" s="627"/>
      <c r="EA154" s="627"/>
      <c r="EB154" s="627"/>
      <c r="EC154" s="627"/>
      <c r="ED154" s="627"/>
      <c r="EE154" s="627"/>
      <c r="EF154" s="627"/>
      <c r="EG154" s="627"/>
      <c r="EH154" s="627"/>
      <c r="EI154" s="627"/>
      <c r="EJ154" s="627"/>
      <c r="EK154" s="627"/>
      <c r="EL154" s="627"/>
      <c r="EM154" s="627"/>
      <c r="EN154" s="627"/>
      <c r="EO154" s="627"/>
      <c r="EP154" s="627"/>
      <c r="EQ154" s="627"/>
      <c r="ER154" s="627"/>
      <c r="ES154" s="627"/>
      <c r="ET154" s="627"/>
      <c r="EU154" s="627"/>
      <c r="EV154" s="627"/>
      <c r="EW154" s="627"/>
      <c r="EX154" s="627"/>
      <c r="EY154" s="627"/>
      <c r="EZ154" s="627"/>
      <c r="FA154" s="627"/>
      <c r="FB154" s="627"/>
      <c r="FC154" s="627"/>
      <c r="FD154" s="627"/>
      <c r="FE154" s="627"/>
      <c r="FF154" s="627"/>
      <c r="FG154" s="627"/>
      <c r="FH154" s="627"/>
      <c r="FI154" s="627"/>
      <c r="FJ154" s="627"/>
      <c r="FK154" s="627"/>
      <c r="FL154" s="627"/>
      <c r="FM154" s="627"/>
      <c r="FN154" s="627"/>
      <c r="FO154" s="627"/>
      <c r="FP154" s="627"/>
      <c r="FQ154" s="627"/>
      <c r="FR154" s="627"/>
      <c r="FS154" s="627"/>
      <c r="FT154" s="627"/>
      <c r="FU154" s="627"/>
      <c r="FV154" s="627"/>
      <c r="FW154" s="627"/>
      <c r="FX154" s="627"/>
      <c r="FY154" s="627"/>
      <c r="FZ154" s="627"/>
      <c r="GA154" s="627"/>
      <c r="GB154" s="627"/>
      <c r="GC154" s="627"/>
      <c r="GD154" s="627"/>
      <c r="GE154" s="627"/>
      <c r="GF154" s="627"/>
      <c r="GG154" s="627"/>
      <c r="GH154" s="627"/>
      <c r="GI154" s="627"/>
      <c r="GJ154" s="627"/>
      <c r="GK154" s="627"/>
      <c r="GL154" s="627"/>
      <c r="GM154" s="627"/>
      <c r="GN154" s="627"/>
      <c r="GO154" s="627"/>
      <c r="GP154" s="627"/>
      <c r="GQ154" s="627"/>
      <c r="GR154" s="627"/>
      <c r="GS154" s="627"/>
      <c r="GT154" s="627"/>
      <c r="GU154" s="627"/>
      <c r="GV154" s="627"/>
      <c r="GW154" s="627"/>
      <c r="GX154" s="627"/>
      <c r="GY154" s="627"/>
      <c r="GZ154" s="627"/>
      <c r="HA154" s="627"/>
      <c r="HB154" s="627"/>
      <c r="HC154" s="627"/>
      <c r="HD154" s="627"/>
      <c r="HE154" s="627"/>
      <c r="HF154" s="627"/>
      <c r="HG154" s="627"/>
      <c r="HH154" s="627"/>
      <c r="HI154" s="627"/>
      <c r="HJ154" s="627"/>
      <c r="HK154" s="627"/>
      <c r="HL154" s="627"/>
      <c r="HM154" s="627"/>
      <c r="HN154" s="627"/>
      <c r="HO154" s="627"/>
      <c r="HP154" s="627"/>
      <c r="HQ154" s="627"/>
      <c r="HR154" s="627"/>
      <c r="HS154" s="627"/>
      <c r="HT154" s="627"/>
      <c r="HU154" s="627"/>
      <c r="HV154" s="627"/>
      <c r="HW154" s="627"/>
      <c r="HX154" s="627"/>
      <c r="HY154" s="627"/>
      <c r="HZ154" s="627"/>
      <c r="IA154" s="627"/>
      <c r="IB154" s="627"/>
      <c r="IC154" s="627"/>
      <c r="ID154" s="627"/>
      <c r="IE154" s="627"/>
      <c r="IF154" s="627"/>
      <c r="IG154" s="627"/>
      <c r="IH154" s="627"/>
      <c r="II154" s="627"/>
      <c r="IJ154" s="627"/>
      <c r="IK154" s="627"/>
      <c r="IL154" s="627"/>
      <c r="IM154" s="627"/>
      <c r="IN154" s="627"/>
      <c r="IO154" s="627"/>
      <c r="IP154" s="627"/>
      <c r="IQ154" s="627"/>
      <c r="IR154" s="627"/>
      <c r="IS154" s="627"/>
      <c r="IT154" s="627"/>
      <c r="IU154" s="627"/>
      <c r="IV154" s="627"/>
      <c r="IW154" s="627"/>
      <c r="IX154" s="627"/>
      <c r="IY154" s="627"/>
      <c r="IZ154" s="627"/>
      <c r="JA154" s="627"/>
      <c r="JB154" s="627"/>
      <c r="JC154" s="627"/>
      <c r="JD154" s="627"/>
      <c r="JE154" s="627"/>
      <c r="JF154" s="627"/>
      <c r="JG154" s="627"/>
      <c r="JH154" s="627"/>
      <c r="JI154" s="627"/>
      <c r="JJ154" s="627"/>
      <c r="JK154" s="627"/>
      <c r="JL154" s="627"/>
      <c r="JM154" s="627"/>
      <c r="JN154" s="627"/>
      <c r="JO154" s="627"/>
      <c r="JP154" s="627"/>
      <c r="JQ154" s="627"/>
      <c r="JR154" s="627"/>
      <c r="JS154" s="627"/>
      <c r="JT154" s="627"/>
      <c r="JU154" s="627"/>
      <c r="JV154" s="627"/>
      <c r="JW154" s="627"/>
      <c r="JX154" s="627"/>
      <c r="JY154" s="627"/>
      <c r="JZ154" s="627"/>
      <c r="KA154" s="627"/>
      <c r="KB154" s="627"/>
      <c r="KC154" s="627"/>
      <c r="KD154" s="627"/>
      <c r="KE154" s="627"/>
      <c r="KF154" s="627"/>
      <c r="KG154" s="627"/>
      <c r="KH154" s="627"/>
      <c r="KI154" s="627"/>
      <c r="KJ154" s="627"/>
      <c r="KK154" s="627"/>
      <c r="KL154" s="627"/>
      <c r="KM154" s="627"/>
      <c r="KN154" s="627"/>
      <c r="KO154" s="627"/>
      <c r="KP154" s="627"/>
      <c r="KQ154" s="627"/>
      <c r="KR154" s="627"/>
      <c r="KS154" s="627"/>
      <c r="KT154" s="627"/>
      <c r="KU154" s="627"/>
      <c r="KV154" s="627"/>
      <c r="KW154" s="627"/>
      <c r="KX154" s="627"/>
      <c r="KY154" s="627"/>
      <c r="KZ154" s="627"/>
      <c r="LA154" s="627"/>
      <c r="LB154" s="627"/>
      <c r="LC154" s="627"/>
      <c r="LD154" s="627"/>
      <c r="LE154" s="627"/>
      <c r="LF154" s="627"/>
      <c r="LG154" s="627"/>
      <c r="LH154" s="627"/>
      <c r="LI154" s="627"/>
      <c r="LJ154" s="627"/>
      <c r="LK154" s="627"/>
      <c r="LL154" s="627"/>
      <c r="LM154" s="627"/>
      <c r="LN154" s="627"/>
      <c r="LO154" s="627"/>
      <c r="LP154" s="627"/>
      <c r="LQ154" s="627"/>
      <c r="LR154" s="627"/>
      <c r="LS154" s="627"/>
      <c r="LT154" s="627"/>
      <c r="LU154" s="627"/>
      <c r="LV154" s="627"/>
      <c r="LW154" s="627"/>
      <c r="LX154" s="627"/>
      <c r="LY154" s="627"/>
      <c r="LZ154" s="627"/>
      <c r="MA154" s="627"/>
      <c r="MB154" s="627"/>
      <c r="MC154" s="627"/>
      <c r="MD154" s="627"/>
      <c r="ME154" s="627"/>
      <c r="MF154" s="627"/>
      <c r="MG154" s="627"/>
      <c r="MH154" s="627"/>
      <c r="MI154" s="627"/>
      <c r="MJ154" s="627"/>
      <c r="MK154" s="627"/>
      <c r="ML154" s="627"/>
      <c r="MM154" s="627"/>
      <c r="MN154" s="627"/>
      <c r="MO154" s="627"/>
      <c r="MP154" s="627"/>
      <c r="MQ154" s="627"/>
      <c r="MR154" s="627"/>
      <c r="MS154" s="627"/>
      <c r="MT154" s="627"/>
      <c r="MU154" s="627"/>
      <c r="MV154" s="627"/>
      <c r="MW154" s="627"/>
      <c r="MX154" s="627"/>
      <c r="MY154" s="627"/>
      <c r="MZ154" s="627"/>
      <c r="NA154" s="627"/>
      <c r="NB154" s="627"/>
      <c r="NC154" s="627"/>
      <c r="ND154" s="627"/>
      <c r="NE154" s="627"/>
      <c r="NF154" s="627"/>
      <c r="NG154" s="627"/>
      <c r="NH154" s="627"/>
      <c r="NI154" s="627"/>
      <c r="NJ154" s="627"/>
      <c r="NK154" s="627"/>
      <c r="NL154" s="627"/>
      <c r="NM154" s="627"/>
      <c r="NN154" s="627"/>
      <c r="NO154" s="627"/>
      <c r="NP154" s="627"/>
      <c r="NQ154" s="627"/>
      <c r="NR154" s="627"/>
      <c r="NS154" s="627"/>
      <c r="NT154" s="627"/>
      <c r="NU154" s="627"/>
      <c r="NV154" s="627"/>
      <c r="NW154" s="627"/>
      <c r="NX154" s="627"/>
      <c r="NY154" s="627"/>
      <c r="NZ154" s="627"/>
      <c r="OA154" s="627"/>
      <c r="OB154" s="627"/>
      <c r="OC154" s="627"/>
      <c r="OD154" s="627"/>
      <c r="OE154" s="627"/>
      <c r="OF154" s="627"/>
      <c r="OG154" s="627"/>
      <c r="OH154" s="627"/>
      <c r="OI154" s="627"/>
      <c r="OJ154" s="627"/>
      <c r="OK154" s="627"/>
      <c r="OL154" s="627"/>
      <c r="OM154" s="627"/>
      <c r="ON154" s="627"/>
    </row>
    <row r="155" spans="1:404" ht="15" customHeight="1">
      <c r="A155" s="12"/>
      <c r="B155" s="12"/>
      <c r="C155" s="12"/>
      <c r="D155" s="12"/>
      <c r="E155" s="12"/>
      <c r="F155" s="12"/>
      <c r="G155" s="12"/>
      <c r="H155" s="12"/>
      <c r="I155" s="12"/>
      <c r="J155" s="380"/>
      <c r="K155" s="380"/>
      <c r="L155" s="380"/>
      <c r="M155" s="380"/>
      <c r="N155" s="380"/>
      <c r="O155" s="380"/>
      <c r="P155" s="380"/>
      <c r="Q155" s="380"/>
      <c r="R155" s="380"/>
      <c r="S155" s="380"/>
      <c r="T155" s="380"/>
      <c r="U155" s="380"/>
      <c r="V155" s="380"/>
      <c r="W155" s="380"/>
      <c r="X155" s="380"/>
      <c r="Y155" s="380"/>
      <c r="Z155" s="380"/>
      <c r="AA155" s="380"/>
      <c r="AB155" s="380"/>
      <c r="AC155" s="380"/>
      <c r="AD155" s="380"/>
      <c r="AE155" s="380"/>
      <c r="AF155" s="380"/>
      <c r="AG155" s="380"/>
      <c r="AH155" s="380"/>
      <c r="AI155" s="380"/>
      <c r="AJ155" s="380"/>
      <c r="AK155" s="380"/>
      <c r="AL155" s="380"/>
      <c r="AM155" s="380"/>
      <c r="AN155" s="380"/>
      <c r="AO155" s="380"/>
      <c r="AP155" s="380"/>
      <c r="AQ155" s="380"/>
      <c r="AR155" s="380"/>
      <c r="AS155" s="380"/>
      <c r="AT155" s="380"/>
      <c r="AU155" s="380"/>
      <c r="AV155" s="380"/>
      <c r="AW155" s="380"/>
      <c r="AX155" s="380"/>
      <c r="AY155" s="380"/>
      <c r="AZ155" s="380"/>
      <c r="BA155" s="380"/>
      <c r="BB155" s="380"/>
      <c r="BC155" s="380"/>
      <c r="BD155" s="380"/>
      <c r="BE155" s="380"/>
      <c r="BF155" s="380"/>
      <c r="BG155" s="380"/>
      <c r="BH155" s="380"/>
      <c r="BI155" s="380"/>
      <c r="BJ155" s="380"/>
      <c r="BK155" s="380"/>
      <c r="BL155" s="380"/>
      <c r="BM155" s="380"/>
      <c r="BN155" s="380"/>
      <c r="BO155" s="380"/>
      <c r="BP155" s="380"/>
      <c r="BQ155" s="380"/>
      <c r="BR155" s="380"/>
      <c r="BS155" s="380"/>
      <c r="BT155" s="380"/>
      <c r="BU155" s="380"/>
      <c r="BV155" s="380"/>
      <c r="BW155" s="380"/>
      <c r="BX155" s="380"/>
      <c r="BY155" s="380"/>
      <c r="BZ155" s="380"/>
      <c r="CA155" s="380"/>
      <c r="CB155" s="380"/>
      <c r="CC155" s="380"/>
      <c r="CD155" s="380"/>
      <c r="CE155" s="380"/>
      <c r="CF155" s="380"/>
      <c r="CG155" s="380"/>
      <c r="CH155" s="380"/>
      <c r="CI155" s="380"/>
      <c r="CJ155" s="380"/>
      <c r="CK155" s="380"/>
      <c r="CL155" s="380"/>
      <c r="CM155" s="380"/>
      <c r="CN155" s="380"/>
      <c r="CO155" s="380"/>
      <c r="CP155" s="380"/>
      <c r="CQ155" s="380"/>
      <c r="CR155" s="380"/>
      <c r="CS155" s="380"/>
      <c r="CT155" s="380"/>
      <c r="CU155" s="380"/>
      <c r="CV155" s="380"/>
      <c r="CW155" s="380"/>
      <c r="CX155" s="380"/>
      <c r="CY155" s="380"/>
      <c r="CZ155" s="380"/>
      <c r="DA155" s="380"/>
      <c r="DB155" s="380"/>
      <c r="DC155" s="380"/>
      <c r="DD155" s="380"/>
      <c r="DE155" s="380"/>
      <c r="DF155" s="380"/>
      <c r="DG155" s="380"/>
      <c r="DH155" s="380"/>
      <c r="DI155" s="380"/>
      <c r="DJ155" s="380"/>
      <c r="DK155" s="380"/>
      <c r="DL155" s="380"/>
      <c r="DM155" s="380"/>
      <c r="DN155" s="380"/>
      <c r="DO155" s="380"/>
      <c r="DP155" s="380"/>
      <c r="DQ155" s="380"/>
      <c r="DR155" s="380"/>
      <c r="DS155" s="380"/>
      <c r="DT155" s="380"/>
      <c r="DU155" s="380"/>
      <c r="DV155" s="380"/>
      <c r="DW155" s="380"/>
      <c r="DX155" s="380"/>
      <c r="DY155" s="380"/>
      <c r="DZ155" s="380"/>
      <c r="EA155" s="380"/>
      <c r="EB155" s="380"/>
      <c r="EC155" s="380"/>
      <c r="ED155" s="380"/>
      <c r="EE155" s="380"/>
      <c r="EF155" s="380"/>
      <c r="EG155" s="380"/>
      <c r="EH155" s="380"/>
      <c r="EI155" s="380"/>
      <c r="EJ155" s="380"/>
      <c r="EK155" s="380"/>
      <c r="EL155" s="380"/>
      <c r="EM155" s="380"/>
      <c r="EN155" s="380"/>
      <c r="EO155" s="380"/>
      <c r="EP155" s="380"/>
      <c r="EQ155" s="380"/>
      <c r="ER155" s="380"/>
      <c r="ES155" s="380"/>
      <c r="ET155" s="380"/>
      <c r="EU155" s="380"/>
      <c r="EV155" s="380"/>
      <c r="EW155" s="380"/>
      <c r="EX155" s="380"/>
      <c r="EY155" s="380"/>
      <c r="EZ155" s="380"/>
      <c r="FA155" s="380"/>
      <c r="FB155" s="380"/>
      <c r="FC155" s="380"/>
      <c r="FD155" s="380"/>
      <c r="FE155" s="380"/>
      <c r="FF155" s="380"/>
      <c r="FG155" s="380"/>
      <c r="FH155" s="380"/>
      <c r="FI155" s="380"/>
      <c r="FJ155" s="380"/>
      <c r="FK155" s="380"/>
      <c r="FL155" s="380"/>
      <c r="FM155" s="380"/>
      <c r="FN155" s="380"/>
      <c r="FO155" s="380"/>
      <c r="FP155" s="380"/>
      <c r="FQ155" s="380"/>
      <c r="FR155" s="380"/>
      <c r="FS155" s="380"/>
      <c r="FT155" s="380"/>
      <c r="FU155" s="380"/>
      <c r="FV155" s="380"/>
      <c r="FW155" s="380"/>
      <c r="FX155" s="380"/>
      <c r="FY155" s="380"/>
      <c r="FZ155" s="380"/>
      <c r="GA155" s="380"/>
      <c r="GB155" s="380"/>
      <c r="GC155" s="380"/>
      <c r="GD155" s="380"/>
      <c r="GE155" s="380"/>
      <c r="GF155" s="380"/>
      <c r="GG155" s="380"/>
      <c r="GH155" s="380"/>
      <c r="GI155" s="380"/>
      <c r="GJ155" s="380"/>
      <c r="GK155" s="380"/>
      <c r="GL155" s="380"/>
      <c r="GM155" s="380"/>
      <c r="GN155" s="380"/>
      <c r="GO155" s="380"/>
      <c r="GP155" s="380"/>
      <c r="GQ155" s="380"/>
      <c r="GR155" s="380"/>
      <c r="GS155" s="380"/>
      <c r="GT155" s="380"/>
      <c r="GU155" s="380"/>
      <c r="GV155" s="380"/>
      <c r="GW155" s="380"/>
      <c r="GX155" s="380"/>
      <c r="GY155" s="380"/>
      <c r="GZ155" s="380"/>
      <c r="HA155" s="380"/>
      <c r="HB155" s="380"/>
      <c r="HC155" s="380"/>
      <c r="HD155" s="380"/>
      <c r="HE155" s="380"/>
      <c r="HF155" s="380"/>
      <c r="HG155" s="380"/>
      <c r="HH155" s="380"/>
      <c r="HI155" s="380"/>
      <c r="HJ155" s="380"/>
      <c r="HK155" s="380"/>
      <c r="HL155" s="380"/>
      <c r="HM155" s="380"/>
      <c r="HN155" s="380"/>
      <c r="HO155" s="380"/>
      <c r="HP155" s="380"/>
      <c r="HQ155" s="380"/>
      <c r="HR155" s="380"/>
      <c r="HS155" s="380"/>
      <c r="HT155" s="380"/>
      <c r="HU155" s="380"/>
      <c r="HV155" s="380"/>
      <c r="HW155" s="380"/>
      <c r="HX155" s="380"/>
      <c r="HY155" s="380"/>
      <c r="HZ155" s="380"/>
      <c r="IA155" s="380"/>
      <c r="IB155" s="380"/>
      <c r="IC155" s="380"/>
      <c r="ID155" s="380"/>
      <c r="IE155" s="380"/>
      <c r="IF155" s="380"/>
      <c r="IG155" s="380"/>
      <c r="IH155" s="380"/>
      <c r="II155" s="380"/>
      <c r="IJ155" s="380"/>
      <c r="IK155" s="380"/>
      <c r="IL155" s="380"/>
      <c r="IM155" s="380"/>
      <c r="IN155" s="380"/>
      <c r="IO155" s="380"/>
      <c r="IP155" s="380"/>
      <c r="IQ155" s="380"/>
      <c r="IR155" s="380"/>
      <c r="IS155" s="380"/>
      <c r="IT155" s="380"/>
      <c r="IU155" s="380"/>
      <c r="IV155" s="380"/>
      <c r="IW155" s="380"/>
      <c r="IX155" s="380"/>
      <c r="IY155" s="380"/>
      <c r="IZ155" s="380"/>
      <c r="JA155" s="380"/>
      <c r="JB155" s="380"/>
      <c r="JC155" s="380"/>
      <c r="JD155" s="380"/>
      <c r="JE155" s="380"/>
      <c r="JF155" s="380"/>
      <c r="JG155" s="380"/>
      <c r="JH155" s="380"/>
      <c r="JI155" s="380"/>
      <c r="JJ155" s="380"/>
      <c r="JK155" s="380"/>
      <c r="JL155" s="380"/>
      <c r="JM155" s="380"/>
      <c r="JN155" s="380"/>
      <c r="JO155" s="380"/>
      <c r="JP155" s="380"/>
      <c r="JQ155" s="380"/>
      <c r="JR155" s="380"/>
      <c r="JS155" s="380"/>
      <c r="JT155" s="380"/>
      <c r="JU155" s="380"/>
      <c r="JV155" s="380"/>
      <c r="JW155" s="380"/>
      <c r="JX155" s="380"/>
      <c r="JY155" s="380"/>
      <c r="JZ155" s="380"/>
      <c r="KA155" s="380"/>
      <c r="KB155" s="380"/>
      <c r="KC155" s="380"/>
      <c r="KD155" s="380"/>
      <c r="KE155" s="380"/>
      <c r="KF155" s="380"/>
      <c r="KG155" s="380"/>
      <c r="KH155" s="380"/>
      <c r="KI155" s="380"/>
      <c r="KJ155" s="380"/>
      <c r="KK155" s="380"/>
      <c r="KL155" s="380"/>
      <c r="KM155" s="380"/>
      <c r="KN155" s="380"/>
      <c r="KO155" s="380"/>
      <c r="KP155" s="380"/>
      <c r="KQ155" s="380"/>
      <c r="KR155" s="380"/>
      <c r="KS155" s="380"/>
      <c r="KT155" s="380"/>
      <c r="KU155" s="380"/>
      <c r="KV155" s="380"/>
      <c r="KW155" s="380"/>
      <c r="KX155" s="380"/>
      <c r="KY155" s="380"/>
      <c r="KZ155" s="380"/>
      <c r="LA155" s="380"/>
      <c r="LB155" s="380"/>
      <c r="LC155" s="380"/>
      <c r="LD155" s="380"/>
      <c r="LE155" s="380"/>
      <c r="LF155" s="380"/>
      <c r="LG155" s="380"/>
      <c r="LH155" s="380"/>
      <c r="LI155" s="380"/>
      <c r="LJ155" s="380"/>
      <c r="LK155" s="380"/>
      <c r="LL155" s="380"/>
      <c r="LM155" s="380"/>
      <c r="LN155" s="380"/>
      <c r="LO155" s="380"/>
      <c r="LP155" s="380"/>
      <c r="LQ155" s="380"/>
      <c r="LR155" s="380"/>
      <c r="LS155" s="380"/>
      <c r="LT155" s="380"/>
      <c r="LU155" s="380"/>
      <c r="LV155" s="380"/>
      <c r="LW155" s="380"/>
      <c r="LX155" s="380"/>
      <c r="LY155" s="380"/>
      <c r="LZ155" s="380"/>
      <c r="MA155" s="380"/>
      <c r="MB155" s="380"/>
      <c r="MC155" s="380"/>
      <c r="MD155" s="380"/>
      <c r="ME155" s="380"/>
      <c r="MF155" s="380"/>
      <c r="MG155" s="380"/>
      <c r="MH155" s="380"/>
      <c r="MI155" s="380"/>
      <c r="MJ155" s="380"/>
      <c r="MK155" s="380"/>
      <c r="ML155" s="380"/>
      <c r="MM155" s="380"/>
      <c r="MN155" s="380"/>
      <c r="MO155" s="380"/>
      <c r="MP155" s="380"/>
      <c r="MQ155" s="380"/>
      <c r="MR155" s="380"/>
      <c r="MS155" s="380"/>
      <c r="MT155" s="380"/>
      <c r="MU155" s="380"/>
      <c r="MV155" s="380"/>
      <c r="MW155" s="380"/>
      <c r="MX155" s="380"/>
      <c r="MY155" s="380"/>
      <c r="MZ155" s="380"/>
      <c r="NA155" s="380"/>
      <c r="NB155" s="380"/>
      <c r="NC155" s="380"/>
      <c r="ND155" s="380"/>
      <c r="NE155" s="380"/>
      <c r="NF155" s="380"/>
      <c r="NG155" s="380"/>
      <c r="NH155" s="380"/>
      <c r="NI155" s="380"/>
      <c r="NJ155" s="380"/>
      <c r="NK155" s="380"/>
      <c r="NL155" s="380"/>
      <c r="NM155" s="380"/>
      <c r="NN155" s="380"/>
      <c r="NO155" s="380"/>
      <c r="NP155" s="380"/>
      <c r="NQ155" s="380"/>
      <c r="NR155" s="380"/>
      <c r="NS155" s="380"/>
      <c r="NT155" s="380"/>
      <c r="NU155" s="380"/>
      <c r="NV155" s="380"/>
      <c r="NW155" s="380"/>
      <c r="NX155" s="380"/>
      <c r="NY155" s="380"/>
      <c r="NZ155" s="380"/>
      <c r="OA155" s="380"/>
      <c r="OB155" s="380"/>
      <c r="OC155" s="380"/>
      <c r="OD155" s="380"/>
      <c r="OE155" s="380"/>
      <c r="OF155" s="380"/>
      <c r="OG155" s="380"/>
      <c r="OH155" s="380"/>
      <c r="OI155" s="380"/>
      <c r="OJ155" s="380"/>
      <c r="OK155" s="380"/>
      <c r="OL155" s="380"/>
      <c r="OM155" s="380"/>
      <c r="ON155" s="380"/>
    </row>
    <row r="156" spans="1:404" ht="15" customHeight="1">
      <c r="A156" s="12"/>
      <c r="B156" s="12"/>
      <c r="C156" s="12"/>
      <c r="D156" s="12"/>
      <c r="E156" s="12"/>
      <c r="F156" s="12"/>
      <c r="G156" s="12"/>
      <c r="H156" s="12"/>
      <c r="I156" s="12"/>
      <c r="J156" s="627"/>
      <c r="K156" s="627"/>
      <c r="L156" s="627"/>
      <c r="M156" s="627"/>
      <c r="N156" s="627"/>
      <c r="O156" s="627"/>
      <c r="P156" s="627"/>
      <c r="Q156" s="627"/>
      <c r="R156" s="627"/>
      <c r="S156" s="627"/>
      <c r="T156" s="627"/>
      <c r="U156" s="627"/>
      <c r="V156" s="627"/>
      <c r="W156" s="627"/>
      <c r="X156" s="627"/>
      <c r="Y156" s="627"/>
      <c r="Z156" s="627"/>
      <c r="AA156" s="627"/>
      <c r="AB156" s="627"/>
      <c r="AC156" s="627"/>
      <c r="AD156" s="627"/>
      <c r="AE156" s="627"/>
      <c r="AF156" s="627"/>
      <c r="AG156" s="627"/>
      <c r="AH156" s="627"/>
      <c r="AI156" s="627"/>
      <c r="AJ156" s="627"/>
      <c r="AK156" s="627"/>
      <c r="AL156" s="627"/>
      <c r="AM156" s="627"/>
      <c r="AN156" s="627"/>
      <c r="AO156" s="627"/>
      <c r="AP156" s="627"/>
      <c r="AQ156" s="627"/>
      <c r="AR156" s="627"/>
      <c r="AS156" s="627"/>
      <c r="AT156" s="627"/>
      <c r="AU156" s="627"/>
      <c r="AV156" s="627"/>
      <c r="AW156" s="627"/>
      <c r="AX156" s="627"/>
      <c r="AY156" s="627"/>
      <c r="AZ156" s="627"/>
      <c r="BA156" s="627"/>
      <c r="BB156" s="627"/>
      <c r="BC156" s="627"/>
      <c r="BD156" s="627"/>
      <c r="BE156" s="627"/>
      <c r="BF156" s="627"/>
      <c r="BG156" s="627"/>
      <c r="BH156" s="627"/>
      <c r="BI156" s="627"/>
      <c r="BJ156" s="627"/>
      <c r="BK156" s="627"/>
      <c r="BL156" s="627"/>
      <c r="BM156" s="627"/>
      <c r="BN156" s="627"/>
      <c r="BO156" s="627"/>
      <c r="BP156" s="627"/>
      <c r="BQ156" s="627"/>
      <c r="BR156" s="627"/>
      <c r="BS156" s="627"/>
      <c r="BT156" s="627"/>
      <c r="BU156" s="627"/>
      <c r="BV156" s="627"/>
      <c r="BW156" s="627"/>
      <c r="BX156" s="627"/>
      <c r="BY156" s="627"/>
      <c r="BZ156" s="627"/>
      <c r="CA156" s="627"/>
      <c r="CB156" s="627"/>
      <c r="CC156" s="627"/>
      <c r="CD156" s="627"/>
      <c r="CE156" s="627"/>
      <c r="CF156" s="627"/>
      <c r="CG156" s="627"/>
      <c r="CH156" s="627"/>
      <c r="CI156" s="627"/>
      <c r="CJ156" s="627"/>
      <c r="CK156" s="627"/>
      <c r="CL156" s="627"/>
      <c r="CM156" s="627"/>
      <c r="CN156" s="627"/>
      <c r="CO156" s="627"/>
      <c r="CP156" s="627"/>
      <c r="CQ156" s="627"/>
      <c r="CR156" s="627"/>
      <c r="CS156" s="627"/>
      <c r="CT156" s="627"/>
      <c r="CU156" s="627"/>
      <c r="CV156" s="627"/>
      <c r="CW156" s="627"/>
      <c r="CX156" s="627"/>
      <c r="CY156" s="627"/>
      <c r="CZ156" s="627"/>
      <c r="DA156" s="627"/>
      <c r="DB156" s="627"/>
      <c r="DC156" s="627"/>
      <c r="DD156" s="627"/>
      <c r="DE156" s="627"/>
      <c r="DF156" s="627"/>
      <c r="DG156" s="627"/>
      <c r="DH156" s="627"/>
      <c r="DI156" s="627"/>
      <c r="DJ156" s="627"/>
      <c r="DK156" s="627"/>
      <c r="DL156" s="627"/>
      <c r="DM156" s="627"/>
      <c r="DN156" s="627"/>
      <c r="DO156" s="627"/>
      <c r="DP156" s="627"/>
      <c r="DQ156" s="627"/>
      <c r="DR156" s="627"/>
      <c r="DS156" s="627"/>
      <c r="DT156" s="627"/>
      <c r="DU156" s="627"/>
      <c r="DV156" s="627"/>
      <c r="DW156" s="627"/>
      <c r="DX156" s="627"/>
      <c r="DY156" s="627"/>
      <c r="DZ156" s="627"/>
      <c r="EA156" s="627"/>
      <c r="EB156" s="627"/>
      <c r="EC156" s="627"/>
      <c r="ED156" s="627"/>
      <c r="EE156" s="627"/>
      <c r="EF156" s="627"/>
      <c r="EG156" s="627"/>
      <c r="EH156" s="627"/>
      <c r="EI156" s="627"/>
      <c r="EJ156" s="627"/>
      <c r="EK156" s="627"/>
      <c r="EL156" s="627"/>
      <c r="EM156" s="627"/>
      <c r="EN156" s="627"/>
      <c r="EO156" s="627"/>
      <c r="EP156" s="627"/>
      <c r="EQ156" s="627"/>
      <c r="ER156" s="627"/>
      <c r="ES156" s="627"/>
      <c r="ET156" s="627"/>
      <c r="EU156" s="627"/>
      <c r="EV156" s="627"/>
      <c r="EW156" s="627"/>
      <c r="EX156" s="627"/>
      <c r="EY156" s="627"/>
      <c r="EZ156" s="627"/>
      <c r="FA156" s="627"/>
      <c r="FB156" s="627"/>
      <c r="FC156" s="627"/>
      <c r="FD156" s="627"/>
      <c r="FE156" s="627"/>
      <c r="FF156" s="627"/>
      <c r="FG156" s="627"/>
      <c r="FH156" s="627"/>
      <c r="FI156" s="627"/>
      <c r="FJ156" s="627"/>
      <c r="FK156" s="627"/>
      <c r="FL156" s="627"/>
      <c r="FM156" s="627"/>
      <c r="FN156" s="627"/>
      <c r="FO156" s="627"/>
      <c r="FP156" s="627"/>
      <c r="FQ156" s="627"/>
      <c r="FR156" s="627"/>
      <c r="FS156" s="627"/>
      <c r="FT156" s="627"/>
      <c r="FU156" s="627"/>
      <c r="FV156" s="627"/>
      <c r="FW156" s="627"/>
      <c r="FX156" s="627"/>
      <c r="FY156" s="627"/>
      <c r="FZ156" s="627"/>
      <c r="GA156" s="627"/>
      <c r="GB156" s="627"/>
      <c r="GC156" s="627"/>
      <c r="GD156" s="627"/>
      <c r="GE156" s="627"/>
      <c r="GF156" s="627"/>
      <c r="GG156" s="627"/>
      <c r="GH156" s="627"/>
      <c r="GI156" s="627"/>
      <c r="GJ156" s="627"/>
      <c r="GK156" s="627"/>
      <c r="GL156" s="627"/>
      <c r="GM156" s="627"/>
      <c r="GN156" s="627"/>
      <c r="GO156" s="627"/>
      <c r="GP156" s="627"/>
      <c r="GQ156" s="627"/>
      <c r="GR156" s="627"/>
      <c r="GS156" s="627"/>
      <c r="GT156" s="627"/>
      <c r="GU156" s="627"/>
      <c r="GV156" s="627"/>
      <c r="GW156" s="627"/>
      <c r="GX156" s="627"/>
      <c r="GY156" s="627"/>
      <c r="GZ156" s="627"/>
      <c r="HA156" s="627"/>
      <c r="HB156" s="627"/>
      <c r="HC156" s="627"/>
      <c r="HD156" s="627"/>
      <c r="HE156" s="627"/>
      <c r="HF156" s="627"/>
      <c r="HG156" s="627"/>
      <c r="HH156" s="627"/>
      <c r="HI156" s="627"/>
      <c r="HJ156" s="627"/>
      <c r="HK156" s="627"/>
      <c r="HL156" s="627"/>
      <c r="HM156" s="627"/>
      <c r="HN156" s="627"/>
      <c r="HO156" s="627"/>
      <c r="HP156" s="627"/>
      <c r="HQ156" s="627"/>
      <c r="HR156" s="627"/>
      <c r="HS156" s="627"/>
      <c r="HT156" s="627"/>
      <c r="HU156" s="627"/>
      <c r="HV156" s="627"/>
      <c r="HW156" s="627"/>
      <c r="HX156" s="627"/>
      <c r="HY156" s="627"/>
      <c r="HZ156" s="627"/>
      <c r="IA156" s="627"/>
      <c r="IB156" s="627"/>
      <c r="IC156" s="627"/>
      <c r="ID156" s="627"/>
      <c r="IE156" s="627"/>
      <c r="IF156" s="627"/>
      <c r="IG156" s="627"/>
      <c r="IH156" s="627"/>
      <c r="II156" s="627"/>
      <c r="IJ156" s="627"/>
      <c r="IK156" s="627"/>
      <c r="IL156" s="627"/>
      <c r="IM156" s="627"/>
      <c r="IN156" s="627"/>
      <c r="IO156" s="627"/>
      <c r="IP156" s="627"/>
      <c r="IQ156" s="627"/>
      <c r="IR156" s="627"/>
      <c r="IS156" s="627"/>
      <c r="IT156" s="627"/>
      <c r="IU156" s="627"/>
      <c r="IV156" s="627"/>
      <c r="IW156" s="627"/>
      <c r="IX156" s="627"/>
      <c r="IY156" s="627"/>
      <c r="IZ156" s="627"/>
      <c r="JA156" s="627"/>
      <c r="JB156" s="627"/>
      <c r="JC156" s="627"/>
      <c r="JD156" s="627"/>
      <c r="JE156" s="627"/>
      <c r="JF156" s="627"/>
      <c r="JG156" s="627"/>
      <c r="JH156" s="627"/>
      <c r="JI156" s="627"/>
      <c r="JJ156" s="627"/>
      <c r="JK156" s="627"/>
      <c r="JL156" s="627"/>
      <c r="JM156" s="627"/>
      <c r="JN156" s="627"/>
      <c r="JO156" s="627"/>
      <c r="JP156" s="627"/>
      <c r="JQ156" s="627"/>
      <c r="JR156" s="627"/>
      <c r="JS156" s="627"/>
      <c r="JT156" s="627"/>
      <c r="JU156" s="627"/>
      <c r="JV156" s="627"/>
      <c r="JW156" s="627"/>
      <c r="JX156" s="627"/>
      <c r="JY156" s="627"/>
      <c r="JZ156" s="627"/>
      <c r="KA156" s="627"/>
      <c r="KB156" s="627"/>
      <c r="KC156" s="627"/>
      <c r="KD156" s="627"/>
      <c r="KE156" s="627"/>
      <c r="KF156" s="627"/>
      <c r="KG156" s="627"/>
      <c r="KH156" s="627"/>
      <c r="KI156" s="627"/>
      <c r="KJ156" s="627"/>
      <c r="KK156" s="627"/>
      <c r="KL156" s="627"/>
      <c r="KM156" s="627"/>
      <c r="KN156" s="627"/>
      <c r="KO156" s="627"/>
      <c r="KP156" s="627"/>
      <c r="KQ156" s="627"/>
      <c r="KR156" s="627"/>
      <c r="KS156" s="627"/>
      <c r="KT156" s="627"/>
      <c r="KU156" s="627"/>
      <c r="KV156" s="627"/>
      <c r="KW156" s="627"/>
      <c r="KX156" s="627"/>
      <c r="KY156" s="627"/>
      <c r="KZ156" s="627"/>
      <c r="LA156" s="627"/>
      <c r="LB156" s="627"/>
      <c r="LC156" s="627"/>
      <c r="LD156" s="627"/>
      <c r="LE156" s="627"/>
      <c r="LF156" s="627"/>
      <c r="LG156" s="627"/>
      <c r="LH156" s="627"/>
      <c r="LI156" s="627"/>
      <c r="LJ156" s="627"/>
      <c r="LK156" s="627"/>
      <c r="LL156" s="627"/>
      <c r="LM156" s="627"/>
      <c r="LN156" s="627"/>
      <c r="LO156" s="627"/>
      <c r="LP156" s="627"/>
      <c r="LQ156" s="627"/>
      <c r="LR156" s="627"/>
      <c r="LS156" s="627"/>
      <c r="LT156" s="627"/>
      <c r="LU156" s="627"/>
      <c r="LV156" s="627"/>
      <c r="LW156" s="627"/>
      <c r="LX156" s="627"/>
      <c r="LY156" s="627"/>
      <c r="LZ156" s="627"/>
      <c r="MA156" s="627"/>
      <c r="MB156" s="627"/>
      <c r="MC156" s="627"/>
      <c r="MD156" s="627"/>
      <c r="ME156" s="627"/>
      <c r="MF156" s="627"/>
      <c r="MG156" s="627"/>
      <c r="MH156" s="627"/>
      <c r="MI156" s="627"/>
      <c r="MJ156" s="627"/>
      <c r="MK156" s="627"/>
      <c r="ML156" s="627"/>
      <c r="MM156" s="627"/>
      <c r="MN156" s="627"/>
      <c r="MO156" s="627"/>
      <c r="MP156" s="627"/>
      <c r="MQ156" s="627"/>
      <c r="MR156" s="627"/>
      <c r="MS156" s="627"/>
      <c r="MT156" s="627"/>
      <c r="MU156" s="627"/>
      <c r="MV156" s="627"/>
      <c r="MW156" s="627"/>
      <c r="MX156" s="627"/>
      <c r="MY156" s="627"/>
      <c r="MZ156" s="627"/>
      <c r="NA156" s="627"/>
      <c r="NB156" s="627"/>
      <c r="NC156" s="627"/>
      <c r="ND156" s="627"/>
      <c r="NE156" s="627"/>
      <c r="NF156" s="627"/>
      <c r="NG156" s="627"/>
      <c r="NH156" s="627"/>
      <c r="NI156" s="627"/>
      <c r="NJ156" s="627"/>
      <c r="NK156" s="627"/>
      <c r="NL156" s="627"/>
      <c r="NM156" s="627"/>
      <c r="NN156" s="627"/>
      <c r="NO156" s="627"/>
      <c r="NP156" s="627"/>
      <c r="NQ156" s="627"/>
      <c r="NR156" s="627"/>
      <c r="NS156" s="627"/>
      <c r="NT156" s="627"/>
      <c r="NU156" s="627"/>
      <c r="NV156" s="627"/>
      <c r="NW156" s="627"/>
      <c r="NX156" s="627"/>
      <c r="NY156" s="627"/>
      <c r="NZ156" s="627"/>
      <c r="OA156" s="627"/>
      <c r="OB156" s="627"/>
      <c r="OC156" s="627"/>
      <c r="OD156" s="627"/>
      <c r="OE156" s="627"/>
      <c r="OF156" s="627"/>
      <c r="OG156" s="627"/>
      <c r="OH156" s="627"/>
      <c r="OI156" s="627"/>
      <c r="OJ156" s="627"/>
      <c r="OK156" s="627"/>
      <c r="OL156" s="627"/>
      <c r="OM156" s="627"/>
      <c r="ON156" s="627"/>
    </row>
    <row r="157" spans="1:404" ht="15" customHeight="1">
      <c r="A157" s="12"/>
      <c r="B157" s="12"/>
      <c r="C157" s="12"/>
      <c r="D157" s="12"/>
      <c r="E157" s="12"/>
      <c r="F157" s="12"/>
      <c r="G157" s="12"/>
      <c r="H157" s="12"/>
      <c r="I157" s="12"/>
      <c r="J157" s="627"/>
      <c r="K157" s="627"/>
      <c r="L157" s="627"/>
      <c r="M157" s="627"/>
      <c r="N157" s="627"/>
      <c r="O157" s="627"/>
      <c r="P157" s="627"/>
      <c r="Q157" s="627"/>
      <c r="R157" s="627"/>
      <c r="S157" s="627"/>
      <c r="T157" s="627"/>
      <c r="U157" s="627"/>
      <c r="V157" s="627"/>
      <c r="W157" s="627"/>
      <c r="X157" s="627"/>
      <c r="Y157" s="627"/>
      <c r="Z157" s="627"/>
      <c r="AA157" s="627"/>
      <c r="AB157" s="627"/>
      <c r="AC157" s="627"/>
      <c r="AD157" s="627"/>
      <c r="AE157" s="627"/>
      <c r="AF157" s="627"/>
      <c r="AG157" s="627"/>
      <c r="AH157" s="627"/>
      <c r="AI157" s="627"/>
      <c r="AJ157" s="627"/>
      <c r="AK157" s="627"/>
      <c r="AL157" s="627"/>
      <c r="AM157" s="627"/>
      <c r="AN157" s="627"/>
      <c r="AO157" s="627"/>
      <c r="AP157" s="627"/>
      <c r="AQ157" s="627"/>
      <c r="AR157" s="627"/>
      <c r="AS157" s="627"/>
      <c r="AT157" s="627"/>
      <c r="AU157" s="627"/>
      <c r="AV157" s="627"/>
      <c r="AW157" s="627"/>
      <c r="AX157" s="627"/>
      <c r="AY157" s="627"/>
      <c r="AZ157" s="627"/>
      <c r="BA157" s="627"/>
      <c r="BB157" s="627"/>
      <c r="BC157" s="627"/>
      <c r="BD157" s="627"/>
      <c r="BE157" s="627"/>
      <c r="BF157" s="627"/>
      <c r="BG157" s="627"/>
      <c r="BH157" s="627"/>
      <c r="BI157" s="627"/>
      <c r="BJ157" s="627"/>
      <c r="BK157" s="627"/>
      <c r="BL157" s="627"/>
      <c r="BM157" s="627"/>
      <c r="BN157" s="627"/>
      <c r="BO157" s="627"/>
      <c r="BP157" s="627"/>
      <c r="BQ157" s="627"/>
      <c r="BR157" s="627"/>
      <c r="BS157" s="627"/>
      <c r="BT157" s="627"/>
      <c r="BU157" s="627"/>
      <c r="BV157" s="627"/>
      <c r="BW157" s="627"/>
      <c r="BX157" s="627"/>
      <c r="BY157" s="627"/>
      <c r="BZ157" s="627"/>
      <c r="CA157" s="627"/>
      <c r="CB157" s="627"/>
      <c r="CC157" s="627"/>
      <c r="CD157" s="627"/>
      <c r="CE157" s="627"/>
      <c r="CF157" s="627"/>
      <c r="CG157" s="627"/>
      <c r="CH157" s="627"/>
      <c r="CI157" s="627"/>
      <c r="CJ157" s="627"/>
      <c r="CK157" s="627"/>
      <c r="CL157" s="627"/>
      <c r="CM157" s="627"/>
      <c r="CN157" s="627"/>
      <c r="CO157" s="627"/>
      <c r="CP157" s="627"/>
      <c r="CQ157" s="627"/>
      <c r="CR157" s="627"/>
      <c r="CS157" s="627"/>
      <c r="CT157" s="627"/>
      <c r="CU157" s="627"/>
      <c r="CV157" s="627"/>
      <c r="CW157" s="627"/>
      <c r="CX157" s="627"/>
      <c r="CY157" s="627"/>
      <c r="CZ157" s="627"/>
      <c r="DA157" s="627"/>
      <c r="DB157" s="627"/>
      <c r="DC157" s="627"/>
      <c r="DD157" s="627"/>
      <c r="DE157" s="627"/>
      <c r="DF157" s="627"/>
      <c r="DG157" s="627"/>
      <c r="DH157" s="627"/>
      <c r="DI157" s="627"/>
      <c r="DJ157" s="627"/>
      <c r="DK157" s="627"/>
      <c r="DL157" s="627"/>
      <c r="DM157" s="627"/>
      <c r="DN157" s="627"/>
      <c r="DO157" s="627"/>
      <c r="DP157" s="627"/>
      <c r="DQ157" s="627"/>
      <c r="DR157" s="627"/>
      <c r="DS157" s="627"/>
      <c r="DT157" s="627"/>
      <c r="DU157" s="627"/>
      <c r="DV157" s="627"/>
      <c r="DW157" s="627"/>
      <c r="DX157" s="627"/>
      <c r="DY157" s="627"/>
      <c r="DZ157" s="627"/>
      <c r="EA157" s="627"/>
      <c r="EB157" s="627"/>
      <c r="EC157" s="627"/>
      <c r="ED157" s="627"/>
      <c r="EE157" s="627"/>
      <c r="EF157" s="627"/>
      <c r="EG157" s="627"/>
      <c r="EH157" s="627"/>
      <c r="EI157" s="627"/>
      <c r="EJ157" s="627"/>
      <c r="EK157" s="627"/>
      <c r="EL157" s="627"/>
      <c r="EM157" s="627"/>
      <c r="EN157" s="627"/>
      <c r="EO157" s="627"/>
      <c r="EP157" s="627"/>
      <c r="EQ157" s="627"/>
      <c r="ER157" s="627"/>
      <c r="ES157" s="627"/>
      <c r="ET157" s="627"/>
      <c r="EU157" s="627"/>
      <c r="EV157" s="627"/>
      <c r="EW157" s="627"/>
      <c r="EX157" s="627"/>
      <c r="EY157" s="627"/>
      <c r="EZ157" s="627"/>
      <c r="FA157" s="627"/>
      <c r="FB157" s="627"/>
      <c r="FC157" s="627"/>
      <c r="FD157" s="627"/>
      <c r="FE157" s="627"/>
      <c r="FF157" s="627"/>
      <c r="FG157" s="627"/>
      <c r="FH157" s="627"/>
      <c r="FI157" s="627"/>
      <c r="FJ157" s="627"/>
      <c r="FK157" s="627"/>
      <c r="FL157" s="627"/>
      <c r="FM157" s="627"/>
      <c r="FN157" s="627"/>
      <c r="FO157" s="627"/>
      <c r="FP157" s="627"/>
      <c r="FQ157" s="627"/>
      <c r="FR157" s="627"/>
      <c r="FS157" s="627"/>
      <c r="FT157" s="627"/>
      <c r="FU157" s="627"/>
      <c r="FV157" s="627"/>
      <c r="FW157" s="627"/>
      <c r="FX157" s="627"/>
      <c r="FY157" s="627"/>
      <c r="FZ157" s="627"/>
      <c r="GA157" s="627"/>
      <c r="GB157" s="627"/>
      <c r="GC157" s="627"/>
      <c r="GD157" s="627"/>
      <c r="GE157" s="627"/>
      <c r="GF157" s="627"/>
      <c r="GG157" s="627"/>
      <c r="GH157" s="627"/>
      <c r="GI157" s="627"/>
      <c r="GJ157" s="627"/>
      <c r="GK157" s="627"/>
      <c r="GL157" s="627"/>
      <c r="GM157" s="627"/>
      <c r="GN157" s="627"/>
      <c r="GO157" s="627"/>
      <c r="GP157" s="627"/>
      <c r="GQ157" s="627"/>
      <c r="GR157" s="627"/>
      <c r="GS157" s="627"/>
      <c r="GT157" s="627"/>
      <c r="GU157" s="627"/>
      <c r="GV157" s="627"/>
      <c r="GW157" s="627"/>
      <c r="GX157" s="627"/>
      <c r="GY157" s="627"/>
      <c r="GZ157" s="627"/>
      <c r="HA157" s="627"/>
      <c r="HB157" s="627"/>
      <c r="HC157" s="627"/>
      <c r="HD157" s="627"/>
      <c r="HE157" s="627"/>
      <c r="HF157" s="627"/>
      <c r="HG157" s="627"/>
      <c r="HH157" s="627"/>
      <c r="HI157" s="627"/>
      <c r="HJ157" s="627"/>
      <c r="HK157" s="627"/>
      <c r="HL157" s="627"/>
      <c r="HM157" s="627"/>
      <c r="HN157" s="627"/>
      <c r="HO157" s="627"/>
      <c r="HP157" s="627"/>
      <c r="HQ157" s="627"/>
      <c r="HR157" s="627"/>
      <c r="HS157" s="627"/>
      <c r="HT157" s="627"/>
      <c r="HU157" s="627"/>
      <c r="HV157" s="627"/>
      <c r="HW157" s="627"/>
      <c r="HX157" s="627"/>
      <c r="HY157" s="627"/>
      <c r="HZ157" s="627"/>
      <c r="IA157" s="627"/>
      <c r="IB157" s="627"/>
      <c r="IC157" s="627"/>
      <c r="ID157" s="627"/>
      <c r="IE157" s="627"/>
      <c r="IF157" s="627"/>
      <c r="IG157" s="627"/>
      <c r="IH157" s="627"/>
      <c r="II157" s="627"/>
      <c r="IJ157" s="627"/>
      <c r="IK157" s="627"/>
      <c r="IL157" s="627"/>
      <c r="IM157" s="627"/>
      <c r="IN157" s="627"/>
      <c r="IO157" s="627"/>
      <c r="IP157" s="627"/>
      <c r="IQ157" s="627"/>
      <c r="IR157" s="627"/>
      <c r="IS157" s="627"/>
      <c r="IT157" s="627"/>
      <c r="IU157" s="627"/>
      <c r="IV157" s="627"/>
      <c r="IW157" s="627"/>
      <c r="IX157" s="627"/>
      <c r="IY157" s="627"/>
      <c r="IZ157" s="627"/>
      <c r="JA157" s="627"/>
      <c r="JB157" s="627"/>
      <c r="JC157" s="627"/>
      <c r="JD157" s="627"/>
      <c r="JE157" s="627"/>
      <c r="JF157" s="627"/>
      <c r="JG157" s="627"/>
      <c r="JH157" s="627"/>
      <c r="JI157" s="627"/>
      <c r="JJ157" s="627"/>
      <c r="JK157" s="627"/>
      <c r="JL157" s="627"/>
      <c r="JM157" s="627"/>
      <c r="JN157" s="627"/>
      <c r="JO157" s="627"/>
      <c r="JP157" s="627"/>
      <c r="JQ157" s="627"/>
      <c r="JR157" s="627"/>
      <c r="JS157" s="627"/>
      <c r="JT157" s="627"/>
      <c r="JU157" s="627"/>
      <c r="JV157" s="627"/>
      <c r="JW157" s="627"/>
      <c r="JX157" s="627"/>
      <c r="JY157" s="627"/>
      <c r="JZ157" s="627"/>
      <c r="KA157" s="627"/>
      <c r="KB157" s="627"/>
      <c r="KC157" s="627"/>
      <c r="KD157" s="627"/>
      <c r="KE157" s="627"/>
      <c r="KF157" s="627"/>
      <c r="KG157" s="627"/>
      <c r="KH157" s="627"/>
      <c r="KI157" s="627"/>
      <c r="KJ157" s="627"/>
      <c r="KK157" s="627"/>
      <c r="KL157" s="627"/>
      <c r="KM157" s="627"/>
      <c r="KN157" s="627"/>
      <c r="KO157" s="627"/>
      <c r="KP157" s="627"/>
      <c r="KQ157" s="627"/>
      <c r="KR157" s="627"/>
      <c r="KS157" s="627"/>
      <c r="KT157" s="627"/>
      <c r="KU157" s="627"/>
      <c r="KV157" s="627"/>
      <c r="KW157" s="627"/>
      <c r="KX157" s="627"/>
      <c r="KY157" s="627"/>
      <c r="KZ157" s="627"/>
      <c r="LA157" s="627"/>
      <c r="LB157" s="627"/>
      <c r="LC157" s="627"/>
      <c r="LD157" s="627"/>
      <c r="LE157" s="627"/>
      <c r="LF157" s="627"/>
      <c r="LG157" s="627"/>
      <c r="LH157" s="627"/>
      <c r="LI157" s="627"/>
      <c r="LJ157" s="627"/>
      <c r="LK157" s="627"/>
      <c r="LL157" s="627"/>
      <c r="LM157" s="627"/>
      <c r="LN157" s="627"/>
      <c r="LO157" s="627"/>
      <c r="LP157" s="627"/>
      <c r="LQ157" s="627"/>
      <c r="LR157" s="627"/>
      <c r="LS157" s="627"/>
      <c r="LT157" s="627"/>
      <c r="LU157" s="627"/>
      <c r="LV157" s="627"/>
      <c r="LW157" s="627"/>
      <c r="LX157" s="627"/>
      <c r="LY157" s="627"/>
      <c r="LZ157" s="627"/>
      <c r="MA157" s="627"/>
      <c r="MB157" s="627"/>
      <c r="MC157" s="627"/>
      <c r="MD157" s="627"/>
      <c r="ME157" s="627"/>
      <c r="MF157" s="627"/>
      <c r="MG157" s="627"/>
      <c r="MH157" s="627"/>
      <c r="MI157" s="627"/>
      <c r="MJ157" s="627"/>
      <c r="MK157" s="627"/>
      <c r="ML157" s="627"/>
      <c r="MM157" s="627"/>
      <c r="MN157" s="627"/>
      <c r="MO157" s="627"/>
      <c r="MP157" s="627"/>
      <c r="MQ157" s="627"/>
      <c r="MR157" s="627"/>
      <c r="MS157" s="627"/>
      <c r="MT157" s="627"/>
      <c r="MU157" s="627"/>
      <c r="MV157" s="627"/>
      <c r="MW157" s="627"/>
      <c r="MX157" s="627"/>
      <c r="MY157" s="627"/>
      <c r="MZ157" s="627"/>
      <c r="NA157" s="627"/>
      <c r="NB157" s="627"/>
      <c r="NC157" s="627"/>
      <c r="ND157" s="627"/>
      <c r="NE157" s="627"/>
      <c r="NF157" s="627"/>
      <c r="NG157" s="627"/>
      <c r="NH157" s="627"/>
      <c r="NI157" s="627"/>
      <c r="NJ157" s="627"/>
      <c r="NK157" s="627"/>
      <c r="NL157" s="627"/>
      <c r="NM157" s="627"/>
      <c r="NN157" s="627"/>
      <c r="NO157" s="627"/>
      <c r="NP157" s="627"/>
      <c r="NQ157" s="627"/>
      <c r="NR157" s="627"/>
      <c r="NS157" s="627"/>
      <c r="NT157" s="627"/>
      <c r="NU157" s="627"/>
      <c r="NV157" s="627"/>
      <c r="NW157" s="627"/>
      <c r="NX157" s="627"/>
      <c r="NY157" s="627"/>
      <c r="NZ157" s="627"/>
      <c r="OA157" s="627"/>
      <c r="OB157" s="627"/>
      <c r="OC157" s="627"/>
      <c r="OD157" s="627"/>
      <c r="OE157" s="627"/>
      <c r="OF157" s="627"/>
      <c r="OG157" s="627"/>
      <c r="OH157" s="627"/>
      <c r="OI157" s="627"/>
      <c r="OJ157" s="627"/>
      <c r="OK157" s="627"/>
      <c r="OL157" s="627"/>
      <c r="OM157" s="627"/>
      <c r="ON157" s="627"/>
    </row>
    <row r="158" spans="1:404" ht="15" customHeight="1">
      <c r="A158" s="12"/>
      <c r="B158" s="12"/>
      <c r="C158" s="12"/>
      <c r="D158" s="12"/>
      <c r="E158" s="12"/>
      <c r="F158" s="12"/>
      <c r="G158" s="12"/>
      <c r="H158" s="12"/>
      <c r="I158" s="12"/>
      <c r="J158" s="380"/>
      <c r="K158" s="380"/>
      <c r="L158" s="380"/>
      <c r="M158" s="380"/>
      <c r="N158" s="380"/>
      <c r="O158" s="380"/>
      <c r="P158" s="380"/>
      <c r="Q158" s="380"/>
      <c r="R158" s="380"/>
      <c r="S158" s="380"/>
      <c r="T158" s="380"/>
      <c r="U158" s="380"/>
      <c r="V158" s="380"/>
      <c r="W158" s="380"/>
      <c r="X158" s="380"/>
      <c r="Y158" s="380"/>
      <c r="Z158" s="380"/>
      <c r="AA158" s="380"/>
      <c r="AB158" s="380"/>
      <c r="AC158" s="380"/>
      <c r="AD158" s="380"/>
      <c r="AE158" s="380"/>
      <c r="AF158" s="380"/>
      <c r="AG158" s="380"/>
      <c r="AH158" s="380"/>
      <c r="AI158" s="380"/>
      <c r="AJ158" s="380"/>
      <c r="AK158" s="380"/>
      <c r="AL158" s="380"/>
      <c r="AM158" s="380"/>
      <c r="AN158" s="380"/>
      <c r="AO158" s="380"/>
      <c r="AP158" s="380"/>
      <c r="AQ158" s="380"/>
      <c r="AR158" s="380"/>
      <c r="AS158" s="380"/>
      <c r="AT158" s="380"/>
      <c r="AU158" s="380"/>
      <c r="AV158" s="380"/>
      <c r="AW158" s="380"/>
      <c r="AX158" s="380"/>
      <c r="AY158" s="380"/>
      <c r="AZ158" s="380"/>
      <c r="BA158" s="380"/>
      <c r="BB158" s="380"/>
      <c r="BC158" s="380"/>
      <c r="BD158" s="380"/>
      <c r="BE158" s="380"/>
      <c r="BF158" s="380"/>
      <c r="BG158" s="380"/>
      <c r="BH158" s="380"/>
      <c r="BI158" s="380"/>
      <c r="BJ158" s="380"/>
      <c r="BK158" s="380"/>
      <c r="BL158" s="380"/>
      <c r="BM158" s="380"/>
      <c r="BN158" s="380"/>
      <c r="BO158" s="380"/>
      <c r="BP158" s="380"/>
      <c r="BQ158" s="380"/>
      <c r="BR158" s="380"/>
      <c r="BS158" s="380"/>
      <c r="BT158" s="380"/>
      <c r="BU158" s="380"/>
      <c r="BV158" s="380"/>
      <c r="BW158" s="380"/>
      <c r="BX158" s="380"/>
      <c r="BY158" s="380"/>
      <c r="BZ158" s="380"/>
      <c r="CA158" s="380"/>
      <c r="CB158" s="380"/>
      <c r="CC158" s="380"/>
      <c r="CD158" s="380"/>
      <c r="CE158" s="380"/>
      <c r="CF158" s="380"/>
      <c r="CG158" s="380"/>
      <c r="CH158" s="380"/>
      <c r="CI158" s="380"/>
      <c r="CJ158" s="380"/>
      <c r="CK158" s="380"/>
      <c r="CL158" s="380"/>
      <c r="CM158" s="380"/>
      <c r="CN158" s="380"/>
      <c r="CO158" s="380"/>
      <c r="CP158" s="380"/>
      <c r="CQ158" s="380"/>
      <c r="CR158" s="380"/>
      <c r="CS158" s="380"/>
      <c r="CT158" s="380"/>
      <c r="CU158" s="380"/>
      <c r="CV158" s="380"/>
      <c r="CW158" s="380"/>
      <c r="CX158" s="380"/>
      <c r="CY158" s="380"/>
      <c r="CZ158" s="380"/>
      <c r="DA158" s="380"/>
      <c r="DB158" s="380"/>
      <c r="DC158" s="380"/>
      <c r="DD158" s="380"/>
      <c r="DE158" s="380"/>
      <c r="DF158" s="380"/>
      <c r="DG158" s="380"/>
      <c r="DH158" s="380"/>
      <c r="DI158" s="380"/>
      <c r="DJ158" s="380"/>
      <c r="DK158" s="380"/>
      <c r="DL158" s="380"/>
      <c r="DM158" s="380"/>
      <c r="DN158" s="380"/>
      <c r="DO158" s="380"/>
      <c r="DP158" s="380"/>
      <c r="DQ158" s="380"/>
      <c r="DR158" s="380"/>
      <c r="DS158" s="380"/>
      <c r="DT158" s="380"/>
      <c r="DU158" s="380"/>
      <c r="DV158" s="380"/>
      <c r="DW158" s="380"/>
      <c r="DX158" s="380"/>
      <c r="DY158" s="380"/>
      <c r="DZ158" s="380"/>
      <c r="EA158" s="380"/>
      <c r="EB158" s="380"/>
      <c r="EC158" s="380"/>
      <c r="ED158" s="380"/>
      <c r="EE158" s="380"/>
      <c r="EF158" s="380"/>
      <c r="EG158" s="380"/>
      <c r="EH158" s="380"/>
      <c r="EI158" s="380"/>
      <c r="EJ158" s="380"/>
      <c r="EK158" s="380"/>
      <c r="EL158" s="380"/>
      <c r="EM158" s="380"/>
      <c r="EN158" s="380"/>
      <c r="EO158" s="380"/>
      <c r="EP158" s="380"/>
      <c r="EQ158" s="380"/>
      <c r="ER158" s="380"/>
      <c r="ES158" s="380"/>
      <c r="ET158" s="380"/>
      <c r="EU158" s="380"/>
      <c r="EV158" s="380"/>
      <c r="EW158" s="380"/>
      <c r="EX158" s="380"/>
      <c r="EY158" s="380"/>
      <c r="EZ158" s="380"/>
      <c r="FA158" s="380"/>
      <c r="FB158" s="380"/>
      <c r="FC158" s="380"/>
      <c r="FD158" s="380"/>
      <c r="FE158" s="380"/>
      <c r="FF158" s="380"/>
      <c r="FG158" s="380"/>
      <c r="FH158" s="380"/>
      <c r="FI158" s="380"/>
      <c r="FJ158" s="380"/>
      <c r="FK158" s="380"/>
      <c r="FL158" s="380"/>
      <c r="FM158" s="380"/>
      <c r="FN158" s="380"/>
      <c r="FO158" s="380"/>
      <c r="FP158" s="380"/>
      <c r="FQ158" s="380"/>
      <c r="FR158" s="380"/>
      <c r="FS158" s="380"/>
      <c r="FT158" s="380"/>
      <c r="FU158" s="380"/>
      <c r="FV158" s="380"/>
      <c r="FW158" s="380"/>
      <c r="FX158" s="380"/>
      <c r="FY158" s="380"/>
      <c r="FZ158" s="380"/>
      <c r="GA158" s="380"/>
      <c r="GB158" s="380"/>
      <c r="GC158" s="380"/>
      <c r="GD158" s="380"/>
      <c r="GE158" s="380"/>
      <c r="GF158" s="380"/>
      <c r="GG158" s="380"/>
      <c r="GH158" s="380"/>
      <c r="GI158" s="380"/>
      <c r="GJ158" s="380"/>
      <c r="GK158" s="380"/>
      <c r="GL158" s="380"/>
      <c r="GM158" s="380"/>
      <c r="GN158" s="380"/>
      <c r="GO158" s="380"/>
      <c r="GP158" s="380"/>
      <c r="GQ158" s="380"/>
      <c r="GR158" s="380"/>
      <c r="GS158" s="380"/>
      <c r="GT158" s="380"/>
      <c r="GU158" s="380"/>
      <c r="GV158" s="380"/>
      <c r="GW158" s="380"/>
      <c r="GX158" s="380"/>
      <c r="GY158" s="380"/>
      <c r="GZ158" s="380"/>
      <c r="HA158" s="380"/>
      <c r="HB158" s="380"/>
      <c r="HC158" s="380"/>
      <c r="HD158" s="380"/>
      <c r="HE158" s="380"/>
      <c r="HF158" s="380"/>
      <c r="HG158" s="380"/>
      <c r="HH158" s="380"/>
      <c r="HI158" s="380"/>
      <c r="HJ158" s="380"/>
      <c r="HK158" s="380"/>
      <c r="HL158" s="380"/>
      <c r="HM158" s="380"/>
      <c r="HN158" s="380"/>
      <c r="HO158" s="380"/>
      <c r="HP158" s="380"/>
      <c r="HQ158" s="380"/>
      <c r="HR158" s="380"/>
      <c r="HS158" s="380"/>
      <c r="HT158" s="380"/>
      <c r="HU158" s="380"/>
      <c r="HV158" s="380"/>
      <c r="HW158" s="380"/>
      <c r="HX158" s="380"/>
      <c r="HY158" s="380"/>
      <c r="HZ158" s="380"/>
      <c r="IA158" s="380"/>
      <c r="IB158" s="380"/>
      <c r="IC158" s="380"/>
      <c r="ID158" s="380"/>
      <c r="IE158" s="380"/>
      <c r="IF158" s="380"/>
      <c r="IG158" s="380"/>
      <c r="IH158" s="380"/>
      <c r="II158" s="380"/>
      <c r="IJ158" s="380"/>
      <c r="IK158" s="380"/>
      <c r="IL158" s="380"/>
      <c r="IM158" s="380"/>
      <c r="IN158" s="380"/>
      <c r="IO158" s="380"/>
      <c r="IP158" s="380"/>
      <c r="IQ158" s="380"/>
      <c r="IR158" s="380"/>
      <c r="IS158" s="380"/>
      <c r="IT158" s="380"/>
      <c r="IU158" s="380"/>
      <c r="IV158" s="380"/>
      <c r="IW158" s="380"/>
      <c r="IX158" s="380"/>
      <c r="IY158" s="380"/>
      <c r="IZ158" s="380"/>
      <c r="JA158" s="380"/>
      <c r="JB158" s="380"/>
      <c r="JC158" s="380"/>
      <c r="JD158" s="380"/>
      <c r="JE158" s="380"/>
      <c r="JF158" s="380"/>
      <c r="JG158" s="380"/>
      <c r="JH158" s="380"/>
      <c r="JI158" s="380"/>
      <c r="JJ158" s="380"/>
      <c r="JK158" s="380"/>
      <c r="JL158" s="380"/>
      <c r="JM158" s="380"/>
      <c r="JN158" s="380"/>
      <c r="JO158" s="380"/>
      <c r="JP158" s="380"/>
      <c r="JQ158" s="380"/>
      <c r="JR158" s="380"/>
      <c r="JS158" s="380"/>
      <c r="JT158" s="380"/>
      <c r="JU158" s="380"/>
      <c r="JV158" s="380"/>
      <c r="JW158" s="380"/>
      <c r="JX158" s="380"/>
      <c r="JY158" s="380"/>
      <c r="JZ158" s="380"/>
      <c r="KA158" s="380"/>
      <c r="KB158" s="380"/>
      <c r="KC158" s="380"/>
      <c r="KD158" s="380"/>
      <c r="KE158" s="380"/>
      <c r="KF158" s="380"/>
      <c r="KG158" s="380"/>
      <c r="KH158" s="380"/>
      <c r="KI158" s="380"/>
      <c r="KJ158" s="380"/>
      <c r="KK158" s="380"/>
      <c r="KL158" s="380"/>
      <c r="KM158" s="380"/>
      <c r="KN158" s="380"/>
      <c r="KO158" s="380"/>
      <c r="KP158" s="380"/>
      <c r="KQ158" s="380"/>
      <c r="KR158" s="380"/>
      <c r="KS158" s="380"/>
      <c r="KT158" s="380"/>
      <c r="KU158" s="380"/>
      <c r="KV158" s="380"/>
      <c r="KW158" s="380"/>
      <c r="KX158" s="380"/>
      <c r="KY158" s="380"/>
      <c r="KZ158" s="380"/>
      <c r="LA158" s="380"/>
      <c r="LB158" s="380"/>
      <c r="LC158" s="380"/>
      <c r="LD158" s="380"/>
      <c r="LE158" s="380"/>
      <c r="LF158" s="380"/>
      <c r="LG158" s="380"/>
      <c r="LH158" s="380"/>
      <c r="LI158" s="380"/>
      <c r="LJ158" s="380"/>
      <c r="LK158" s="380"/>
      <c r="LL158" s="380"/>
      <c r="LM158" s="380"/>
      <c r="LN158" s="380"/>
      <c r="LO158" s="380"/>
      <c r="LP158" s="380"/>
      <c r="LQ158" s="380"/>
      <c r="LR158" s="380"/>
      <c r="LS158" s="380"/>
      <c r="LT158" s="380"/>
      <c r="LU158" s="380"/>
      <c r="LV158" s="380"/>
      <c r="LW158" s="380"/>
      <c r="LX158" s="380"/>
      <c r="LY158" s="380"/>
      <c r="LZ158" s="380"/>
      <c r="MA158" s="380"/>
      <c r="MB158" s="380"/>
      <c r="MC158" s="380"/>
      <c r="MD158" s="380"/>
      <c r="ME158" s="380"/>
      <c r="MF158" s="380"/>
      <c r="MG158" s="380"/>
      <c r="MH158" s="380"/>
      <c r="MI158" s="380"/>
      <c r="MJ158" s="380"/>
      <c r="MK158" s="380"/>
      <c r="ML158" s="380"/>
      <c r="MM158" s="380"/>
      <c r="MN158" s="380"/>
      <c r="MO158" s="380"/>
      <c r="MP158" s="380"/>
      <c r="MQ158" s="380"/>
      <c r="MR158" s="380"/>
      <c r="MS158" s="380"/>
      <c r="MT158" s="380"/>
      <c r="MU158" s="380"/>
      <c r="MV158" s="380"/>
      <c r="MW158" s="380"/>
      <c r="MX158" s="380"/>
      <c r="MY158" s="380"/>
      <c r="MZ158" s="380"/>
      <c r="NA158" s="380"/>
      <c r="NB158" s="380"/>
      <c r="NC158" s="380"/>
      <c r="ND158" s="380"/>
      <c r="NE158" s="380"/>
      <c r="NF158" s="380"/>
      <c r="NG158" s="380"/>
      <c r="NH158" s="380"/>
      <c r="NI158" s="380"/>
      <c r="NJ158" s="380"/>
      <c r="NK158" s="380"/>
      <c r="NL158" s="380"/>
      <c r="NM158" s="380"/>
      <c r="NN158" s="380"/>
      <c r="NO158" s="380"/>
      <c r="NP158" s="380"/>
      <c r="NQ158" s="380"/>
      <c r="NR158" s="380"/>
      <c r="NS158" s="380"/>
      <c r="NT158" s="380"/>
      <c r="NU158" s="380"/>
      <c r="NV158" s="380"/>
      <c r="NW158" s="380"/>
      <c r="NX158" s="380"/>
      <c r="NY158" s="380"/>
      <c r="NZ158" s="380"/>
      <c r="OA158" s="380"/>
      <c r="OB158" s="380"/>
      <c r="OC158" s="380"/>
      <c r="OD158" s="380"/>
      <c r="OE158" s="380"/>
      <c r="OF158" s="380"/>
      <c r="OG158" s="380"/>
      <c r="OH158" s="380"/>
      <c r="OI158" s="380"/>
      <c r="OJ158" s="380"/>
      <c r="OK158" s="380"/>
      <c r="OL158" s="380"/>
      <c r="OM158" s="380"/>
      <c r="ON158" s="380"/>
    </row>
    <row r="159" spans="1:404" ht="15" customHeight="1">
      <c r="A159" s="12"/>
      <c r="B159" s="12"/>
      <c r="C159" s="12"/>
      <c r="D159" s="12"/>
      <c r="E159" s="12"/>
      <c r="F159" s="12"/>
      <c r="G159" s="12"/>
      <c r="H159" s="12"/>
      <c r="I159" s="12"/>
      <c r="J159" s="627"/>
      <c r="K159" s="627"/>
      <c r="L159" s="627"/>
      <c r="M159" s="627"/>
      <c r="N159" s="627"/>
      <c r="O159" s="627"/>
      <c r="P159" s="627"/>
      <c r="Q159" s="627"/>
      <c r="R159" s="627"/>
      <c r="S159" s="627"/>
      <c r="T159" s="627"/>
      <c r="U159" s="627"/>
      <c r="V159" s="627"/>
      <c r="W159" s="627"/>
      <c r="X159" s="627"/>
      <c r="Y159" s="627"/>
      <c r="Z159" s="627"/>
      <c r="AA159" s="627"/>
      <c r="AB159" s="627"/>
      <c r="AC159" s="627"/>
      <c r="AD159" s="627"/>
      <c r="AE159" s="627"/>
      <c r="AF159" s="627"/>
      <c r="AG159" s="627"/>
      <c r="AH159" s="627"/>
      <c r="AI159" s="627"/>
      <c r="AJ159" s="627"/>
      <c r="AK159" s="627"/>
      <c r="AL159" s="627"/>
      <c r="AM159" s="627"/>
      <c r="AN159" s="627"/>
      <c r="AO159" s="627"/>
      <c r="AP159" s="627"/>
      <c r="AQ159" s="627"/>
      <c r="AR159" s="627"/>
      <c r="AS159" s="627"/>
      <c r="AT159" s="627"/>
      <c r="AU159" s="627"/>
      <c r="AV159" s="627"/>
      <c r="AW159" s="627"/>
      <c r="AX159" s="627"/>
      <c r="AY159" s="627"/>
      <c r="AZ159" s="627"/>
      <c r="BA159" s="627"/>
      <c r="BB159" s="627"/>
      <c r="BC159" s="627"/>
      <c r="BD159" s="627"/>
      <c r="BE159" s="627"/>
      <c r="BF159" s="627"/>
      <c r="BG159" s="627"/>
      <c r="BH159" s="627"/>
      <c r="BI159" s="627"/>
      <c r="BJ159" s="627"/>
      <c r="BK159" s="627"/>
      <c r="BL159" s="627"/>
      <c r="BM159" s="627"/>
      <c r="BN159" s="627"/>
      <c r="BO159" s="627"/>
      <c r="BP159" s="627"/>
      <c r="BQ159" s="627"/>
      <c r="BR159" s="627"/>
      <c r="BS159" s="627"/>
      <c r="BT159" s="627"/>
      <c r="BU159" s="627"/>
      <c r="BV159" s="627"/>
      <c r="BW159" s="627"/>
      <c r="BX159" s="627"/>
      <c r="BY159" s="627"/>
      <c r="BZ159" s="627"/>
      <c r="CA159" s="627"/>
      <c r="CB159" s="627"/>
      <c r="CC159" s="627"/>
      <c r="CD159" s="627"/>
      <c r="CE159" s="627"/>
      <c r="CF159" s="627"/>
      <c r="CG159" s="627"/>
      <c r="CH159" s="627"/>
      <c r="CI159" s="627"/>
      <c r="CJ159" s="627"/>
      <c r="CK159" s="627"/>
      <c r="CL159" s="627"/>
      <c r="CM159" s="627"/>
      <c r="CN159" s="627"/>
      <c r="CO159" s="627"/>
      <c r="CP159" s="627"/>
      <c r="CQ159" s="627"/>
      <c r="CR159" s="627"/>
      <c r="CS159" s="627"/>
      <c r="CT159" s="627"/>
      <c r="CU159" s="627"/>
      <c r="CV159" s="627"/>
      <c r="CW159" s="627"/>
      <c r="CX159" s="627"/>
      <c r="CY159" s="627"/>
      <c r="CZ159" s="627"/>
      <c r="DA159" s="627"/>
      <c r="DB159" s="627"/>
      <c r="DC159" s="627"/>
      <c r="DD159" s="627"/>
      <c r="DE159" s="627"/>
      <c r="DF159" s="627"/>
      <c r="DG159" s="627"/>
      <c r="DH159" s="627"/>
      <c r="DI159" s="627"/>
      <c r="DJ159" s="627"/>
      <c r="DK159" s="627"/>
      <c r="DL159" s="627"/>
      <c r="DM159" s="627"/>
      <c r="DN159" s="627"/>
      <c r="DO159" s="627"/>
      <c r="DP159" s="627"/>
      <c r="DQ159" s="627"/>
      <c r="DR159" s="627"/>
      <c r="DS159" s="627"/>
      <c r="DT159" s="627"/>
      <c r="DU159" s="627"/>
      <c r="DV159" s="627"/>
      <c r="DW159" s="627"/>
      <c r="DX159" s="627"/>
      <c r="DY159" s="627"/>
      <c r="DZ159" s="627"/>
      <c r="EA159" s="627"/>
      <c r="EB159" s="627"/>
      <c r="EC159" s="627"/>
      <c r="ED159" s="627"/>
      <c r="EE159" s="627"/>
      <c r="EF159" s="627"/>
      <c r="EG159" s="627"/>
      <c r="EH159" s="627"/>
      <c r="EI159" s="627"/>
      <c r="EJ159" s="627"/>
      <c r="EK159" s="627"/>
      <c r="EL159" s="627"/>
      <c r="EM159" s="627"/>
      <c r="EN159" s="627"/>
      <c r="EO159" s="627"/>
      <c r="EP159" s="627"/>
      <c r="EQ159" s="627"/>
      <c r="ER159" s="627"/>
      <c r="ES159" s="627"/>
      <c r="ET159" s="627"/>
      <c r="EU159" s="627"/>
      <c r="EV159" s="627"/>
      <c r="EW159" s="627"/>
      <c r="EX159" s="627"/>
      <c r="EY159" s="627"/>
      <c r="EZ159" s="627"/>
      <c r="FA159" s="627"/>
      <c r="FB159" s="627"/>
      <c r="FC159" s="627"/>
      <c r="FD159" s="627"/>
      <c r="FE159" s="627"/>
      <c r="FF159" s="627"/>
      <c r="FG159" s="627"/>
      <c r="FH159" s="627"/>
      <c r="FI159" s="627"/>
      <c r="FJ159" s="627"/>
      <c r="FK159" s="627"/>
      <c r="FL159" s="627"/>
      <c r="FM159" s="627"/>
      <c r="FN159" s="627"/>
      <c r="FO159" s="627"/>
      <c r="FP159" s="627"/>
      <c r="FQ159" s="627"/>
      <c r="FR159" s="627"/>
      <c r="FS159" s="627"/>
      <c r="FT159" s="627"/>
      <c r="FU159" s="627"/>
      <c r="FV159" s="627"/>
      <c r="FW159" s="627"/>
      <c r="FX159" s="627"/>
      <c r="FY159" s="627"/>
      <c r="FZ159" s="627"/>
      <c r="GA159" s="627"/>
      <c r="GB159" s="627"/>
      <c r="GC159" s="627"/>
      <c r="GD159" s="627"/>
      <c r="GE159" s="627"/>
      <c r="GF159" s="627"/>
      <c r="GG159" s="627"/>
      <c r="GH159" s="627"/>
      <c r="GI159" s="627"/>
      <c r="GJ159" s="627"/>
      <c r="GK159" s="627"/>
      <c r="GL159" s="627"/>
      <c r="GM159" s="627"/>
      <c r="GN159" s="627"/>
      <c r="GO159" s="627"/>
      <c r="GP159" s="627"/>
      <c r="GQ159" s="627"/>
      <c r="GR159" s="627"/>
      <c r="GS159" s="627"/>
      <c r="GT159" s="627"/>
      <c r="GU159" s="627"/>
      <c r="GV159" s="627"/>
      <c r="GW159" s="627"/>
      <c r="GX159" s="627"/>
      <c r="GY159" s="627"/>
      <c r="GZ159" s="627"/>
      <c r="HA159" s="627"/>
      <c r="HB159" s="627"/>
      <c r="HC159" s="627"/>
      <c r="HD159" s="627"/>
      <c r="HE159" s="627"/>
      <c r="HF159" s="627"/>
      <c r="HG159" s="627"/>
      <c r="HH159" s="627"/>
      <c r="HI159" s="627"/>
      <c r="HJ159" s="627"/>
      <c r="HK159" s="627"/>
      <c r="HL159" s="627"/>
      <c r="HM159" s="627"/>
      <c r="HN159" s="627"/>
      <c r="HO159" s="627"/>
      <c r="HP159" s="627"/>
      <c r="HQ159" s="627"/>
      <c r="HR159" s="627"/>
      <c r="HS159" s="627"/>
      <c r="HT159" s="627"/>
      <c r="HU159" s="627"/>
      <c r="HV159" s="627"/>
      <c r="HW159" s="627"/>
      <c r="HX159" s="627"/>
      <c r="HY159" s="627"/>
      <c r="HZ159" s="627"/>
      <c r="IA159" s="627"/>
      <c r="IB159" s="627"/>
      <c r="IC159" s="627"/>
      <c r="ID159" s="627"/>
      <c r="IE159" s="627"/>
      <c r="IF159" s="627"/>
      <c r="IG159" s="627"/>
      <c r="IH159" s="627"/>
      <c r="II159" s="627"/>
      <c r="IJ159" s="627"/>
      <c r="IK159" s="627"/>
      <c r="IL159" s="627"/>
      <c r="IM159" s="627"/>
      <c r="IN159" s="627"/>
      <c r="IO159" s="627"/>
      <c r="IP159" s="627"/>
      <c r="IQ159" s="627"/>
      <c r="IR159" s="627"/>
      <c r="IS159" s="627"/>
      <c r="IT159" s="627"/>
      <c r="IU159" s="627"/>
      <c r="IV159" s="627"/>
      <c r="IW159" s="627"/>
      <c r="IX159" s="627"/>
      <c r="IY159" s="627"/>
      <c r="IZ159" s="627"/>
      <c r="JA159" s="627"/>
      <c r="JB159" s="627"/>
      <c r="JC159" s="627"/>
      <c r="JD159" s="627"/>
      <c r="JE159" s="627"/>
      <c r="JF159" s="627"/>
      <c r="JG159" s="627"/>
      <c r="JH159" s="627"/>
      <c r="JI159" s="627"/>
      <c r="JJ159" s="627"/>
      <c r="JK159" s="627"/>
      <c r="JL159" s="627"/>
      <c r="JM159" s="627"/>
      <c r="JN159" s="627"/>
      <c r="JO159" s="627"/>
      <c r="JP159" s="627"/>
      <c r="JQ159" s="627"/>
      <c r="JR159" s="627"/>
      <c r="JS159" s="627"/>
      <c r="JT159" s="627"/>
      <c r="JU159" s="627"/>
      <c r="JV159" s="627"/>
      <c r="JW159" s="627"/>
      <c r="JX159" s="627"/>
      <c r="JY159" s="627"/>
      <c r="JZ159" s="627"/>
      <c r="KA159" s="627"/>
      <c r="KB159" s="627"/>
      <c r="KC159" s="627"/>
      <c r="KD159" s="627"/>
      <c r="KE159" s="627"/>
      <c r="KF159" s="627"/>
      <c r="KG159" s="627"/>
      <c r="KH159" s="627"/>
      <c r="KI159" s="627"/>
      <c r="KJ159" s="627"/>
      <c r="KK159" s="627"/>
      <c r="KL159" s="627"/>
      <c r="KM159" s="627"/>
      <c r="KN159" s="627"/>
      <c r="KO159" s="627"/>
      <c r="KP159" s="627"/>
      <c r="KQ159" s="627"/>
      <c r="KR159" s="627"/>
      <c r="KS159" s="627"/>
      <c r="KT159" s="627"/>
      <c r="KU159" s="627"/>
      <c r="KV159" s="627"/>
      <c r="KW159" s="627"/>
      <c r="KX159" s="627"/>
      <c r="KY159" s="627"/>
      <c r="KZ159" s="627"/>
      <c r="LA159" s="627"/>
      <c r="LB159" s="627"/>
      <c r="LC159" s="627"/>
      <c r="LD159" s="627"/>
      <c r="LE159" s="627"/>
      <c r="LF159" s="627"/>
      <c r="LG159" s="627"/>
      <c r="LH159" s="627"/>
      <c r="LI159" s="627"/>
      <c r="LJ159" s="627"/>
      <c r="LK159" s="627"/>
      <c r="LL159" s="627"/>
      <c r="LM159" s="627"/>
      <c r="LN159" s="627"/>
      <c r="LO159" s="627"/>
      <c r="LP159" s="627"/>
      <c r="LQ159" s="627"/>
      <c r="LR159" s="627"/>
      <c r="LS159" s="627"/>
      <c r="LT159" s="627"/>
      <c r="LU159" s="627"/>
      <c r="LV159" s="627"/>
      <c r="LW159" s="627"/>
      <c r="LX159" s="627"/>
      <c r="LY159" s="627"/>
      <c r="LZ159" s="627"/>
      <c r="MA159" s="627"/>
      <c r="MB159" s="627"/>
      <c r="MC159" s="627"/>
      <c r="MD159" s="627"/>
      <c r="ME159" s="627"/>
      <c r="MF159" s="627"/>
      <c r="MG159" s="627"/>
      <c r="MH159" s="627"/>
      <c r="MI159" s="627"/>
      <c r="MJ159" s="627"/>
      <c r="MK159" s="627"/>
      <c r="ML159" s="627"/>
      <c r="MM159" s="627"/>
      <c r="MN159" s="627"/>
      <c r="MO159" s="627"/>
      <c r="MP159" s="627"/>
      <c r="MQ159" s="627"/>
      <c r="MR159" s="627"/>
      <c r="MS159" s="627"/>
      <c r="MT159" s="627"/>
      <c r="MU159" s="627"/>
      <c r="MV159" s="627"/>
      <c r="MW159" s="627"/>
      <c r="MX159" s="627"/>
      <c r="MY159" s="627"/>
      <c r="MZ159" s="627"/>
      <c r="NA159" s="627"/>
      <c r="NB159" s="627"/>
      <c r="NC159" s="627"/>
      <c r="ND159" s="627"/>
      <c r="NE159" s="627"/>
      <c r="NF159" s="627"/>
      <c r="NG159" s="627"/>
      <c r="NH159" s="627"/>
      <c r="NI159" s="627"/>
      <c r="NJ159" s="627"/>
      <c r="NK159" s="627"/>
      <c r="NL159" s="627"/>
      <c r="NM159" s="627"/>
      <c r="NN159" s="627"/>
      <c r="NO159" s="627"/>
      <c r="NP159" s="627"/>
      <c r="NQ159" s="627"/>
      <c r="NR159" s="627"/>
      <c r="NS159" s="627"/>
      <c r="NT159" s="627"/>
      <c r="NU159" s="627"/>
      <c r="NV159" s="627"/>
      <c r="NW159" s="627"/>
      <c r="NX159" s="627"/>
      <c r="NY159" s="627"/>
      <c r="NZ159" s="627"/>
      <c r="OA159" s="627"/>
      <c r="OB159" s="627"/>
      <c r="OC159" s="627"/>
      <c r="OD159" s="627"/>
      <c r="OE159" s="627"/>
      <c r="OF159" s="627"/>
      <c r="OG159" s="627"/>
      <c r="OH159" s="627"/>
      <c r="OI159" s="627"/>
      <c r="OJ159" s="627"/>
      <c r="OK159" s="627"/>
      <c r="OL159" s="627"/>
      <c r="OM159" s="627"/>
      <c r="ON159" s="627"/>
    </row>
    <row r="160" spans="1:404" ht="15" customHeight="1">
      <c r="A160" s="12"/>
      <c r="B160" s="12"/>
      <c r="C160" s="12"/>
      <c r="D160" s="12"/>
      <c r="E160" s="12"/>
      <c r="F160" s="12"/>
      <c r="G160" s="12"/>
      <c r="H160" s="12"/>
      <c r="I160" s="12"/>
      <c r="J160" s="627"/>
      <c r="K160" s="627"/>
      <c r="L160" s="627"/>
      <c r="M160" s="627"/>
      <c r="N160" s="627"/>
      <c r="O160" s="627"/>
      <c r="P160" s="627"/>
      <c r="Q160" s="627"/>
      <c r="R160" s="627"/>
      <c r="S160" s="627"/>
      <c r="T160" s="627"/>
      <c r="U160" s="627"/>
      <c r="V160" s="627"/>
      <c r="W160" s="627"/>
      <c r="X160" s="627"/>
      <c r="Y160" s="627"/>
      <c r="Z160" s="627"/>
      <c r="AA160" s="627"/>
      <c r="AB160" s="627"/>
      <c r="AC160" s="627"/>
      <c r="AD160" s="627"/>
      <c r="AE160" s="627"/>
      <c r="AF160" s="627"/>
      <c r="AG160" s="627"/>
      <c r="AH160" s="627"/>
      <c r="AI160" s="627"/>
      <c r="AJ160" s="627"/>
      <c r="AK160" s="627"/>
      <c r="AL160" s="627"/>
      <c r="AM160" s="627"/>
      <c r="AN160" s="627"/>
      <c r="AO160" s="627"/>
      <c r="AP160" s="627"/>
      <c r="AQ160" s="627"/>
      <c r="AR160" s="627"/>
      <c r="AS160" s="627"/>
      <c r="AT160" s="627"/>
      <c r="AU160" s="627"/>
      <c r="AV160" s="627"/>
      <c r="AW160" s="627"/>
      <c r="AX160" s="627"/>
      <c r="AY160" s="627"/>
      <c r="AZ160" s="627"/>
      <c r="BA160" s="627"/>
      <c r="BB160" s="627"/>
      <c r="BC160" s="627"/>
      <c r="BD160" s="627"/>
      <c r="BE160" s="627"/>
      <c r="BF160" s="627"/>
      <c r="BG160" s="627"/>
      <c r="BH160" s="627"/>
      <c r="BI160" s="627"/>
      <c r="BJ160" s="627"/>
      <c r="BK160" s="627"/>
      <c r="BL160" s="627"/>
      <c r="BM160" s="627"/>
      <c r="BN160" s="627"/>
      <c r="BO160" s="627"/>
      <c r="BP160" s="627"/>
      <c r="BQ160" s="627"/>
      <c r="BR160" s="627"/>
      <c r="BS160" s="627"/>
      <c r="BT160" s="627"/>
      <c r="BU160" s="627"/>
      <c r="BV160" s="627"/>
      <c r="BW160" s="627"/>
      <c r="BX160" s="627"/>
      <c r="BY160" s="627"/>
      <c r="BZ160" s="627"/>
      <c r="CA160" s="627"/>
      <c r="CB160" s="627"/>
      <c r="CC160" s="627"/>
      <c r="CD160" s="627"/>
      <c r="CE160" s="627"/>
      <c r="CF160" s="627"/>
      <c r="CG160" s="627"/>
      <c r="CH160" s="627"/>
      <c r="CI160" s="627"/>
      <c r="CJ160" s="627"/>
      <c r="CK160" s="627"/>
      <c r="CL160" s="627"/>
      <c r="CM160" s="627"/>
      <c r="CN160" s="627"/>
      <c r="CO160" s="627"/>
      <c r="CP160" s="627"/>
      <c r="CQ160" s="627"/>
      <c r="CR160" s="627"/>
      <c r="CS160" s="627"/>
      <c r="CT160" s="627"/>
      <c r="CU160" s="627"/>
      <c r="CV160" s="627"/>
      <c r="CW160" s="627"/>
      <c r="CX160" s="627"/>
      <c r="CY160" s="627"/>
      <c r="CZ160" s="627"/>
      <c r="DA160" s="627"/>
      <c r="DB160" s="627"/>
      <c r="DC160" s="627"/>
      <c r="DD160" s="627"/>
      <c r="DE160" s="627"/>
      <c r="DF160" s="627"/>
      <c r="DG160" s="627"/>
      <c r="DH160" s="627"/>
      <c r="DI160" s="627"/>
      <c r="DJ160" s="627"/>
      <c r="DK160" s="627"/>
      <c r="DL160" s="627"/>
      <c r="DM160" s="627"/>
      <c r="DN160" s="627"/>
      <c r="DO160" s="627"/>
      <c r="DP160" s="627"/>
      <c r="DQ160" s="627"/>
      <c r="DR160" s="627"/>
      <c r="DS160" s="627"/>
      <c r="DT160" s="627"/>
      <c r="DU160" s="627"/>
      <c r="DV160" s="627"/>
      <c r="DW160" s="627"/>
      <c r="DX160" s="627"/>
      <c r="DY160" s="627"/>
      <c r="DZ160" s="627"/>
      <c r="EA160" s="627"/>
      <c r="EB160" s="627"/>
      <c r="EC160" s="627"/>
      <c r="ED160" s="627"/>
      <c r="EE160" s="627"/>
      <c r="EF160" s="627"/>
      <c r="EG160" s="627"/>
      <c r="EH160" s="627"/>
      <c r="EI160" s="627"/>
      <c r="EJ160" s="627"/>
      <c r="EK160" s="627"/>
      <c r="EL160" s="627"/>
      <c r="EM160" s="627"/>
      <c r="EN160" s="627"/>
      <c r="EO160" s="627"/>
      <c r="EP160" s="627"/>
      <c r="EQ160" s="627"/>
      <c r="ER160" s="627"/>
      <c r="ES160" s="627"/>
      <c r="ET160" s="627"/>
      <c r="EU160" s="627"/>
      <c r="EV160" s="627"/>
      <c r="EW160" s="627"/>
      <c r="EX160" s="627"/>
      <c r="EY160" s="627"/>
      <c r="EZ160" s="627"/>
      <c r="FA160" s="627"/>
      <c r="FB160" s="627"/>
      <c r="FC160" s="627"/>
      <c r="FD160" s="627"/>
      <c r="FE160" s="627"/>
      <c r="FF160" s="627"/>
      <c r="FG160" s="627"/>
      <c r="FH160" s="627"/>
      <c r="FI160" s="627"/>
      <c r="FJ160" s="627"/>
      <c r="FK160" s="627"/>
      <c r="FL160" s="627"/>
      <c r="FM160" s="627"/>
      <c r="FN160" s="627"/>
      <c r="FO160" s="627"/>
      <c r="FP160" s="627"/>
      <c r="FQ160" s="627"/>
      <c r="FR160" s="627"/>
      <c r="FS160" s="627"/>
      <c r="FT160" s="627"/>
      <c r="FU160" s="627"/>
      <c r="FV160" s="627"/>
      <c r="FW160" s="627"/>
      <c r="FX160" s="627"/>
      <c r="FY160" s="627"/>
      <c r="FZ160" s="627"/>
      <c r="GA160" s="627"/>
      <c r="GB160" s="627"/>
      <c r="GC160" s="627"/>
      <c r="GD160" s="627"/>
      <c r="GE160" s="627"/>
      <c r="GF160" s="627"/>
      <c r="GG160" s="627"/>
      <c r="GH160" s="627"/>
      <c r="GI160" s="627"/>
      <c r="GJ160" s="627"/>
      <c r="GK160" s="627"/>
      <c r="GL160" s="627"/>
      <c r="GM160" s="627"/>
      <c r="GN160" s="627"/>
      <c r="GO160" s="627"/>
      <c r="GP160" s="627"/>
      <c r="GQ160" s="627"/>
      <c r="GR160" s="627"/>
      <c r="GS160" s="627"/>
      <c r="GT160" s="627"/>
      <c r="GU160" s="627"/>
      <c r="GV160" s="627"/>
      <c r="GW160" s="627"/>
      <c r="GX160" s="627"/>
      <c r="GY160" s="627"/>
      <c r="GZ160" s="627"/>
      <c r="HA160" s="627"/>
      <c r="HB160" s="627"/>
      <c r="HC160" s="627"/>
      <c r="HD160" s="627"/>
      <c r="HE160" s="627"/>
      <c r="HF160" s="627"/>
      <c r="HG160" s="627"/>
      <c r="HH160" s="627"/>
      <c r="HI160" s="627"/>
      <c r="HJ160" s="627"/>
      <c r="HK160" s="627"/>
      <c r="HL160" s="627"/>
      <c r="HM160" s="627"/>
      <c r="HN160" s="627"/>
      <c r="HO160" s="627"/>
      <c r="HP160" s="627"/>
      <c r="HQ160" s="627"/>
      <c r="HR160" s="627"/>
      <c r="HS160" s="627"/>
      <c r="HT160" s="627"/>
      <c r="HU160" s="627"/>
      <c r="HV160" s="627"/>
      <c r="HW160" s="627"/>
      <c r="HX160" s="627"/>
      <c r="HY160" s="627"/>
      <c r="HZ160" s="627"/>
      <c r="IA160" s="627"/>
      <c r="IB160" s="627"/>
      <c r="IC160" s="627"/>
      <c r="ID160" s="627"/>
      <c r="IE160" s="627"/>
      <c r="IF160" s="627"/>
      <c r="IG160" s="627"/>
      <c r="IH160" s="627"/>
      <c r="II160" s="627"/>
      <c r="IJ160" s="627"/>
      <c r="IK160" s="627"/>
      <c r="IL160" s="627"/>
      <c r="IM160" s="627"/>
      <c r="IN160" s="627"/>
      <c r="IO160" s="627"/>
      <c r="IP160" s="627"/>
      <c r="IQ160" s="627"/>
      <c r="IR160" s="627"/>
      <c r="IS160" s="627"/>
      <c r="IT160" s="627"/>
      <c r="IU160" s="627"/>
      <c r="IV160" s="627"/>
      <c r="IW160" s="627"/>
      <c r="IX160" s="627"/>
      <c r="IY160" s="627"/>
      <c r="IZ160" s="627"/>
      <c r="JA160" s="627"/>
      <c r="JB160" s="627"/>
      <c r="JC160" s="627"/>
      <c r="JD160" s="627"/>
      <c r="JE160" s="627"/>
      <c r="JF160" s="627"/>
      <c r="JG160" s="627"/>
      <c r="JH160" s="627"/>
      <c r="JI160" s="627"/>
      <c r="JJ160" s="627"/>
      <c r="JK160" s="627"/>
      <c r="JL160" s="627"/>
      <c r="JM160" s="627"/>
      <c r="JN160" s="627"/>
      <c r="JO160" s="627"/>
      <c r="JP160" s="627"/>
      <c r="JQ160" s="627"/>
      <c r="JR160" s="627"/>
      <c r="JS160" s="627"/>
      <c r="JT160" s="627"/>
      <c r="JU160" s="627"/>
      <c r="JV160" s="627"/>
      <c r="JW160" s="627"/>
      <c r="JX160" s="627"/>
      <c r="JY160" s="627"/>
      <c r="JZ160" s="627"/>
      <c r="KA160" s="627"/>
      <c r="KB160" s="627"/>
      <c r="KC160" s="627"/>
      <c r="KD160" s="627"/>
      <c r="KE160" s="627"/>
      <c r="KF160" s="627"/>
      <c r="KG160" s="627"/>
      <c r="KH160" s="627"/>
      <c r="KI160" s="627"/>
      <c r="KJ160" s="627"/>
      <c r="KK160" s="627"/>
      <c r="KL160" s="627"/>
      <c r="KM160" s="627"/>
      <c r="KN160" s="627"/>
      <c r="KO160" s="627"/>
      <c r="KP160" s="627"/>
      <c r="KQ160" s="627"/>
      <c r="KR160" s="627"/>
      <c r="KS160" s="627"/>
      <c r="KT160" s="627"/>
      <c r="KU160" s="627"/>
      <c r="KV160" s="627"/>
      <c r="KW160" s="627"/>
      <c r="KX160" s="627"/>
      <c r="KY160" s="627"/>
      <c r="KZ160" s="627"/>
      <c r="LA160" s="627"/>
      <c r="LB160" s="627"/>
      <c r="LC160" s="627"/>
      <c r="LD160" s="627"/>
      <c r="LE160" s="627"/>
      <c r="LF160" s="627"/>
      <c r="LG160" s="627"/>
      <c r="LH160" s="627"/>
      <c r="LI160" s="627"/>
      <c r="LJ160" s="627"/>
      <c r="LK160" s="627"/>
      <c r="LL160" s="627"/>
      <c r="LM160" s="627"/>
      <c r="LN160" s="627"/>
      <c r="LO160" s="627"/>
      <c r="LP160" s="627"/>
      <c r="LQ160" s="627"/>
      <c r="LR160" s="627"/>
      <c r="LS160" s="627"/>
      <c r="LT160" s="627"/>
      <c r="LU160" s="627"/>
      <c r="LV160" s="627"/>
      <c r="LW160" s="627"/>
      <c r="LX160" s="627"/>
      <c r="LY160" s="627"/>
      <c r="LZ160" s="627"/>
      <c r="MA160" s="627"/>
      <c r="MB160" s="627"/>
      <c r="MC160" s="627"/>
      <c r="MD160" s="627"/>
      <c r="ME160" s="627"/>
      <c r="MF160" s="627"/>
      <c r="MG160" s="627"/>
      <c r="MH160" s="627"/>
      <c r="MI160" s="627"/>
      <c r="MJ160" s="627"/>
      <c r="MK160" s="627"/>
      <c r="ML160" s="627"/>
      <c r="MM160" s="627"/>
      <c r="MN160" s="627"/>
      <c r="MO160" s="627"/>
      <c r="MP160" s="627"/>
      <c r="MQ160" s="627"/>
      <c r="MR160" s="627"/>
      <c r="MS160" s="627"/>
      <c r="MT160" s="627"/>
      <c r="MU160" s="627"/>
      <c r="MV160" s="627"/>
      <c r="MW160" s="627"/>
      <c r="MX160" s="627"/>
      <c r="MY160" s="627"/>
      <c r="MZ160" s="627"/>
      <c r="NA160" s="627"/>
      <c r="NB160" s="627"/>
      <c r="NC160" s="627"/>
      <c r="ND160" s="627"/>
      <c r="NE160" s="627"/>
      <c r="NF160" s="627"/>
      <c r="NG160" s="627"/>
      <c r="NH160" s="627"/>
      <c r="NI160" s="627"/>
      <c r="NJ160" s="627"/>
      <c r="NK160" s="627"/>
      <c r="NL160" s="627"/>
      <c r="NM160" s="627"/>
      <c r="NN160" s="627"/>
      <c r="NO160" s="627"/>
      <c r="NP160" s="627"/>
      <c r="NQ160" s="627"/>
      <c r="NR160" s="627"/>
      <c r="NS160" s="627"/>
      <c r="NT160" s="627"/>
      <c r="NU160" s="627"/>
      <c r="NV160" s="627"/>
      <c r="NW160" s="627"/>
      <c r="NX160" s="627"/>
      <c r="NY160" s="627"/>
      <c r="NZ160" s="627"/>
      <c r="OA160" s="627"/>
      <c r="OB160" s="627"/>
      <c r="OC160" s="627"/>
      <c r="OD160" s="627"/>
      <c r="OE160" s="627"/>
      <c r="OF160" s="627"/>
      <c r="OG160" s="627"/>
      <c r="OH160" s="627"/>
      <c r="OI160" s="627"/>
      <c r="OJ160" s="627"/>
      <c r="OK160" s="627"/>
      <c r="OL160" s="627"/>
      <c r="OM160" s="627"/>
      <c r="ON160" s="627"/>
    </row>
    <row r="161" spans="1:404" ht="15" customHeight="1">
      <c r="A161" s="12"/>
      <c r="B161" s="12"/>
      <c r="C161" s="12"/>
      <c r="D161" s="12"/>
      <c r="E161" s="12"/>
      <c r="F161" s="12"/>
      <c r="G161" s="12"/>
      <c r="H161" s="12"/>
      <c r="I161" s="12"/>
      <c r="J161" s="380"/>
      <c r="K161" s="380"/>
      <c r="L161" s="380"/>
      <c r="M161" s="380"/>
      <c r="N161" s="380"/>
      <c r="O161" s="380"/>
      <c r="P161" s="380"/>
      <c r="Q161" s="380"/>
      <c r="R161" s="380"/>
      <c r="S161" s="380"/>
      <c r="T161" s="380"/>
      <c r="U161" s="380"/>
      <c r="V161" s="380"/>
      <c r="W161" s="380"/>
      <c r="X161" s="380"/>
      <c r="Y161" s="380"/>
      <c r="Z161" s="380"/>
      <c r="AA161" s="380"/>
      <c r="AB161" s="380"/>
      <c r="AC161" s="380"/>
      <c r="AD161" s="380"/>
      <c r="AE161" s="380"/>
      <c r="AF161" s="380"/>
      <c r="AG161" s="380"/>
      <c r="AH161" s="380"/>
      <c r="AI161" s="380"/>
      <c r="AJ161" s="380"/>
      <c r="AK161" s="380"/>
      <c r="AL161" s="380"/>
      <c r="AM161" s="380"/>
      <c r="AN161" s="380"/>
      <c r="AO161" s="380"/>
      <c r="AP161" s="380"/>
      <c r="AQ161" s="380"/>
      <c r="AR161" s="380"/>
      <c r="AS161" s="380"/>
      <c r="AT161" s="380"/>
      <c r="AU161" s="380"/>
      <c r="AV161" s="380"/>
      <c r="AW161" s="380"/>
      <c r="AX161" s="380"/>
      <c r="AY161" s="380"/>
      <c r="AZ161" s="380"/>
      <c r="BA161" s="380"/>
      <c r="BB161" s="380"/>
      <c r="BC161" s="380"/>
      <c r="BD161" s="380"/>
      <c r="BE161" s="380"/>
      <c r="BF161" s="380"/>
      <c r="BG161" s="380"/>
      <c r="BH161" s="380"/>
      <c r="BI161" s="380"/>
      <c r="BJ161" s="380"/>
      <c r="BK161" s="380"/>
      <c r="BL161" s="380"/>
      <c r="BM161" s="380"/>
      <c r="BN161" s="380"/>
      <c r="BO161" s="380"/>
      <c r="BP161" s="380"/>
      <c r="BQ161" s="380"/>
      <c r="BR161" s="380"/>
      <c r="BS161" s="380"/>
      <c r="BT161" s="380"/>
      <c r="BU161" s="380"/>
      <c r="BV161" s="380"/>
      <c r="BW161" s="380"/>
      <c r="BX161" s="380"/>
      <c r="BY161" s="380"/>
      <c r="BZ161" s="380"/>
      <c r="CA161" s="380"/>
      <c r="CB161" s="380"/>
      <c r="CC161" s="380"/>
      <c r="CD161" s="380"/>
      <c r="CE161" s="380"/>
      <c r="CF161" s="380"/>
      <c r="CG161" s="380"/>
      <c r="CH161" s="380"/>
      <c r="CI161" s="380"/>
      <c r="CJ161" s="380"/>
      <c r="CK161" s="380"/>
      <c r="CL161" s="380"/>
      <c r="CM161" s="380"/>
      <c r="CN161" s="380"/>
      <c r="CO161" s="380"/>
      <c r="CP161" s="380"/>
      <c r="CQ161" s="380"/>
      <c r="CR161" s="380"/>
      <c r="CS161" s="380"/>
      <c r="CT161" s="380"/>
      <c r="CU161" s="380"/>
      <c r="CV161" s="380"/>
      <c r="CW161" s="380"/>
      <c r="CX161" s="380"/>
      <c r="CY161" s="380"/>
      <c r="CZ161" s="380"/>
      <c r="DA161" s="380"/>
      <c r="DB161" s="380"/>
      <c r="DC161" s="380"/>
      <c r="DD161" s="380"/>
      <c r="DE161" s="380"/>
      <c r="DF161" s="380"/>
      <c r="DG161" s="380"/>
      <c r="DH161" s="380"/>
      <c r="DI161" s="380"/>
      <c r="DJ161" s="380"/>
      <c r="DK161" s="380"/>
      <c r="DL161" s="380"/>
      <c r="DM161" s="380"/>
      <c r="DN161" s="380"/>
      <c r="DO161" s="380"/>
      <c r="DP161" s="380"/>
      <c r="DQ161" s="380"/>
      <c r="DR161" s="380"/>
      <c r="DS161" s="380"/>
      <c r="DT161" s="380"/>
      <c r="DU161" s="380"/>
      <c r="DV161" s="380"/>
      <c r="DW161" s="380"/>
      <c r="DX161" s="380"/>
      <c r="DY161" s="380"/>
      <c r="DZ161" s="380"/>
      <c r="EA161" s="380"/>
      <c r="EB161" s="380"/>
      <c r="EC161" s="380"/>
      <c r="ED161" s="380"/>
      <c r="EE161" s="380"/>
      <c r="EF161" s="380"/>
      <c r="EG161" s="380"/>
      <c r="EH161" s="380"/>
      <c r="EI161" s="380"/>
      <c r="EJ161" s="380"/>
      <c r="EK161" s="380"/>
      <c r="EL161" s="380"/>
      <c r="EM161" s="380"/>
      <c r="EN161" s="380"/>
      <c r="EO161" s="380"/>
      <c r="EP161" s="380"/>
      <c r="EQ161" s="380"/>
      <c r="ER161" s="380"/>
      <c r="ES161" s="380"/>
      <c r="ET161" s="380"/>
      <c r="EU161" s="380"/>
      <c r="EV161" s="380"/>
      <c r="EW161" s="380"/>
      <c r="EX161" s="380"/>
      <c r="EY161" s="380"/>
      <c r="EZ161" s="380"/>
      <c r="FA161" s="380"/>
      <c r="FB161" s="380"/>
      <c r="FC161" s="380"/>
      <c r="FD161" s="380"/>
      <c r="FE161" s="380"/>
      <c r="FF161" s="380"/>
      <c r="FG161" s="380"/>
      <c r="FH161" s="380"/>
      <c r="FI161" s="380"/>
      <c r="FJ161" s="380"/>
      <c r="FK161" s="380"/>
      <c r="FL161" s="380"/>
      <c r="FM161" s="380"/>
      <c r="FN161" s="380"/>
      <c r="FO161" s="380"/>
      <c r="FP161" s="380"/>
      <c r="FQ161" s="380"/>
      <c r="FR161" s="380"/>
      <c r="FS161" s="380"/>
      <c r="FT161" s="380"/>
      <c r="FU161" s="380"/>
      <c r="FV161" s="380"/>
      <c r="FW161" s="380"/>
      <c r="FX161" s="380"/>
      <c r="FY161" s="380"/>
      <c r="FZ161" s="380"/>
      <c r="GA161" s="380"/>
      <c r="GB161" s="380"/>
      <c r="GC161" s="380"/>
      <c r="GD161" s="380"/>
      <c r="GE161" s="380"/>
      <c r="GF161" s="380"/>
      <c r="GG161" s="380"/>
      <c r="GH161" s="380"/>
      <c r="GI161" s="380"/>
      <c r="GJ161" s="380"/>
      <c r="GK161" s="380"/>
      <c r="GL161" s="380"/>
      <c r="GM161" s="380"/>
      <c r="GN161" s="380"/>
      <c r="GO161" s="380"/>
      <c r="GP161" s="380"/>
      <c r="GQ161" s="380"/>
      <c r="GR161" s="380"/>
      <c r="GS161" s="380"/>
      <c r="GT161" s="380"/>
      <c r="GU161" s="380"/>
      <c r="GV161" s="380"/>
      <c r="GW161" s="380"/>
      <c r="GX161" s="380"/>
      <c r="GY161" s="380"/>
      <c r="GZ161" s="380"/>
      <c r="HA161" s="380"/>
      <c r="HB161" s="380"/>
      <c r="HC161" s="380"/>
      <c r="HD161" s="380"/>
      <c r="HE161" s="380"/>
      <c r="HF161" s="380"/>
      <c r="HG161" s="380"/>
      <c r="HH161" s="380"/>
      <c r="HI161" s="380"/>
      <c r="HJ161" s="380"/>
      <c r="HK161" s="380"/>
      <c r="HL161" s="380"/>
      <c r="HM161" s="380"/>
      <c r="HN161" s="380"/>
      <c r="HO161" s="380"/>
      <c r="HP161" s="380"/>
      <c r="HQ161" s="380"/>
      <c r="HR161" s="380"/>
      <c r="HS161" s="380"/>
      <c r="HT161" s="380"/>
      <c r="HU161" s="380"/>
      <c r="HV161" s="380"/>
      <c r="HW161" s="380"/>
      <c r="HX161" s="380"/>
      <c r="HY161" s="380"/>
      <c r="HZ161" s="380"/>
      <c r="IA161" s="380"/>
      <c r="IB161" s="380"/>
      <c r="IC161" s="380"/>
      <c r="ID161" s="380"/>
      <c r="IE161" s="380"/>
      <c r="IF161" s="380"/>
      <c r="IG161" s="380"/>
      <c r="IH161" s="380"/>
      <c r="II161" s="380"/>
      <c r="IJ161" s="380"/>
      <c r="IK161" s="380"/>
      <c r="IL161" s="380"/>
      <c r="IM161" s="380"/>
      <c r="IN161" s="380"/>
      <c r="IO161" s="380"/>
      <c r="IP161" s="380"/>
      <c r="IQ161" s="380"/>
      <c r="IR161" s="380"/>
      <c r="IS161" s="380"/>
      <c r="IT161" s="380"/>
      <c r="IU161" s="380"/>
      <c r="IV161" s="380"/>
      <c r="IW161" s="380"/>
      <c r="IX161" s="380"/>
      <c r="IY161" s="380"/>
      <c r="IZ161" s="380"/>
      <c r="JA161" s="380"/>
      <c r="JB161" s="380"/>
      <c r="JC161" s="380"/>
      <c r="JD161" s="380"/>
      <c r="JE161" s="380"/>
      <c r="JF161" s="380"/>
      <c r="JG161" s="380"/>
      <c r="JH161" s="380"/>
      <c r="JI161" s="380"/>
      <c r="JJ161" s="380"/>
      <c r="JK161" s="380"/>
      <c r="JL161" s="380"/>
      <c r="JM161" s="380"/>
      <c r="JN161" s="380"/>
      <c r="JO161" s="380"/>
      <c r="JP161" s="380"/>
      <c r="JQ161" s="380"/>
      <c r="JR161" s="380"/>
      <c r="JS161" s="380"/>
      <c r="JT161" s="380"/>
      <c r="JU161" s="380"/>
      <c r="JV161" s="380"/>
      <c r="JW161" s="380"/>
      <c r="JX161" s="380"/>
      <c r="JY161" s="380"/>
      <c r="JZ161" s="380"/>
      <c r="KA161" s="380"/>
      <c r="KB161" s="380"/>
      <c r="KC161" s="380"/>
      <c r="KD161" s="380"/>
      <c r="KE161" s="380"/>
      <c r="KF161" s="380"/>
      <c r="KG161" s="380"/>
      <c r="KH161" s="380"/>
      <c r="KI161" s="380"/>
      <c r="KJ161" s="380"/>
      <c r="KK161" s="380"/>
      <c r="KL161" s="380"/>
      <c r="KM161" s="380"/>
      <c r="KN161" s="380"/>
      <c r="KO161" s="380"/>
      <c r="KP161" s="380"/>
      <c r="KQ161" s="380"/>
      <c r="KR161" s="380"/>
      <c r="KS161" s="380"/>
      <c r="KT161" s="380"/>
      <c r="KU161" s="380"/>
      <c r="KV161" s="380"/>
      <c r="KW161" s="380"/>
      <c r="KX161" s="380"/>
      <c r="KY161" s="380"/>
      <c r="KZ161" s="380"/>
      <c r="LA161" s="380"/>
      <c r="LB161" s="380"/>
      <c r="LC161" s="380"/>
      <c r="LD161" s="380"/>
      <c r="LE161" s="380"/>
      <c r="LF161" s="380"/>
      <c r="LG161" s="380"/>
      <c r="LH161" s="380"/>
      <c r="LI161" s="380"/>
      <c r="LJ161" s="380"/>
      <c r="LK161" s="380"/>
      <c r="LL161" s="380"/>
      <c r="LM161" s="380"/>
      <c r="LN161" s="380"/>
      <c r="LO161" s="380"/>
      <c r="LP161" s="380"/>
      <c r="LQ161" s="380"/>
      <c r="LR161" s="380"/>
      <c r="LS161" s="380"/>
      <c r="LT161" s="380"/>
      <c r="LU161" s="380"/>
      <c r="LV161" s="380"/>
      <c r="LW161" s="380"/>
      <c r="LX161" s="380"/>
      <c r="LY161" s="380"/>
      <c r="LZ161" s="380"/>
      <c r="MA161" s="380"/>
      <c r="MB161" s="380"/>
      <c r="MC161" s="380"/>
      <c r="MD161" s="380"/>
      <c r="ME161" s="380"/>
      <c r="MF161" s="380"/>
      <c r="MG161" s="380"/>
      <c r="MH161" s="380"/>
      <c r="MI161" s="380"/>
      <c r="MJ161" s="380"/>
      <c r="MK161" s="380"/>
      <c r="ML161" s="380"/>
      <c r="MM161" s="380"/>
      <c r="MN161" s="380"/>
      <c r="MO161" s="380"/>
      <c r="MP161" s="380"/>
      <c r="MQ161" s="380"/>
      <c r="MR161" s="380"/>
      <c r="MS161" s="380"/>
      <c r="MT161" s="380"/>
      <c r="MU161" s="380"/>
      <c r="MV161" s="380"/>
      <c r="MW161" s="380"/>
      <c r="MX161" s="380"/>
      <c r="MY161" s="380"/>
      <c r="MZ161" s="380"/>
      <c r="NA161" s="380"/>
      <c r="NB161" s="380"/>
      <c r="NC161" s="380"/>
      <c r="ND161" s="380"/>
      <c r="NE161" s="380"/>
      <c r="NF161" s="380"/>
      <c r="NG161" s="380"/>
      <c r="NH161" s="380"/>
      <c r="NI161" s="380"/>
      <c r="NJ161" s="380"/>
      <c r="NK161" s="380"/>
      <c r="NL161" s="380"/>
      <c r="NM161" s="380"/>
      <c r="NN161" s="380"/>
      <c r="NO161" s="380"/>
      <c r="NP161" s="380"/>
      <c r="NQ161" s="380"/>
      <c r="NR161" s="380"/>
      <c r="NS161" s="380"/>
      <c r="NT161" s="380"/>
      <c r="NU161" s="380"/>
      <c r="NV161" s="380"/>
      <c r="NW161" s="380"/>
      <c r="NX161" s="380"/>
      <c r="NY161" s="380"/>
      <c r="NZ161" s="380"/>
      <c r="OA161" s="380"/>
      <c r="OB161" s="380"/>
      <c r="OC161" s="380"/>
      <c r="OD161" s="380"/>
      <c r="OE161" s="380"/>
      <c r="OF161" s="380"/>
      <c r="OG161" s="380"/>
      <c r="OH161" s="380"/>
      <c r="OI161" s="380"/>
      <c r="OJ161" s="380"/>
      <c r="OK161" s="380"/>
      <c r="OL161" s="380"/>
      <c r="OM161" s="380"/>
      <c r="ON161" s="380"/>
    </row>
    <row r="162" spans="1:404" ht="15" customHeight="1">
      <c r="A162" s="12"/>
      <c r="B162" s="12"/>
      <c r="C162" s="12"/>
      <c r="D162" s="12"/>
      <c r="E162" s="12"/>
      <c r="F162" s="12"/>
      <c r="G162" s="12"/>
      <c r="H162" s="12"/>
      <c r="I162" s="12"/>
      <c r="J162" s="627"/>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7"/>
      <c r="AK162" s="627"/>
      <c r="AL162" s="627"/>
      <c r="AM162" s="627"/>
      <c r="AN162" s="627"/>
      <c r="AO162" s="627"/>
      <c r="AP162" s="627"/>
      <c r="AQ162" s="627"/>
      <c r="AR162" s="627"/>
      <c r="AS162" s="627"/>
      <c r="AT162" s="627"/>
      <c r="AU162" s="627"/>
      <c r="AV162" s="627"/>
      <c r="AW162" s="627"/>
      <c r="AX162" s="627"/>
      <c r="AY162" s="627"/>
      <c r="AZ162" s="627"/>
      <c r="BA162" s="627"/>
      <c r="BB162" s="627"/>
      <c r="BC162" s="627"/>
      <c r="BD162" s="627"/>
      <c r="BE162" s="627"/>
      <c r="BF162" s="627"/>
      <c r="BG162" s="627"/>
      <c r="BH162" s="627"/>
      <c r="BI162" s="627"/>
      <c r="BJ162" s="627"/>
      <c r="BK162" s="627"/>
      <c r="BL162" s="627"/>
      <c r="BM162" s="627"/>
      <c r="BN162" s="627"/>
      <c r="BO162" s="627"/>
      <c r="BP162" s="627"/>
      <c r="BQ162" s="627"/>
      <c r="BR162" s="627"/>
      <c r="BS162" s="627"/>
      <c r="BT162" s="627"/>
      <c r="BU162" s="627"/>
      <c r="BV162" s="627"/>
      <c r="BW162" s="627"/>
      <c r="BX162" s="627"/>
      <c r="BY162" s="627"/>
      <c r="BZ162" s="627"/>
      <c r="CA162" s="627"/>
      <c r="CB162" s="627"/>
      <c r="CC162" s="627"/>
      <c r="CD162" s="627"/>
      <c r="CE162" s="627"/>
      <c r="CF162" s="627"/>
      <c r="CG162" s="627"/>
      <c r="CH162" s="627"/>
      <c r="CI162" s="627"/>
      <c r="CJ162" s="627"/>
      <c r="CK162" s="627"/>
      <c r="CL162" s="627"/>
      <c r="CM162" s="627"/>
      <c r="CN162" s="627"/>
      <c r="CO162" s="627"/>
      <c r="CP162" s="627"/>
      <c r="CQ162" s="627"/>
      <c r="CR162" s="627"/>
      <c r="CS162" s="627"/>
      <c r="CT162" s="627"/>
      <c r="CU162" s="627"/>
      <c r="CV162" s="627"/>
      <c r="CW162" s="627"/>
      <c r="CX162" s="627"/>
      <c r="CY162" s="627"/>
      <c r="CZ162" s="627"/>
      <c r="DA162" s="627"/>
      <c r="DB162" s="627"/>
      <c r="DC162" s="627"/>
      <c r="DD162" s="627"/>
      <c r="DE162" s="627"/>
      <c r="DF162" s="627"/>
      <c r="DG162" s="627"/>
      <c r="DH162" s="627"/>
      <c r="DI162" s="627"/>
      <c r="DJ162" s="627"/>
      <c r="DK162" s="627"/>
      <c r="DL162" s="627"/>
      <c r="DM162" s="627"/>
      <c r="DN162" s="627"/>
      <c r="DO162" s="627"/>
      <c r="DP162" s="627"/>
      <c r="DQ162" s="627"/>
      <c r="DR162" s="627"/>
      <c r="DS162" s="627"/>
      <c r="DT162" s="627"/>
      <c r="DU162" s="627"/>
      <c r="DV162" s="627"/>
      <c r="DW162" s="627"/>
      <c r="DX162" s="627"/>
      <c r="DY162" s="627"/>
      <c r="DZ162" s="627"/>
      <c r="EA162" s="627"/>
      <c r="EB162" s="627"/>
      <c r="EC162" s="627"/>
      <c r="ED162" s="627"/>
      <c r="EE162" s="627"/>
      <c r="EF162" s="627"/>
      <c r="EG162" s="627"/>
      <c r="EH162" s="627"/>
      <c r="EI162" s="627"/>
      <c r="EJ162" s="627"/>
      <c r="EK162" s="627"/>
      <c r="EL162" s="627"/>
      <c r="EM162" s="627"/>
      <c r="EN162" s="627"/>
      <c r="EO162" s="627"/>
      <c r="EP162" s="627"/>
      <c r="EQ162" s="627"/>
      <c r="ER162" s="627"/>
      <c r="ES162" s="627"/>
      <c r="ET162" s="627"/>
      <c r="EU162" s="627"/>
      <c r="EV162" s="627"/>
      <c r="EW162" s="627"/>
      <c r="EX162" s="627"/>
      <c r="EY162" s="627"/>
      <c r="EZ162" s="627"/>
      <c r="FA162" s="627"/>
      <c r="FB162" s="627"/>
      <c r="FC162" s="627"/>
      <c r="FD162" s="627"/>
      <c r="FE162" s="627"/>
      <c r="FF162" s="627"/>
      <c r="FG162" s="627"/>
      <c r="FH162" s="627"/>
      <c r="FI162" s="627"/>
      <c r="FJ162" s="627"/>
      <c r="FK162" s="627"/>
      <c r="FL162" s="627"/>
      <c r="FM162" s="627"/>
      <c r="FN162" s="627"/>
      <c r="FO162" s="627"/>
      <c r="FP162" s="627"/>
      <c r="FQ162" s="627"/>
      <c r="FR162" s="627"/>
      <c r="FS162" s="627"/>
      <c r="FT162" s="627"/>
      <c r="FU162" s="627"/>
      <c r="FV162" s="627"/>
      <c r="FW162" s="627"/>
      <c r="FX162" s="627"/>
      <c r="FY162" s="627"/>
      <c r="FZ162" s="627"/>
      <c r="GA162" s="627"/>
      <c r="GB162" s="627"/>
      <c r="GC162" s="627"/>
      <c r="GD162" s="627"/>
      <c r="GE162" s="627"/>
      <c r="GF162" s="627"/>
      <c r="GG162" s="627"/>
      <c r="GH162" s="627"/>
      <c r="GI162" s="627"/>
      <c r="GJ162" s="627"/>
      <c r="GK162" s="627"/>
      <c r="GL162" s="627"/>
      <c r="GM162" s="627"/>
      <c r="GN162" s="627"/>
      <c r="GO162" s="627"/>
      <c r="GP162" s="627"/>
      <c r="GQ162" s="627"/>
      <c r="GR162" s="627"/>
      <c r="GS162" s="627"/>
      <c r="GT162" s="627"/>
      <c r="GU162" s="627"/>
      <c r="GV162" s="627"/>
      <c r="GW162" s="627"/>
      <c r="GX162" s="627"/>
      <c r="GY162" s="627"/>
      <c r="GZ162" s="627"/>
      <c r="HA162" s="627"/>
      <c r="HB162" s="627"/>
      <c r="HC162" s="627"/>
      <c r="HD162" s="627"/>
      <c r="HE162" s="627"/>
      <c r="HF162" s="627"/>
      <c r="HG162" s="627"/>
      <c r="HH162" s="627"/>
      <c r="HI162" s="627"/>
      <c r="HJ162" s="627"/>
      <c r="HK162" s="627"/>
      <c r="HL162" s="627"/>
      <c r="HM162" s="627"/>
      <c r="HN162" s="627"/>
      <c r="HO162" s="627"/>
      <c r="HP162" s="627"/>
      <c r="HQ162" s="627"/>
      <c r="HR162" s="627"/>
      <c r="HS162" s="627"/>
      <c r="HT162" s="627"/>
      <c r="HU162" s="627"/>
      <c r="HV162" s="627"/>
      <c r="HW162" s="627"/>
      <c r="HX162" s="627"/>
      <c r="HY162" s="627"/>
      <c r="HZ162" s="627"/>
      <c r="IA162" s="627"/>
      <c r="IB162" s="627"/>
      <c r="IC162" s="627"/>
      <c r="ID162" s="627"/>
      <c r="IE162" s="627"/>
      <c r="IF162" s="627"/>
      <c r="IG162" s="627"/>
      <c r="IH162" s="627"/>
      <c r="II162" s="627"/>
      <c r="IJ162" s="627"/>
      <c r="IK162" s="627"/>
      <c r="IL162" s="627"/>
      <c r="IM162" s="627"/>
      <c r="IN162" s="627"/>
      <c r="IO162" s="627"/>
      <c r="IP162" s="627"/>
      <c r="IQ162" s="627"/>
      <c r="IR162" s="627"/>
      <c r="IS162" s="627"/>
      <c r="IT162" s="627"/>
      <c r="IU162" s="627"/>
      <c r="IV162" s="627"/>
      <c r="IW162" s="627"/>
      <c r="IX162" s="627"/>
      <c r="IY162" s="627"/>
      <c r="IZ162" s="627"/>
      <c r="JA162" s="627"/>
      <c r="JB162" s="627"/>
      <c r="JC162" s="627"/>
      <c r="JD162" s="627"/>
      <c r="JE162" s="627"/>
      <c r="JF162" s="627"/>
      <c r="JG162" s="627"/>
      <c r="JH162" s="627"/>
      <c r="JI162" s="627"/>
      <c r="JJ162" s="627"/>
      <c r="JK162" s="627"/>
      <c r="JL162" s="627"/>
      <c r="JM162" s="627"/>
      <c r="JN162" s="627"/>
      <c r="JO162" s="627"/>
      <c r="JP162" s="627"/>
      <c r="JQ162" s="627"/>
      <c r="JR162" s="627"/>
      <c r="JS162" s="627"/>
      <c r="JT162" s="627"/>
      <c r="JU162" s="627"/>
      <c r="JV162" s="627"/>
      <c r="JW162" s="627"/>
      <c r="JX162" s="627"/>
      <c r="JY162" s="627"/>
      <c r="JZ162" s="627"/>
      <c r="KA162" s="627"/>
      <c r="KB162" s="627"/>
      <c r="KC162" s="627"/>
      <c r="KD162" s="627"/>
      <c r="KE162" s="627"/>
      <c r="KF162" s="627"/>
      <c r="KG162" s="627"/>
      <c r="KH162" s="627"/>
      <c r="KI162" s="627"/>
      <c r="KJ162" s="627"/>
      <c r="KK162" s="627"/>
      <c r="KL162" s="627"/>
      <c r="KM162" s="627"/>
      <c r="KN162" s="627"/>
      <c r="KO162" s="627"/>
      <c r="KP162" s="627"/>
      <c r="KQ162" s="627"/>
      <c r="KR162" s="627"/>
      <c r="KS162" s="627"/>
      <c r="KT162" s="627"/>
      <c r="KU162" s="627"/>
      <c r="KV162" s="627"/>
      <c r="KW162" s="627"/>
      <c r="KX162" s="627"/>
      <c r="KY162" s="627"/>
      <c r="KZ162" s="627"/>
      <c r="LA162" s="627"/>
      <c r="LB162" s="627"/>
      <c r="LC162" s="627"/>
      <c r="LD162" s="627"/>
      <c r="LE162" s="627"/>
      <c r="LF162" s="627"/>
      <c r="LG162" s="627"/>
      <c r="LH162" s="627"/>
      <c r="LI162" s="627"/>
      <c r="LJ162" s="627"/>
      <c r="LK162" s="627"/>
      <c r="LL162" s="627"/>
      <c r="LM162" s="627"/>
      <c r="LN162" s="627"/>
      <c r="LO162" s="627"/>
      <c r="LP162" s="627"/>
      <c r="LQ162" s="627"/>
      <c r="LR162" s="627"/>
      <c r="LS162" s="627"/>
      <c r="LT162" s="627"/>
      <c r="LU162" s="627"/>
      <c r="LV162" s="627"/>
      <c r="LW162" s="627"/>
      <c r="LX162" s="627"/>
      <c r="LY162" s="627"/>
      <c r="LZ162" s="627"/>
      <c r="MA162" s="627"/>
      <c r="MB162" s="627"/>
      <c r="MC162" s="627"/>
      <c r="MD162" s="627"/>
      <c r="ME162" s="627"/>
      <c r="MF162" s="627"/>
      <c r="MG162" s="627"/>
      <c r="MH162" s="627"/>
      <c r="MI162" s="627"/>
      <c r="MJ162" s="627"/>
      <c r="MK162" s="627"/>
      <c r="ML162" s="627"/>
      <c r="MM162" s="627"/>
      <c r="MN162" s="627"/>
      <c r="MO162" s="627"/>
      <c r="MP162" s="627"/>
      <c r="MQ162" s="627"/>
      <c r="MR162" s="627"/>
      <c r="MS162" s="627"/>
      <c r="MT162" s="627"/>
      <c r="MU162" s="627"/>
      <c r="MV162" s="627"/>
      <c r="MW162" s="627"/>
      <c r="MX162" s="627"/>
      <c r="MY162" s="627"/>
      <c r="MZ162" s="627"/>
      <c r="NA162" s="627"/>
      <c r="NB162" s="627"/>
      <c r="NC162" s="627"/>
      <c r="ND162" s="627"/>
      <c r="NE162" s="627"/>
      <c r="NF162" s="627"/>
      <c r="NG162" s="627"/>
      <c r="NH162" s="627"/>
      <c r="NI162" s="627"/>
      <c r="NJ162" s="627"/>
      <c r="NK162" s="627"/>
      <c r="NL162" s="627"/>
      <c r="NM162" s="627"/>
      <c r="NN162" s="627"/>
      <c r="NO162" s="627"/>
      <c r="NP162" s="627"/>
      <c r="NQ162" s="627"/>
      <c r="NR162" s="627"/>
      <c r="NS162" s="627"/>
      <c r="NT162" s="627"/>
      <c r="NU162" s="627"/>
      <c r="NV162" s="627"/>
      <c r="NW162" s="627"/>
      <c r="NX162" s="627"/>
      <c r="NY162" s="627"/>
      <c r="NZ162" s="627"/>
      <c r="OA162" s="627"/>
      <c r="OB162" s="627"/>
      <c r="OC162" s="627"/>
      <c r="OD162" s="627"/>
      <c r="OE162" s="627"/>
      <c r="OF162" s="627"/>
      <c r="OG162" s="627"/>
      <c r="OH162" s="627"/>
      <c r="OI162" s="627"/>
      <c r="OJ162" s="627"/>
      <c r="OK162" s="627"/>
      <c r="OL162" s="627"/>
      <c r="OM162" s="627"/>
      <c r="ON162" s="627"/>
    </row>
    <row r="163" spans="1:404" ht="15" customHeight="1">
      <c r="A163" s="12"/>
      <c r="B163" s="12"/>
      <c r="C163" s="12"/>
      <c r="D163" s="12"/>
      <c r="E163" s="12"/>
      <c r="F163" s="12"/>
      <c r="G163" s="12"/>
      <c r="H163" s="12"/>
      <c r="I163" s="12"/>
      <c r="J163" s="627"/>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7"/>
      <c r="AK163" s="627"/>
      <c r="AL163" s="627"/>
      <c r="AM163" s="627"/>
      <c r="AN163" s="627"/>
      <c r="AO163" s="627"/>
      <c r="AP163" s="627"/>
      <c r="AQ163" s="627"/>
      <c r="AR163" s="627"/>
      <c r="AS163" s="627"/>
      <c r="AT163" s="627"/>
      <c r="AU163" s="627"/>
      <c r="AV163" s="627"/>
      <c r="AW163" s="627"/>
      <c r="AX163" s="627"/>
      <c r="AY163" s="627"/>
      <c r="AZ163" s="627"/>
      <c r="BA163" s="627"/>
      <c r="BB163" s="627"/>
      <c r="BC163" s="627"/>
      <c r="BD163" s="627"/>
      <c r="BE163" s="627"/>
      <c r="BF163" s="627"/>
      <c r="BG163" s="627"/>
      <c r="BH163" s="627"/>
      <c r="BI163" s="627"/>
      <c r="BJ163" s="627"/>
      <c r="BK163" s="627"/>
      <c r="BL163" s="627"/>
      <c r="BM163" s="627"/>
      <c r="BN163" s="627"/>
      <c r="BO163" s="627"/>
      <c r="BP163" s="627"/>
      <c r="BQ163" s="627"/>
      <c r="BR163" s="627"/>
      <c r="BS163" s="627"/>
      <c r="BT163" s="627"/>
      <c r="BU163" s="627"/>
      <c r="BV163" s="627"/>
      <c r="BW163" s="627"/>
      <c r="BX163" s="627"/>
      <c r="BY163" s="627"/>
      <c r="BZ163" s="627"/>
      <c r="CA163" s="627"/>
      <c r="CB163" s="627"/>
      <c r="CC163" s="627"/>
      <c r="CD163" s="627"/>
      <c r="CE163" s="627"/>
      <c r="CF163" s="627"/>
      <c r="CG163" s="627"/>
      <c r="CH163" s="627"/>
      <c r="CI163" s="627"/>
      <c r="CJ163" s="627"/>
      <c r="CK163" s="627"/>
      <c r="CL163" s="627"/>
      <c r="CM163" s="627"/>
      <c r="CN163" s="627"/>
      <c r="CO163" s="627"/>
      <c r="CP163" s="627"/>
      <c r="CQ163" s="627"/>
      <c r="CR163" s="627"/>
      <c r="CS163" s="627"/>
      <c r="CT163" s="627"/>
      <c r="CU163" s="627"/>
      <c r="CV163" s="627"/>
      <c r="CW163" s="627"/>
      <c r="CX163" s="627"/>
      <c r="CY163" s="627"/>
      <c r="CZ163" s="627"/>
      <c r="DA163" s="627"/>
      <c r="DB163" s="627"/>
      <c r="DC163" s="627"/>
      <c r="DD163" s="627"/>
      <c r="DE163" s="627"/>
      <c r="DF163" s="627"/>
      <c r="DG163" s="627"/>
      <c r="DH163" s="627"/>
      <c r="DI163" s="627"/>
      <c r="DJ163" s="627"/>
      <c r="DK163" s="627"/>
      <c r="DL163" s="627"/>
      <c r="DM163" s="627"/>
      <c r="DN163" s="627"/>
      <c r="DO163" s="627"/>
      <c r="DP163" s="627"/>
      <c r="DQ163" s="627"/>
      <c r="DR163" s="627"/>
      <c r="DS163" s="627"/>
      <c r="DT163" s="627"/>
      <c r="DU163" s="627"/>
      <c r="DV163" s="627"/>
      <c r="DW163" s="627"/>
      <c r="DX163" s="627"/>
      <c r="DY163" s="627"/>
      <c r="DZ163" s="627"/>
      <c r="EA163" s="627"/>
      <c r="EB163" s="627"/>
      <c r="EC163" s="627"/>
      <c r="ED163" s="627"/>
      <c r="EE163" s="627"/>
      <c r="EF163" s="627"/>
      <c r="EG163" s="627"/>
      <c r="EH163" s="627"/>
      <c r="EI163" s="627"/>
      <c r="EJ163" s="627"/>
      <c r="EK163" s="627"/>
      <c r="EL163" s="627"/>
      <c r="EM163" s="627"/>
      <c r="EN163" s="627"/>
      <c r="EO163" s="627"/>
      <c r="EP163" s="627"/>
      <c r="EQ163" s="627"/>
      <c r="ER163" s="627"/>
      <c r="ES163" s="627"/>
      <c r="ET163" s="627"/>
      <c r="EU163" s="627"/>
      <c r="EV163" s="627"/>
      <c r="EW163" s="627"/>
      <c r="EX163" s="627"/>
      <c r="EY163" s="627"/>
      <c r="EZ163" s="627"/>
      <c r="FA163" s="627"/>
      <c r="FB163" s="627"/>
      <c r="FC163" s="627"/>
      <c r="FD163" s="627"/>
      <c r="FE163" s="627"/>
      <c r="FF163" s="627"/>
      <c r="FG163" s="627"/>
      <c r="FH163" s="627"/>
      <c r="FI163" s="627"/>
      <c r="FJ163" s="627"/>
      <c r="FK163" s="627"/>
      <c r="FL163" s="627"/>
      <c r="FM163" s="627"/>
      <c r="FN163" s="627"/>
      <c r="FO163" s="627"/>
      <c r="FP163" s="627"/>
      <c r="FQ163" s="627"/>
      <c r="FR163" s="627"/>
      <c r="FS163" s="627"/>
      <c r="FT163" s="627"/>
      <c r="FU163" s="627"/>
      <c r="FV163" s="627"/>
      <c r="FW163" s="627"/>
      <c r="FX163" s="627"/>
      <c r="FY163" s="627"/>
      <c r="FZ163" s="627"/>
      <c r="GA163" s="627"/>
      <c r="GB163" s="627"/>
      <c r="GC163" s="627"/>
      <c r="GD163" s="627"/>
      <c r="GE163" s="627"/>
      <c r="GF163" s="627"/>
      <c r="GG163" s="627"/>
      <c r="GH163" s="627"/>
      <c r="GI163" s="627"/>
      <c r="GJ163" s="627"/>
      <c r="GK163" s="627"/>
      <c r="GL163" s="627"/>
      <c r="GM163" s="627"/>
      <c r="GN163" s="627"/>
      <c r="GO163" s="627"/>
      <c r="GP163" s="627"/>
      <c r="GQ163" s="627"/>
      <c r="GR163" s="627"/>
      <c r="GS163" s="627"/>
      <c r="GT163" s="627"/>
      <c r="GU163" s="627"/>
      <c r="GV163" s="627"/>
      <c r="GW163" s="627"/>
      <c r="GX163" s="627"/>
      <c r="GY163" s="627"/>
      <c r="GZ163" s="627"/>
      <c r="HA163" s="627"/>
      <c r="HB163" s="627"/>
      <c r="HC163" s="627"/>
      <c r="HD163" s="627"/>
      <c r="HE163" s="627"/>
      <c r="HF163" s="627"/>
      <c r="HG163" s="627"/>
      <c r="HH163" s="627"/>
      <c r="HI163" s="627"/>
      <c r="HJ163" s="627"/>
      <c r="HK163" s="627"/>
      <c r="HL163" s="627"/>
      <c r="HM163" s="627"/>
      <c r="HN163" s="627"/>
      <c r="HO163" s="627"/>
      <c r="HP163" s="627"/>
      <c r="HQ163" s="627"/>
      <c r="HR163" s="627"/>
      <c r="HS163" s="627"/>
      <c r="HT163" s="627"/>
      <c r="HU163" s="627"/>
      <c r="HV163" s="627"/>
      <c r="HW163" s="627"/>
      <c r="HX163" s="627"/>
      <c r="HY163" s="627"/>
      <c r="HZ163" s="627"/>
      <c r="IA163" s="627"/>
      <c r="IB163" s="627"/>
      <c r="IC163" s="627"/>
      <c r="ID163" s="627"/>
      <c r="IE163" s="627"/>
      <c r="IF163" s="627"/>
      <c r="IG163" s="627"/>
      <c r="IH163" s="627"/>
      <c r="II163" s="627"/>
      <c r="IJ163" s="627"/>
      <c r="IK163" s="627"/>
      <c r="IL163" s="627"/>
      <c r="IM163" s="627"/>
      <c r="IN163" s="627"/>
      <c r="IO163" s="627"/>
      <c r="IP163" s="627"/>
      <c r="IQ163" s="627"/>
      <c r="IR163" s="627"/>
      <c r="IS163" s="627"/>
      <c r="IT163" s="627"/>
      <c r="IU163" s="627"/>
      <c r="IV163" s="627"/>
      <c r="IW163" s="627"/>
      <c r="IX163" s="627"/>
      <c r="IY163" s="627"/>
      <c r="IZ163" s="627"/>
      <c r="JA163" s="627"/>
      <c r="JB163" s="627"/>
      <c r="JC163" s="627"/>
      <c r="JD163" s="627"/>
      <c r="JE163" s="627"/>
      <c r="JF163" s="627"/>
      <c r="JG163" s="627"/>
      <c r="JH163" s="627"/>
      <c r="JI163" s="627"/>
      <c r="JJ163" s="627"/>
      <c r="JK163" s="627"/>
      <c r="JL163" s="627"/>
      <c r="JM163" s="627"/>
      <c r="JN163" s="627"/>
      <c r="JO163" s="627"/>
      <c r="JP163" s="627"/>
      <c r="JQ163" s="627"/>
      <c r="JR163" s="627"/>
      <c r="JS163" s="627"/>
      <c r="JT163" s="627"/>
      <c r="JU163" s="627"/>
      <c r="JV163" s="627"/>
      <c r="JW163" s="627"/>
      <c r="JX163" s="627"/>
      <c r="JY163" s="627"/>
      <c r="JZ163" s="627"/>
      <c r="KA163" s="627"/>
      <c r="KB163" s="627"/>
      <c r="KC163" s="627"/>
      <c r="KD163" s="627"/>
      <c r="KE163" s="627"/>
      <c r="KF163" s="627"/>
      <c r="KG163" s="627"/>
      <c r="KH163" s="627"/>
      <c r="KI163" s="627"/>
      <c r="KJ163" s="627"/>
      <c r="KK163" s="627"/>
      <c r="KL163" s="627"/>
      <c r="KM163" s="627"/>
      <c r="KN163" s="627"/>
      <c r="KO163" s="627"/>
      <c r="KP163" s="627"/>
      <c r="KQ163" s="627"/>
      <c r="KR163" s="627"/>
      <c r="KS163" s="627"/>
      <c r="KT163" s="627"/>
      <c r="KU163" s="627"/>
      <c r="KV163" s="627"/>
      <c r="KW163" s="627"/>
      <c r="KX163" s="627"/>
      <c r="KY163" s="627"/>
      <c r="KZ163" s="627"/>
      <c r="LA163" s="627"/>
      <c r="LB163" s="627"/>
      <c r="LC163" s="627"/>
      <c r="LD163" s="627"/>
      <c r="LE163" s="627"/>
      <c r="LF163" s="627"/>
      <c r="LG163" s="627"/>
      <c r="LH163" s="627"/>
      <c r="LI163" s="627"/>
      <c r="LJ163" s="627"/>
      <c r="LK163" s="627"/>
      <c r="LL163" s="627"/>
      <c r="LM163" s="627"/>
      <c r="LN163" s="627"/>
      <c r="LO163" s="627"/>
      <c r="LP163" s="627"/>
      <c r="LQ163" s="627"/>
      <c r="LR163" s="627"/>
      <c r="LS163" s="627"/>
      <c r="LT163" s="627"/>
      <c r="LU163" s="627"/>
      <c r="LV163" s="627"/>
      <c r="LW163" s="627"/>
      <c r="LX163" s="627"/>
      <c r="LY163" s="627"/>
      <c r="LZ163" s="627"/>
      <c r="MA163" s="627"/>
      <c r="MB163" s="627"/>
      <c r="MC163" s="627"/>
      <c r="MD163" s="627"/>
      <c r="ME163" s="627"/>
      <c r="MF163" s="627"/>
      <c r="MG163" s="627"/>
      <c r="MH163" s="627"/>
      <c r="MI163" s="627"/>
      <c r="MJ163" s="627"/>
      <c r="MK163" s="627"/>
      <c r="ML163" s="627"/>
      <c r="MM163" s="627"/>
      <c r="MN163" s="627"/>
      <c r="MO163" s="627"/>
      <c r="MP163" s="627"/>
      <c r="MQ163" s="627"/>
      <c r="MR163" s="627"/>
      <c r="MS163" s="627"/>
      <c r="MT163" s="627"/>
      <c r="MU163" s="627"/>
      <c r="MV163" s="627"/>
      <c r="MW163" s="627"/>
      <c r="MX163" s="627"/>
      <c r="MY163" s="627"/>
      <c r="MZ163" s="627"/>
      <c r="NA163" s="627"/>
      <c r="NB163" s="627"/>
      <c r="NC163" s="627"/>
      <c r="ND163" s="627"/>
      <c r="NE163" s="627"/>
      <c r="NF163" s="627"/>
      <c r="NG163" s="627"/>
      <c r="NH163" s="627"/>
      <c r="NI163" s="627"/>
      <c r="NJ163" s="627"/>
      <c r="NK163" s="627"/>
      <c r="NL163" s="627"/>
      <c r="NM163" s="627"/>
      <c r="NN163" s="627"/>
      <c r="NO163" s="627"/>
      <c r="NP163" s="627"/>
      <c r="NQ163" s="627"/>
      <c r="NR163" s="627"/>
      <c r="NS163" s="627"/>
      <c r="NT163" s="627"/>
      <c r="NU163" s="627"/>
      <c r="NV163" s="627"/>
      <c r="NW163" s="627"/>
      <c r="NX163" s="627"/>
      <c r="NY163" s="627"/>
      <c r="NZ163" s="627"/>
      <c r="OA163" s="627"/>
      <c r="OB163" s="627"/>
      <c r="OC163" s="627"/>
      <c r="OD163" s="627"/>
      <c r="OE163" s="627"/>
      <c r="OF163" s="627"/>
      <c r="OG163" s="627"/>
      <c r="OH163" s="627"/>
      <c r="OI163" s="627"/>
      <c r="OJ163" s="627"/>
      <c r="OK163" s="627"/>
      <c r="OL163" s="627"/>
      <c r="OM163" s="627"/>
      <c r="ON163" s="627"/>
    </row>
    <row r="164" spans="1:404" ht="15" customHeight="1">
      <c r="A164" s="12"/>
      <c r="B164" s="12"/>
      <c r="C164" s="12"/>
      <c r="D164" s="12"/>
      <c r="E164" s="12"/>
      <c r="F164" s="12"/>
      <c r="G164" s="12"/>
      <c r="H164" s="12"/>
      <c r="I164" s="12"/>
      <c r="J164" s="380"/>
      <c r="K164" s="380"/>
      <c r="L164" s="380"/>
      <c r="M164" s="380"/>
      <c r="N164" s="380"/>
      <c r="O164" s="380"/>
      <c r="P164" s="380"/>
      <c r="Q164" s="380"/>
      <c r="R164" s="380"/>
      <c r="S164" s="380"/>
      <c r="T164" s="380"/>
      <c r="U164" s="380"/>
      <c r="V164" s="380"/>
      <c r="W164" s="380"/>
      <c r="X164" s="380"/>
      <c r="Y164" s="380"/>
      <c r="Z164" s="380"/>
      <c r="AA164" s="380"/>
      <c r="AB164" s="380"/>
      <c r="AC164" s="380"/>
      <c r="AD164" s="380"/>
      <c r="AE164" s="380"/>
      <c r="AF164" s="380"/>
      <c r="AG164" s="380"/>
      <c r="AH164" s="380"/>
      <c r="AI164" s="380"/>
      <c r="AJ164" s="380"/>
      <c r="AK164" s="380"/>
      <c r="AL164" s="380"/>
      <c r="AM164" s="380"/>
      <c r="AN164" s="380"/>
      <c r="AO164" s="380"/>
      <c r="AP164" s="380"/>
      <c r="AQ164" s="380"/>
      <c r="AR164" s="380"/>
      <c r="AS164" s="380"/>
      <c r="AT164" s="380"/>
      <c r="AU164" s="380"/>
      <c r="AV164" s="380"/>
      <c r="AW164" s="380"/>
      <c r="AX164" s="380"/>
      <c r="AY164" s="380"/>
      <c r="AZ164" s="380"/>
      <c r="BA164" s="380"/>
      <c r="BB164" s="380"/>
      <c r="BC164" s="380"/>
      <c r="BD164" s="380"/>
      <c r="BE164" s="380"/>
      <c r="BF164" s="380"/>
      <c r="BG164" s="380"/>
      <c r="BH164" s="380"/>
      <c r="BI164" s="380"/>
      <c r="BJ164" s="380"/>
      <c r="BK164" s="380"/>
      <c r="BL164" s="380"/>
      <c r="BM164" s="380"/>
      <c r="BN164" s="380"/>
      <c r="BO164" s="380"/>
      <c r="BP164" s="380"/>
      <c r="BQ164" s="380"/>
      <c r="BR164" s="380"/>
      <c r="BS164" s="380"/>
      <c r="BT164" s="380"/>
      <c r="BU164" s="380"/>
      <c r="BV164" s="380"/>
      <c r="BW164" s="380"/>
      <c r="BX164" s="380"/>
      <c r="BY164" s="380"/>
      <c r="BZ164" s="380"/>
      <c r="CA164" s="380"/>
      <c r="CB164" s="380"/>
      <c r="CC164" s="380"/>
      <c r="CD164" s="380"/>
      <c r="CE164" s="380"/>
      <c r="CF164" s="380"/>
      <c r="CG164" s="380"/>
      <c r="CH164" s="380"/>
      <c r="CI164" s="380"/>
      <c r="CJ164" s="380"/>
      <c r="CK164" s="380"/>
      <c r="CL164" s="380"/>
      <c r="CM164" s="380"/>
      <c r="CN164" s="380"/>
      <c r="CO164" s="380"/>
      <c r="CP164" s="380"/>
      <c r="CQ164" s="380"/>
      <c r="CR164" s="380"/>
      <c r="CS164" s="380"/>
      <c r="CT164" s="380"/>
      <c r="CU164" s="380"/>
      <c r="CV164" s="380"/>
      <c r="CW164" s="380"/>
      <c r="CX164" s="380"/>
      <c r="CY164" s="380"/>
      <c r="CZ164" s="380"/>
      <c r="DA164" s="380"/>
      <c r="DB164" s="380"/>
      <c r="DC164" s="380"/>
      <c r="DD164" s="380"/>
      <c r="DE164" s="380"/>
      <c r="DF164" s="380"/>
      <c r="DG164" s="380"/>
      <c r="DH164" s="380"/>
      <c r="DI164" s="380"/>
      <c r="DJ164" s="380"/>
      <c r="DK164" s="380"/>
      <c r="DL164" s="380"/>
      <c r="DM164" s="380"/>
      <c r="DN164" s="380"/>
      <c r="DO164" s="380"/>
      <c r="DP164" s="380"/>
      <c r="DQ164" s="380"/>
      <c r="DR164" s="380"/>
      <c r="DS164" s="380"/>
      <c r="DT164" s="380"/>
      <c r="DU164" s="380"/>
      <c r="DV164" s="380"/>
      <c r="DW164" s="380"/>
      <c r="DX164" s="380"/>
      <c r="DY164" s="380"/>
      <c r="DZ164" s="380"/>
      <c r="EA164" s="380"/>
      <c r="EB164" s="380"/>
      <c r="EC164" s="380"/>
      <c r="ED164" s="380"/>
      <c r="EE164" s="380"/>
      <c r="EF164" s="380"/>
      <c r="EG164" s="380"/>
      <c r="EH164" s="380"/>
      <c r="EI164" s="380"/>
      <c r="EJ164" s="380"/>
      <c r="EK164" s="380"/>
      <c r="EL164" s="380"/>
      <c r="EM164" s="380"/>
      <c r="EN164" s="380"/>
      <c r="EO164" s="380"/>
      <c r="EP164" s="380"/>
      <c r="EQ164" s="380"/>
      <c r="ER164" s="380"/>
      <c r="ES164" s="380"/>
      <c r="ET164" s="380"/>
      <c r="EU164" s="380"/>
      <c r="EV164" s="380"/>
      <c r="EW164" s="380"/>
      <c r="EX164" s="380"/>
      <c r="EY164" s="380"/>
      <c r="EZ164" s="380"/>
      <c r="FA164" s="380"/>
      <c r="FB164" s="380"/>
      <c r="FC164" s="380"/>
      <c r="FD164" s="380"/>
      <c r="FE164" s="380"/>
      <c r="FF164" s="380"/>
      <c r="FG164" s="380"/>
      <c r="FH164" s="380"/>
      <c r="FI164" s="380"/>
      <c r="FJ164" s="380"/>
      <c r="FK164" s="380"/>
      <c r="FL164" s="380"/>
      <c r="FM164" s="380"/>
      <c r="FN164" s="380"/>
      <c r="FO164" s="380"/>
      <c r="FP164" s="380"/>
      <c r="FQ164" s="380"/>
      <c r="FR164" s="380"/>
      <c r="FS164" s="380"/>
      <c r="FT164" s="380"/>
      <c r="FU164" s="380"/>
      <c r="FV164" s="380"/>
      <c r="FW164" s="380"/>
      <c r="FX164" s="380"/>
      <c r="FY164" s="380"/>
      <c r="FZ164" s="380"/>
      <c r="GA164" s="380"/>
      <c r="GB164" s="380"/>
      <c r="GC164" s="380"/>
      <c r="GD164" s="380"/>
      <c r="GE164" s="380"/>
      <c r="GF164" s="380"/>
      <c r="GG164" s="380"/>
      <c r="GH164" s="380"/>
      <c r="GI164" s="380"/>
      <c r="GJ164" s="380"/>
      <c r="GK164" s="380"/>
      <c r="GL164" s="380"/>
      <c r="GM164" s="380"/>
      <c r="GN164" s="380"/>
      <c r="GO164" s="380"/>
      <c r="GP164" s="380"/>
      <c r="GQ164" s="380"/>
      <c r="GR164" s="380"/>
      <c r="GS164" s="380"/>
      <c r="GT164" s="380"/>
      <c r="GU164" s="380"/>
      <c r="GV164" s="380"/>
      <c r="GW164" s="380"/>
      <c r="GX164" s="380"/>
      <c r="GY164" s="380"/>
      <c r="GZ164" s="380"/>
      <c r="HA164" s="380"/>
      <c r="HB164" s="380"/>
      <c r="HC164" s="380"/>
      <c r="HD164" s="380"/>
      <c r="HE164" s="380"/>
      <c r="HF164" s="380"/>
      <c r="HG164" s="380"/>
      <c r="HH164" s="380"/>
      <c r="HI164" s="380"/>
      <c r="HJ164" s="380"/>
      <c r="HK164" s="380"/>
      <c r="HL164" s="380"/>
      <c r="HM164" s="380"/>
      <c r="HN164" s="380"/>
      <c r="HO164" s="380"/>
      <c r="HP164" s="380"/>
      <c r="HQ164" s="380"/>
      <c r="HR164" s="380"/>
      <c r="HS164" s="380"/>
      <c r="HT164" s="380"/>
      <c r="HU164" s="380"/>
      <c r="HV164" s="380"/>
      <c r="HW164" s="380"/>
      <c r="HX164" s="380"/>
      <c r="HY164" s="380"/>
      <c r="HZ164" s="380"/>
      <c r="IA164" s="380"/>
      <c r="IB164" s="380"/>
      <c r="IC164" s="380"/>
      <c r="ID164" s="380"/>
      <c r="IE164" s="380"/>
      <c r="IF164" s="380"/>
      <c r="IG164" s="380"/>
      <c r="IH164" s="380"/>
      <c r="II164" s="380"/>
      <c r="IJ164" s="380"/>
      <c r="IK164" s="380"/>
      <c r="IL164" s="380"/>
      <c r="IM164" s="380"/>
      <c r="IN164" s="380"/>
      <c r="IO164" s="380"/>
      <c r="IP164" s="380"/>
      <c r="IQ164" s="380"/>
      <c r="IR164" s="380"/>
      <c r="IS164" s="380"/>
      <c r="IT164" s="380"/>
      <c r="IU164" s="380"/>
      <c r="IV164" s="380"/>
      <c r="IW164" s="380"/>
      <c r="IX164" s="380"/>
      <c r="IY164" s="380"/>
      <c r="IZ164" s="380"/>
      <c r="JA164" s="380"/>
      <c r="JB164" s="380"/>
      <c r="JC164" s="380"/>
      <c r="JD164" s="380"/>
      <c r="JE164" s="380"/>
      <c r="JF164" s="380"/>
      <c r="JG164" s="380"/>
      <c r="JH164" s="380"/>
      <c r="JI164" s="380"/>
      <c r="JJ164" s="380"/>
      <c r="JK164" s="380"/>
      <c r="JL164" s="380"/>
      <c r="JM164" s="380"/>
      <c r="JN164" s="380"/>
      <c r="JO164" s="380"/>
      <c r="JP164" s="380"/>
      <c r="JQ164" s="380"/>
      <c r="JR164" s="380"/>
      <c r="JS164" s="380"/>
      <c r="JT164" s="380"/>
      <c r="JU164" s="380"/>
      <c r="JV164" s="380"/>
      <c r="JW164" s="380"/>
      <c r="JX164" s="380"/>
      <c r="JY164" s="380"/>
      <c r="JZ164" s="380"/>
      <c r="KA164" s="380"/>
      <c r="KB164" s="380"/>
      <c r="KC164" s="380"/>
      <c r="KD164" s="380"/>
      <c r="KE164" s="380"/>
      <c r="KF164" s="380"/>
      <c r="KG164" s="380"/>
      <c r="KH164" s="380"/>
      <c r="KI164" s="380"/>
      <c r="KJ164" s="380"/>
      <c r="KK164" s="380"/>
      <c r="KL164" s="380"/>
      <c r="KM164" s="380"/>
      <c r="KN164" s="380"/>
      <c r="KO164" s="380"/>
      <c r="KP164" s="380"/>
      <c r="KQ164" s="380"/>
      <c r="KR164" s="380"/>
      <c r="KS164" s="380"/>
      <c r="KT164" s="380"/>
      <c r="KU164" s="380"/>
      <c r="KV164" s="380"/>
      <c r="KW164" s="380"/>
      <c r="KX164" s="380"/>
      <c r="KY164" s="380"/>
      <c r="KZ164" s="380"/>
      <c r="LA164" s="380"/>
      <c r="LB164" s="380"/>
      <c r="LC164" s="380"/>
      <c r="LD164" s="380"/>
      <c r="LE164" s="380"/>
      <c r="LF164" s="380"/>
      <c r="LG164" s="380"/>
      <c r="LH164" s="380"/>
      <c r="LI164" s="380"/>
      <c r="LJ164" s="380"/>
      <c r="LK164" s="380"/>
      <c r="LL164" s="380"/>
      <c r="LM164" s="380"/>
      <c r="LN164" s="380"/>
      <c r="LO164" s="380"/>
      <c r="LP164" s="380"/>
      <c r="LQ164" s="380"/>
      <c r="LR164" s="380"/>
      <c r="LS164" s="380"/>
      <c r="LT164" s="380"/>
      <c r="LU164" s="380"/>
      <c r="LV164" s="380"/>
      <c r="LW164" s="380"/>
      <c r="LX164" s="380"/>
      <c r="LY164" s="380"/>
      <c r="LZ164" s="380"/>
      <c r="MA164" s="380"/>
      <c r="MB164" s="380"/>
      <c r="MC164" s="380"/>
      <c r="MD164" s="380"/>
      <c r="ME164" s="380"/>
      <c r="MF164" s="380"/>
      <c r="MG164" s="380"/>
      <c r="MH164" s="380"/>
      <c r="MI164" s="380"/>
      <c r="MJ164" s="380"/>
      <c r="MK164" s="380"/>
      <c r="ML164" s="380"/>
      <c r="MM164" s="380"/>
      <c r="MN164" s="380"/>
      <c r="MO164" s="380"/>
      <c r="MP164" s="380"/>
      <c r="MQ164" s="380"/>
      <c r="MR164" s="380"/>
      <c r="MS164" s="380"/>
      <c r="MT164" s="380"/>
      <c r="MU164" s="380"/>
      <c r="MV164" s="380"/>
      <c r="MW164" s="380"/>
      <c r="MX164" s="380"/>
      <c r="MY164" s="380"/>
      <c r="MZ164" s="380"/>
      <c r="NA164" s="380"/>
      <c r="NB164" s="380"/>
      <c r="NC164" s="380"/>
      <c r="ND164" s="380"/>
      <c r="NE164" s="380"/>
      <c r="NF164" s="380"/>
      <c r="NG164" s="380"/>
      <c r="NH164" s="380"/>
      <c r="NI164" s="380"/>
      <c r="NJ164" s="380"/>
      <c r="NK164" s="380"/>
      <c r="NL164" s="380"/>
      <c r="NM164" s="380"/>
      <c r="NN164" s="380"/>
      <c r="NO164" s="380"/>
      <c r="NP164" s="380"/>
      <c r="NQ164" s="380"/>
      <c r="NR164" s="380"/>
      <c r="NS164" s="380"/>
      <c r="NT164" s="380"/>
      <c r="NU164" s="380"/>
      <c r="NV164" s="380"/>
      <c r="NW164" s="380"/>
      <c r="NX164" s="380"/>
      <c r="NY164" s="380"/>
      <c r="NZ164" s="380"/>
      <c r="OA164" s="380"/>
      <c r="OB164" s="380"/>
      <c r="OC164" s="380"/>
      <c r="OD164" s="380"/>
      <c r="OE164" s="380"/>
      <c r="OF164" s="380"/>
      <c r="OG164" s="380"/>
      <c r="OH164" s="380"/>
      <c r="OI164" s="380"/>
      <c r="OJ164" s="380"/>
      <c r="OK164" s="380"/>
      <c r="OL164" s="380"/>
      <c r="OM164" s="380"/>
      <c r="ON164" s="380"/>
    </row>
    <row r="165" spans="1:404" ht="15" customHeight="1">
      <c r="A165" s="12"/>
      <c r="B165" s="12"/>
      <c r="C165" s="12"/>
      <c r="D165" s="12"/>
      <c r="E165" s="12"/>
      <c r="F165" s="12"/>
      <c r="G165" s="12"/>
      <c r="H165" s="12"/>
      <c r="I165" s="12"/>
      <c r="J165" s="627"/>
      <c r="K165" s="627"/>
      <c r="L165" s="627"/>
      <c r="M165" s="627"/>
      <c r="N165" s="627"/>
      <c r="O165" s="627"/>
      <c r="P165" s="627"/>
      <c r="Q165" s="627"/>
      <c r="R165" s="627"/>
      <c r="S165" s="627"/>
      <c r="T165" s="627"/>
      <c r="U165" s="627"/>
      <c r="V165" s="627"/>
      <c r="W165" s="627"/>
      <c r="X165" s="627"/>
      <c r="Y165" s="627"/>
      <c r="Z165" s="627"/>
      <c r="AA165" s="627"/>
      <c r="AB165" s="627"/>
      <c r="AC165" s="627"/>
      <c r="AD165" s="627"/>
      <c r="AE165" s="627"/>
      <c r="AF165" s="627"/>
      <c r="AG165" s="627"/>
      <c r="AH165" s="627"/>
      <c r="AI165" s="627"/>
      <c r="AJ165" s="627"/>
      <c r="AK165" s="627"/>
      <c r="AL165" s="627"/>
      <c r="AM165" s="627"/>
      <c r="AN165" s="627"/>
      <c r="AO165" s="627"/>
      <c r="AP165" s="627"/>
      <c r="AQ165" s="627"/>
      <c r="AR165" s="627"/>
      <c r="AS165" s="627"/>
      <c r="AT165" s="627"/>
      <c r="AU165" s="627"/>
      <c r="AV165" s="627"/>
      <c r="AW165" s="627"/>
      <c r="AX165" s="627"/>
      <c r="AY165" s="627"/>
      <c r="AZ165" s="627"/>
      <c r="BA165" s="627"/>
      <c r="BB165" s="627"/>
      <c r="BC165" s="627"/>
      <c r="BD165" s="627"/>
      <c r="BE165" s="627"/>
      <c r="BF165" s="627"/>
      <c r="BG165" s="627"/>
      <c r="BH165" s="627"/>
      <c r="BI165" s="627"/>
      <c r="BJ165" s="627"/>
      <c r="BK165" s="627"/>
      <c r="BL165" s="627"/>
      <c r="BM165" s="627"/>
      <c r="BN165" s="627"/>
      <c r="BO165" s="627"/>
      <c r="BP165" s="627"/>
      <c r="BQ165" s="627"/>
      <c r="BR165" s="627"/>
      <c r="BS165" s="627"/>
      <c r="BT165" s="627"/>
      <c r="BU165" s="627"/>
      <c r="BV165" s="627"/>
      <c r="BW165" s="627"/>
      <c r="BX165" s="627"/>
      <c r="BY165" s="627"/>
      <c r="BZ165" s="627"/>
      <c r="CA165" s="627"/>
      <c r="CB165" s="627"/>
      <c r="CC165" s="627"/>
      <c r="CD165" s="627"/>
      <c r="CE165" s="627"/>
      <c r="CF165" s="627"/>
      <c r="CG165" s="627"/>
      <c r="CH165" s="627"/>
      <c r="CI165" s="627"/>
      <c r="CJ165" s="627"/>
      <c r="CK165" s="627"/>
      <c r="CL165" s="627"/>
      <c r="CM165" s="627"/>
      <c r="CN165" s="627"/>
      <c r="CO165" s="627"/>
      <c r="CP165" s="627"/>
      <c r="CQ165" s="627"/>
      <c r="CR165" s="627"/>
      <c r="CS165" s="627"/>
      <c r="CT165" s="627"/>
      <c r="CU165" s="627"/>
      <c r="CV165" s="627"/>
      <c r="CW165" s="627"/>
      <c r="CX165" s="627"/>
      <c r="CY165" s="627"/>
      <c r="CZ165" s="627"/>
      <c r="DA165" s="627"/>
      <c r="DB165" s="627"/>
      <c r="DC165" s="627"/>
      <c r="DD165" s="627"/>
      <c r="DE165" s="627"/>
      <c r="DF165" s="627"/>
      <c r="DG165" s="627"/>
      <c r="DH165" s="627"/>
      <c r="DI165" s="627"/>
      <c r="DJ165" s="627"/>
      <c r="DK165" s="627"/>
      <c r="DL165" s="627"/>
      <c r="DM165" s="627"/>
      <c r="DN165" s="627"/>
      <c r="DO165" s="627"/>
      <c r="DP165" s="627"/>
      <c r="DQ165" s="627"/>
      <c r="DR165" s="627"/>
      <c r="DS165" s="627"/>
      <c r="DT165" s="627"/>
      <c r="DU165" s="627"/>
      <c r="DV165" s="627"/>
      <c r="DW165" s="627"/>
      <c r="DX165" s="627"/>
      <c r="DY165" s="627"/>
      <c r="DZ165" s="627"/>
      <c r="EA165" s="627"/>
      <c r="EB165" s="627"/>
      <c r="EC165" s="627"/>
      <c r="ED165" s="627"/>
      <c r="EE165" s="627"/>
      <c r="EF165" s="627"/>
      <c r="EG165" s="627"/>
      <c r="EH165" s="627"/>
      <c r="EI165" s="627"/>
      <c r="EJ165" s="627"/>
      <c r="EK165" s="627"/>
      <c r="EL165" s="627"/>
      <c r="EM165" s="627"/>
      <c r="EN165" s="627"/>
      <c r="EO165" s="627"/>
      <c r="EP165" s="627"/>
      <c r="EQ165" s="627"/>
      <c r="ER165" s="627"/>
      <c r="ES165" s="627"/>
      <c r="ET165" s="627"/>
      <c r="EU165" s="627"/>
      <c r="EV165" s="627"/>
      <c r="EW165" s="627"/>
      <c r="EX165" s="627"/>
      <c r="EY165" s="627"/>
      <c r="EZ165" s="627"/>
      <c r="FA165" s="627"/>
      <c r="FB165" s="627"/>
      <c r="FC165" s="627"/>
      <c r="FD165" s="627"/>
      <c r="FE165" s="627"/>
      <c r="FF165" s="627"/>
      <c r="FG165" s="627"/>
      <c r="FH165" s="627"/>
      <c r="FI165" s="627"/>
      <c r="FJ165" s="627"/>
      <c r="FK165" s="627"/>
      <c r="FL165" s="627"/>
      <c r="FM165" s="627"/>
      <c r="FN165" s="627"/>
      <c r="FO165" s="627"/>
      <c r="FP165" s="627"/>
      <c r="FQ165" s="627"/>
      <c r="FR165" s="627"/>
      <c r="FS165" s="627"/>
      <c r="FT165" s="627"/>
      <c r="FU165" s="627"/>
      <c r="FV165" s="627"/>
      <c r="FW165" s="627"/>
      <c r="FX165" s="627"/>
      <c r="FY165" s="627"/>
      <c r="FZ165" s="627"/>
      <c r="GA165" s="627"/>
      <c r="GB165" s="627"/>
      <c r="GC165" s="627"/>
      <c r="GD165" s="627"/>
      <c r="GE165" s="627"/>
      <c r="GF165" s="627"/>
      <c r="GG165" s="627"/>
      <c r="GH165" s="627"/>
      <c r="GI165" s="627"/>
      <c r="GJ165" s="627"/>
      <c r="GK165" s="627"/>
      <c r="GL165" s="627"/>
      <c r="GM165" s="627"/>
      <c r="GN165" s="627"/>
      <c r="GO165" s="627"/>
      <c r="GP165" s="627"/>
      <c r="GQ165" s="627"/>
      <c r="GR165" s="627"/>
      <c r="GS165" s="627"/>
      <c r="GT165" s="627"/>
      <c r="GU165" s="627"/>
      <c r="GV165" s="627"/>
      <c r="GW165" s="627"/>
      <c r="GX165" s="627"/>
      <c r="GY165" s="627"/>
      <c r="GZ165" s="627"/>
      <c r="HA165" s="627"/>
      <c r="HB165" s="627"/>
      <c r="HC165" s="627"/>
      <c r="HD165" s="627"/>
      <c r="HE165" s="627"/>
      <c r="HF165" s="627"/>
      <c r="HG165" s="627"/>
      <c r="HH165" s="627"/>
      <c r="HI165" s="627"/>
      <c r="HJ165" s="627"/>
      <c r="HK165" s="627"/>
      <c r="HL165" s="627"/>
      <c r="HM165" s="627"/>
      <c r="HN165" s="627"/>
      <c r="HO165" s="627"/>
      <c r="HP165" s="627"/>
      <c r="HQ165" s="627"/>
      <c r="HR165" s="627"/>
      <c r="HS165" s="627"/>
      <c r="HT165" s="627"/>
      <c r="HU165" s="627"/>
      <c r="HV165" s="627"/>
      <c r="HW165" s="627"/>
      <c r="HX165" s="627"/>
      <c r="HY165" s="627"/>
      <c r="HZ165" s="627"/>
      <c r="IA165" s="627"/>
      <c r="IB165" s="627"/>
      <c r="IC165" s="627"/>
      <c r="ID165" s="627"/>
      <c r="IE165" s="627"/>
      <c r="IF165" s="627"/>
      <c r="IG165" s="627"/>
      <c r="IH165" s="627"/>
      <c r="II165" s="627"/>
      <c r="IJ165" s="627"/>
      <c r="IK165" s="627"/>
      <c r="IL165" s="627"/>
      <c r="IM165" s="627"/>
      <c r="IN165" s="627"/>
      <c r="IO165" s="627"/>
      <c r="IP165" s="627"/>
      <c r="IQ165" s="627"/>
      <c r="IR165" s="627"/>
      <c r="IS165" s="627"/>
      <c r="IT165" s="627"/>
      <c r="IU165" s="627"/>
      <c r="IV165" s="627"/>
      <c r="IW165" s="627"/>
      <c r="IX165" s="627"/>
      <c r="IY165" s="627"/>
      <c r="IZ165" s="627"/>
      <c r="JA165" s="627"/>
      <c r="JB165" s="627"/>
      <c r="JC165" s="627"/>
      <c r="JD165" s="627"/>
      <c r="JE165" s="627"/>
      <c r="JF165" s="627"/>
      <c r="JG165" s="627"/>
      <c r="JH165" s="627"/>
      <c r="JI165" s="627"/>
      <c r="JJ165" s="627"/>
      <c r="JK165" s="627"/>
      <c r="JL165" s="627"/>
      <c r="JM165" s="627"/>
      <c r="JN165" s="627"/>
      <c r="JO165" s="627"/>
      <c r="JP165" s="627"/>
      <c r="JQ165" s="627"/>
      <c r="JR165" s="627"/>
      <c r="JS165" s="627"/>
      <c r="JT165" s="627"/>
      <c r="JU165" s="627"/>
      <c r="JV165" s="627"/>
      <c r="JW165" s="627"/>
      <c r="JX165" s="627"/>
      <c r="JY165" s="627"/>
      <c r="JZ165" s="627"/>
      <c r="KA165" s="627"/>
      <c r="KB165" s="627"/>
      <c r="KC165" s="627"/>
      <c r="KD165" s="627"/>
      <c r="KE165" s="627"/>
      <c r="KF165" s="627"/>
      <c r="KG165" s="627"/>
      <c r="KH165" s="627"/>
      <c r="KI165" s="627"/>
      <c r="KJ165" s="627"/>
      <c r="KK165" s="627"/>
      <c r="KL165" s="627"/>
      <c r="KM165" s="627"/>
      <c r="KN165" s="627"/>
      <c r="KO165" s="627"/>
      <c r="KP165" s="627"/>
      <c r="KQ165" s="627"/>
      <c r="KR165" s="627"/>
      <c r="KS165" s="627"/>
      <c r="KT165" s="627"/>
      <c r="KU165" s="627"/>
      <c r="KV165" s="627"/>
      <c r="KW165" s="627"/>
      <c r="KX165" s="627"/>
      <c r="KY165" s="627"/>
      <c r="KZ165" s="627"/>
      <c r="LA165" s="627"/>
      <c r="LB165" s="627"/>
      <c r="LC165" s="627"/>
      <c r="LD165" s="627"/>
      <c r="LE165" s="627"/>
      <c r="LF165" s="627"/>
      <c r="LG165" s="627"/>
      <c r="LH165" s="627"/>
      <c r="LI165" s="627"/>
      <c r="LJ165" s="627"/>
      <c r="LK165" s="627"/>
      <c r="LL165" s="627"/>
      <c r="LM165" s="627"/>
      <c r="LN165" s="627"/>
      <c r="LO165" s="627"/>
      <c r="LP165" s="627"/>
      <c r="LQ165" s="627"/>
      <c r="LR165" s="627"/>
      <c r="LS165" s="627"/>
      <c r="LT165" s="627"/>
      <c r="LU165" s="627"/>
      <c r="LV165" s="627"/>
      <c r="LW165" s="627"/>
      <c r="LX165" s="627"/>
      <c r="LY165" s="627"/>
      <c r="LZ165" s="627"/>
      <c r="MA165" s="627"/>
      <c r="MB165" s="627"/>
      <c r="MC165" s="627"/>
      <c r="MD165" s="627"/>
      <c r="ME165" s="627"/>
      <c r="MF165" s="627"/>
      <c r="MG165" s="627"/>
      <c r="MH165" s="627"/>
      <c r="MI165" s="627"/>
      <c r="MJ165" s="627"/>
      <c r="MK165" s="627"/>
      <c r="ML165" s="627"/>
      <c r="MM165" s="627"/>
      <c r="MN165" s="627"/>
      <c r="MO165" s="627"/>
      <c r="MP165" s="627"/>
      <c r="MQ165" s="627"/>
      <c r="MR165" s="627"/>
      <c r="MS165" s="627"/>
      <c r="MT165" s="627"/>
      <c r="MU165" s="627"/>
      <c r="MV165" s="627"/>
      <c r="MW165" s="627"/>
      <c r="MX165" s="627"/>
      <c r="MY165" s="627"/>
      <c r="MZ165" s="627"/>
      <c r="NA165" s="627"/>
      <c r="NB165" s="627"/>
      <c r="NC165" s="627"/>
      <c r="ND165" s="627"/>
      <c r="NE165" s="627"/>
      <c r="NF165" s="627"/>
      <c r="NG165" s="627"/>
      <c r="NH165" s="627"/>
      <c r="NI165" s="627"/>
      <c r="NJ165" s="627"/>
      <c r="NK165" s="627"/>
      <c r="NL165" s="627"/>
      <c r="NM165" s="627"/>
      <c r="NN165" s="627"/>
      <c r="NO165" s="627"/>
      <c r="NP165" s="627"/>
      <c r="NQ165" s="627"/>
      <c r="NR165" s="627"/>
      <c r="NS165" s="627"/>
      <c r="NT165" s="627"/>
      <c r="NU165" s="627"/>
      <c r="NV165" s="627"/>
      <c r="NW165" s="627"/>
      <c r="NX165" s="627"/>
      <c r="NY165" s="627"/>
      <c r="NZ165" s="627"/>
      <c r="OA165" s="627"/>
      <c r="OB165" s="627"/>
      <c r="OC165" s="627"/>
      <c r="OD165" s="627"/>
      <c r="OE165" s="627"/>
      <c r="OF165" s="627"/>
      <c r="OG165" s="627"/>
      <c r="OH165" s="627"/>
      <c r="OI165" s="627"/>
      <c r="OJ165" s="627"/>
      <c r="OK165" s="627"/>
      <c r="OL165" s="627"/>
      <c r="OM165" s="627"/>
      <c r="ON165" s="627"/>
    </row>
    <row r="166" spans="1:404" ht="15" customHeight="1">
      <c r="A166" s="12"/>
      <c r="B166" s="12"/>
      <c r="C166" s="12"/>
      <c r="D166" s="12"/>
      <c r="E166" s="12"/>
      <c r="F166" s="12"/>
      <c r="G166" s="12"/>
      <c r="H166" s="12"/>
      <c r="I166" s="12"/>
      <c r="J166" s="627"/>
      <c r="K166" s="627"/>
      <c r="L166" s="627"/>
      <c r="M166" s="627"/>
      <c r="N166" s="627"/>
      <c r="O166" s="627"/>
      <c r="P166" s="627"/>
      <c r="Q166" s="627"/>
      <c r="R166" s="627"/>
      <c r="S166" s="627"/>
      <c r="T166" s="627"/>
      <c r="U166" s="627"/>
      <c r="V166" s="627"/>
      <c r="W166" s="627"/>
      <c r="X166" s="627"/>
      <c r="Y166" s="627"/>
      <c r="Z166" s="627"/>
      <c r="AA166" s="627"/>
      <c r="AB166" s="627"/>
      <c r="AC166" s="627"/>
      <c r="AD166" s="627"/>
      <c r="AE166" s="627"/>
      <c r="AF166" s="627"/>
      <c r="AG166" s="627"/>
      <c r="AH166" s="627"/>
      <c r="AI166" s="627"/>
      <c r="AJ166" s="627"/>
      <c r="AK166" s="627"/>
      <c r="AL166" s="627"/>
      <c r="AM166" s="627"/>
      <c r="AN166" s="627"/>
      <c r="AO166" s="627"/>
      <c r="AP166" s="627"/>
      <c r="AQ166" s="627"/>
      <c r="AR166" s="627"/>
      <c r="AS166" s="627"/>
      <c r="AT166" s="627"/>
      <c r="AU166" s="627"/>
      <c r="AV166" s="627"/>
      <c r="AW166" s="627"/>
      <c r="AX166" s="627"/>
      <c r="AY166" s="627"/>
      <c r="AZ166" s="627"/>
      <c r="BA166" s="627"/>
      <c r="BB166" s="627"/>
      <c r="BC166" s="627"/>
      <c r="BD166" s="627"/>
      <c r="BE166" s="627"/>
      <c r="BF166" s="627"/>
      <c r="BG166" s="627"/>
      <c r="BH166" s="627"/>
      <c r="BI166" s="627"/>
      <c r="BJ166" s="627"/>
      <c r="BK166" s="627"/>
      <c r="BL166" s="627"/>
      <c r="BM166" s="627"/>
      <c r="BN166" s="627"/>
      <c r="BO166" s="627"/>
      <c r="BP166" s="627"/>
      <c r="BQ166" s="627"/>
      <c r="BR166" s="627"/>
      <c r="BS166" s="627"/>
      <c r="BT166" s="627"/>
      <c r="BU166" s="627"/>
      <c r="BV166" s="627"/>
      <c r="BW166" s="627"/>
      <c r="BX166" s="627"/>
      <c r="BY166" s="627"/>
      <c r="BZ166" s="627"/>
      <c r="CA166" s="627"/>
      <c r="CB166" s="627"/>
      <c r="CC166" s="627"/>
      <c r="CD166" s="627"/>
      <c r="CE166" s="627"/>
      <c r="CF166" s="627"/>
      <c r="CG166" s="627"/>
      <c r="CH166" s="627"/>
      <c r="CI166" s="627"/>
      <c r="CJ166" s="627"/>
      <c r="CK166" s="627"/>
      <c r="CL166" s="627"/>
      <c r="CM166" s="627"/>
      <c r="CN166" s="627"/>
      <c r="CO166" s="627"/>
      <c r="CP166" s="627"/>
      <c r="CQ166" s="627"/>
      <c r="CR166" s="627"/>
      <c r="CS166" s="627"/>
      <c r="CT166" s="627"/>
      <c r="CU166" s="627"/>
      <c r="CV166" s="627"/>
      <c r="CW166" s="627"/>
      <c r="CX166" s="627"/>
      <c r="CY166" s="627"/>
      <c r="CZ166" s="627"/>
      <c r="DA166" s="627"/>
      <c r="DB166" s="627"/>
      <c r="DC166" s="627"/>
      <c r="DD166" s="627"/>
      <c r="DE166" s="627"/>
      <c r="DF166" s="627"/>
      <c r="DG166" s="627"/>
      <c r="DH166" s="627"/>
      <c r="DI166" s="627"/>
      <c r="DJ166" s="627"/>
      <c r="DK166" s="627"/>
      <c r="DL166" s="627"/>
      <c r="DM166" s="627"/>
      <c r="DN166" s="627"/>
      <c r="DO166" s="627"/>
      <c r="DP166" s="627"/>
      <c r="DQ166" s="627"/>
      <c r="DR166" s="627"/>
      <c r="DS166" s="627"/>
      <c r="DT166" s="627"/>
      <c r="DU166" s="627"/>
      <c r="DV166" s="627"/>
      <c r="DW166" s="627"/>
      <c r="DX166" s="627"/>
      <c r="DY166" s="627"/>
      <c r="DZ166" s="627"/>
      <c r="EA166" s="627"/>
      <c r="EB166" s="627"/>
      <c r="EC166" s="627"/>
      <c r="ED166" s="627"/>
      <c r="EE166" s="627"/>
      <c r="EF166" s="627"/>
      <c r="EG166" s="627"/>
      <c r="EH166" s="627"/>
      <c r="EI166" s="627"/>
      <c r="EJ166" s="627"/>
      <c r="EK166" s="627"/>
      <c r="EL166" s="627"/>
      <c r="EM166" s="627"/>
      <c r="EN166" s="627"/>
      <c r="EO166" s="627"/>
      <c r="EP166" s="627"/>
      <c r="EQ166" s="627"/>
      <c r="ER166" s="627"/>
      <c r="ES166" s="627"/>
      <c r="ET166" s="627"/>
      <c r="EU166" s="627"/>
      <c r="EV166" s="627"/>
      <c r="EW166" s="627"/>
      <c r="EX166" s="627"/>
      <c r="EY166" s="627"/>
      <c r="EZ166" s="627"/>
      <c r="FA166" s="627"/>
      <c r="FB166" s="627"/>
      <c r="FC166" s="627"/>
      <c r="FD166" s="627"/>
      <c r="FE166" s="627"/>
      <c r="FF166" s="627"/>
      <c r="FG166" s="627"/>
      <c r="FH166" s="627"/>
      <c r="FI166" s="627"/>
      <c r="FJ166" s="627"/>
      <c r="FK166" s="627"/>
      <c r="FL166" s="627"/>
      <c r="FM166" s="627"/>
      <c r="FN166" s="627"/>
      <c r="FO166" s="627"/>
      <c r="FP166" s="627"/>
      <c r="FQ166" s="627"/>
      <c r="FR166" s="627"/>
      <c r="FS166" s="627"/>
      <c r="FT166" s="627"/>
      <c r="FU166" s="627"/>
      <c r="FV166" s="627"/>
      <c r="FW166" s="627"/>
      <c r="FX166" s="627"/>
      <c r="FY166" s="627"/>
      <c r="FZ166" s="627"/>
      <c r="GA166" s="627"/>
      <c r="GB166" s="627"/>
      <c r="GC166" s="627"/>
      <c r="GD166" s="627"/>
      <c r="GE166" s="627"/>
      <c r="GF166" s="627"/>
      <c r="GG166" s="627"/>
      <c r="GH166" s="627"/>
      <c r="GI166" s="627"/>
      <c r="GJ166" s="627"/>
      <c r="GK166" s="627"/>
      <c r="GL166" s="627"/>
      <c r="GM166" s="627"/>
      <c r="GN166" s="627"/>
      <c r="GO166" s="627"/>
      <c r="GP166" s="627"/>
      <c r="GQ166" s="627"/>
      <c r="GR166" s="627"/>
      <c r="GS166" s="627"/>
      <c r="GT166" s="627"/>
      <c r="GU166" s="627"/>
      <c r="GV166" s="627"/>
      <c r="GW166" s="627"/>
      <c r="GX166" s="627"/>
      <c r="GY166" s="627"/>
      <c r="GZ166" s="627"/>
      <c r="HA166" s="627"/>
      <c r="HB166" s="627"/>
      <c r="HC166" s="627"/>
      <c r="HD166" s="627"/>
      <c r="HE166" s="627"/>
      <c r="HF166" s="627"/>
      <c r="HG166" s="627"/>
      <c r="HH166" s="627"/>
      <c r="HI166" s="627"/>
      <c r="HJ166" s="627"/>
      <c r="HK166" s="627"/>
      <c r="HL166" s="627"/>
      <c r="HM166" s="627"/>
      <c r="HN166" s="627"/>
      <c r="HO166" s="627"/>
      <c r="HP166" s="627"/>
      <c r="HQ166" s="627"/>
      <c r="HR166" s="627"/>
      <c r="HS166" s="627"/>
      <c r="HT166" s="627"/>
      <c r="HU166" s="627"/>
      <c r="HV166" s="627"/>
      <c r="HW166" s="627"/>
      <c r="HX166" s="627"/>
      <c r="HY166" s="627"/>
      <c r="HZ166" s="627"/>
      <c r="IA166" s="627"/>
      <c r="IB166" s="627"/>
      <c r="IC166" s="627"/>
      <c r="ID166" s="627"/>
      <c r="IE166" s="627"/>
      <c r="IF166" s="627"/>
      <c r="IG166" s="627"/>
      <c r="IH166" s="627"/>
      <c r="II166" s="627"/>
      <c r="IJ166" s="627"/>
      <c r="IK166" s="627"/>
      <c r="IL166" s="627"/>
      <c r="IM166" s="627"/>
      <c r="IN166" s="627"/>
      <c r="IO166" s="627"/>
      <c r="IP166" s="627"/>
      <c r="IQ166" s="627"/>
      <c r="IR166" s="627"/>
      <c r="IS166" s="627"/>
      <c r="IT166" s="627"/>
      <c r="IU166" s="627"/>
      <c r="IV166" s="627"/>
      <c r="IW166" s="627"/>
      <c r="IX166" s="627"/>
      <c r="IY166" s="627"/>
      <c r="IZ166" s="627"/>
      <c r="JA166" s="627"/>
      <c r="JB166" s="627"/>
      <c r="JC166" s="627"/>
      <c r="JD166" s="627"/>
      <c r="JE166" s="627"/>
      <c r="JF166" s="627"/>
      <c r="JG166" s="627"/>
      <c r="JH166" s="627"/>
      <c r="JI166" s="627"/>
      <c r="JJ166" s="627"/>
      <c r="JK166" s="627"/>
      <c r="JL166" s="627"/>
      <c r="JM166" s="627"/>
      <c r="JN166" s="627"/>
      <c r="JO166" s="627"/>
      <c r="JP166" s="627"/>
      <c r="JQ166" s="627"/>
      <c r="JR166" s="627"/>
      <c r="JS166" s="627"/>
      <c r="JT166" s="627"/>
      <c r="JU166" s="627"/>
      <c r="JV166" s="627"/>
      <c r="JW166" s="627"/>
      <c r="JX166" s="627"/>
      <c r="JY166" s="627"/>
      <c r="JZ166" s="627"/>
      <c r="KA166" s="627"/>
      <c r="KB166" s="627"/>
      <c r="KC166" s="627"/>
      <c r="KD166" s="627"/>
      <c r="KE166" s="627"/>
      <c r="KF166" s="627"/>
      <c r="KG166" s="627"/>
      <c r="KH166" s="627"/>
      <c r="KI166" s="627"/>
      <c r="KJ166" s="627"/>
      <c r="KK166" s="627"/>
      <c r="KL166" s="627"/>
      <c r="KM166" s="627"/>
      <c r="KN166" s="627"/>
      <c r="KO166" s="627"/>
      <c r="KP166" s="627"/>
      <c r="KQ166" s="627"/>
      <c r="KR166" s="627"/>
      <c r="KS166" s="627"/>
      <c r="KT166" s="627"/>
      <c r="KU166" s="627"/>
      <c r="KV166" s="627"/>
      <c r="KW166" s="627"/>
      <c r="KX166" s="627"/>
      <c r="KY166" s="627"/>
      <c r="KZ166" s="627"/>
      <c r="LA166" s="627"/>
      <c r="LB166" s="627"/>
      <c r="LC166" s="627"/>
      <c r="LD166" s="627"/>
      <c r="LE166" s="627"/>
      <c r="LF166" s="627"/>
      <c r="LG166" s="627"/>
      <c r="LH166" s="627"/>
      <c r="LI166" s="627"/>
      <c r="LJ166" s="627"/>
      <c r="LK166" s="627"/>
      <c r="LL166" s="627"/>
      <c r="LM166" s="627"/>
      <c r="LN166" s="627"/>
      <c r="LO166" s="627"/>
      <c r="LP166" s="627"/>
      <c r="LQ166" s="627"/>
      <c r="LR166" s="627"/>
      <c r="LS166" s="627"/>
      <c r="LT166" s="627"/>
      <c r="LU166" s="627"/>
      <c r="LV166" s="627"/>
      <c r="LW166" s="627"/>
      <c r="LX166" s="627"/>
      <c r="LY166" s="627"/>
      <c r="LZ166" s="627"/>
      <c r="MA166" s="627"/>
      <c r="MB166" s="627"/>
      <c r="MC166" s="627"/>
      <c r="MD166" s="627"/>
      <c r="ME166" s="627"/>
      <c r="MF166" s="627"/>
      <c r="MG166" s="627"/>
      <c r="MH166" s="627"/>
      <c r="MI166" s="627"/>
      <c r="MJ166" s="627"/>
      <c r="MK166" s="627"/>
      <c r="ML166" s="627"/>
      <c r="MM166" s="627"/>
      <c r="MN166" s="627"/>
      <c r="MO166" s="627"/>
      <c r="MP166" s="627"/>
      <c r="MQ166" s="627"/>
      <c r="MR166" s="627"/>
      <c r="MS166" s="627"/>
      <c r="MT166" s="627"/>
      <c r="MU166" s="627"/>
      <c r="MV166" s="627"/>
      <c r="MW166" s="627"/>
      <c r="MX166" s="627"/>
      <c r="MY166" s="627"/>
      <c r="MZ166" s="627"/>
      <c r="NA166" s="627"/>
      <c r="NB166" s="627"/>
      <c r="NC166" s="627"/>
      <c r="ND166" s="627"/>
      <c r="NE166" s="627"/>
      <c r="NF166" s="627"/>
      <c r="NG166" s="627"/>
      <c r="NH166" s="627"/>
      <c r="NI166" s="627"/>
      <c r="NJ166" s="627"/>
      <c r="NK166" s="627"/>
      <c r="NL166" s="627"/>
      <c r="NM166" s="627"/>
      <c r="NN166" s="627"/>
      <c r="NO166" s="627"/>
      <c r="NP166" s="627"/>
      <c r="NQ166" s="627"/>
      <c r="NR166" s="627"/>
      <c r="NS166" s="627"/>
      <c r="NT166" s="627"/>
      <c r="NU166" s="627"/>
      <c r="NV166" s="627"/>
      <c r="NW166" s="627"/>
      <c r="NX166" s="627"/>
      <c r="NY166" s="627"/>
      <c r="NZ166" s="627"/>
      <c r="OA166" s="627"/>
      <c r="OB166" s="627"/>
      <c r="OC166" s="627"/>
      <c r="OD166" s="627"/>
      <c r="OE166" s="627"/>
      <c r="OF166" s="627"/>
      <c r="OG166" s="627"/>
      <c r="OH166" s="627"/>
      <c r="OI166" s="627"/>
      <c r="OJ166" s="627"/>
      <c r="OK166" s="627"/>
      <c r="OL166" s="627"/>
      <c r="OM166" s="627"/>
      <c r="ON166" s="627"/>
    </row>
    <row r="167" spans="1:404" ht="15" customHeight="1">
      <c r="A167" s="12"/>
      <c r="B167" s="12"/>
      <c r="C167" s="12"/>
      <c r="D167" s="12"/>
      <c r="E167" s="12"/>
      <c r="F167" s="12"/>
      <c r="G167" s="12"/>
      <c r="H167" s="12"/>
      <c r="I167" s="12"/>
      <c r="J167" s="380"/>
      <c r="K167" s="380"/>
      <c r="L167" s="380"/>
      <c r="M167" s="380"/>
      <c r="N167" s="380"/>
      <c r="O167" s="380"/>
      <c r="P167" s="380"/>
      <c r="Q167" s="380"/>
      <c r="R167" s="380"/>
      <c r="S167" s="380"/>
      <c r="T167" s="380"/>
      <c r="U167" s="380"/>
      <c r="V167" s="380"/>
      <c r="W167" s="380"/>
      <c r="X167" s="380"/>
      <c r="Y167" s="380"/>
      <c r="Z167" s="380"/>
      <c r="AA167" s="380"/>
      <c r="AB167" s="380"/>
      <c r="AC167" s="380"/>
      <c r="AD167" s="380"/>
      <c r="AE167" s="380"/>
      <c r="AF167" s="380"/>
      <c r="AG167" s="380"/>
      <c r="AH167" s="380"/>
      <c r="AI167" s="380"/>
      <c r="AJ167" s="380"/>
      <c r="AK167" s="380"/>
      <c r="AL167" s="380"/>
      <c r="AM167" s="380"/>
      <c r="AN167" s="380"/>
      <c r="AO167" s="380"/>
      <c r="AP167" s="380"/>
      <c r="AQ167" s="380"/>
      <c r="AR167" s="380"/>
      <c r="AS167" s="380"/>
      <c r="AT167" s="380"/>
      <c r="AU167" s="380"/>
      <c r="AV167" s="380"/>
      <c r="AW167" s="380"/>
      <c r="AX167" s="380"/>
      <c r="AY167" s="380"/>
      <c r="AZ167" s="380"/>
      <c r="BA167" s="380"/>
      <c r="BB167" s="380"/>
      <c r="BC167" s="380"/>
      <c r="BD167" s="380"/>
      <c r="BE167" s="380"/>
      <c r="BF167" s="380"/>
      <c r="BG167" s="380"/>
      <c r="BH167" s="380"/>
      <c r="BI167" s="380"/>
      <c r="BJ167" s="380"/>
      <c r="BK167" s="380"/>
      <c r="BL167" s="380"/>
      <c r="BM167" s="380"/>
      <c r="BN167" s="380"/>
      <c r="BO167" s="380"/>
      <c r="BP167" s="380"/>
      <c r="BQ167" s="380"/>
      <c r="BR167" s="380"/>
      <c r="BS167" s="380"/>
      <c r="BT167" s="380"/>
      <c r="BU167" s="380"/>
      <c r="BV167" s="380"/>
      <c r="BW167" s="380"/>
      <c r="BX167" s="380"/>
      <c r="BY167" s="380"/>
      <c r="BZ167" s="380"/>
      <c r="CA167" s="380"/>
      <c r="CB167" s="380"/>
      <c r="CC167" s="380"/>
      <c r="CD167" s="380"/>
      <c r="CE167" s="380"/>
      <c r="CF167" s="380"/>
      <c r="CG167" s="380"/>
      <c r="CH167" s="380"/>
      <c r="CI167" s="380"/>
      <c r="CJ167" s="380"/>
      <c r="CK167" s="380"/>
      <c r="CL167" s="380"/>
      <c r="CM167" s="380"/>
      <c r="CN167" s="380"/>
      <c r="CO167" s="380"/>
      <c r="CP167" s="380"/>
      <c r="CQ167" s="380"/>
      <c r="CR167" s="380"/>
      <c r="CS167" s="380"/>
      <c r="CT167" s="380"/>
      <c r="CU167" s="380"/>
      <c r="CV167" s="380"/>
      <c r="CW167" s="380"/>
      <c r="CX167" s="380"/>
      <c r="CY167" s="380"/>
      <c r="CZ167" s="380"/>
      <c r="DA167" s="380"/>
      <c r="DB167" s="380"/>
      <c r="DC167" s="380"/>
      <c r="DD167" s="380"/>
      <c r="DE167" s="380"/>
      <c r="DF167" s="380"/>
      <c r="DG167" s="380"/>
      <c r="DH167" s="380"/>
      <c r="DI167" s="380"/>
      <c r="DJ167" s="380"/>
      <c r="DK167" s="380"/>
      <c r="DL167" s="380"/>
      <c r="DM167" s="380"/>
      <c r="DN167" s="380"/>
      <c r="DO167" s="380"/>
      <c r="DP167" s="380"/>
      <c r="DQ167" s="380"/>
      <c r="DR167" s="380"/>
      <c r="DS167" s="380"/>
      <c r="DT167" s="380"/>
      <c r="DU167" s="380"/>
      <c r="DV167" s="380"/>
      <c r="DW167" s="380"/>
      <c r="DX167" s="380"/>
      <c r="DY167" s="380"/>
      <c r="DZ167" s="380"/>
      <c r="EA167" s="380"/>
      <c r="EB167" s="380"/>
      <c r="EC167" s="380"/>
      <c r="ED167" s="380"/>
      <c r="EE167" s="380"/>
      <c r="EF167" s="380"/>
      <c r="EG167" s="380"/>
      <c r="EH167" s="380"/>
      <c r="EI167" s="380"/>
      <c r="EJ167" s="380"/>
      <c r="EK167" s="380"/>
      <c r="EL167" s="380"/>
      <c r="EM167" s="380"/>
      <c r="EN167" s="380"/>
      <c r="EO167" s="380"/>
      <c r="EP167" s="380"/>
      <c r="EQ167" s="380"/>
      <c r="ER167" s="380"/>
      <c r="ES167" s="380"/>
      <c r="ET167" s="380"/>
      <c r="EU167" s="380"/>
      <c r="EV167" s="380"/>
      <c r="EW167" s="380"/>
      <c r="EX167" s="380"/>
      <c r="EY167" s="380"/>
      <c r="EZ167" s="380"/>
      <c r="FA167" s="380"/>
      <c r="FB167" s="380"/>
      <c r="FC167" s="380"/>
      <c r="FD167" s="380"/>
      <c r="FE167" s="380"/>
      <c r="FF167" s="380"/>
      <c r="FG167" s="380"/>
      <c r="FH167" s="380"/>
      <c r="FI167" s="380"/>
      <c r="FJ167" s="380"/>
      <c r="FK167" s="380"/>
      <c r="FL167" s="380"/>
      <c r="FM167" s="380"/>
      <c r="FN167" s="380"/>
      <c r="FO167" s="380"/>
      <c r="FP167" s="380"/>
      <c r="FQ167" s="380"/>
      <c r="FR167" s="380"/>
      <c r="FS167" s="380"/>
      <c r="FT167" s="380"/>
      <c r="FU167" s="380"/>
      <c r="FV167" s="380"/>
      <c r="FW167" s="380"/>
      <c r="FX167" s="380"/>
      <c r="FY167" s="380"/>
      <c r="FZ167" s="380"/>
      <c r="GA167" s="380"/>
      <c r="GB167" s="380"/>
      <c r="GC167" s="380"/>
      <c r="GD167" s="380"/>
      <c r="GE167" s="380"/>
      <c r="GF167" s="380"/>
      <c r="GG167" s="380"/>
      <c r="GH167" s="380"/>
      <c r="GI167" s="380"/>
      <c r="GJ167" s="380"/>
      <c r="GK167" s="380"/>
      <c r="GL167" s="380"/>
      <c r="GM167" s="380"/>
      <c r="GN167" s="380"/>
      <c r="GO167" s="380"/>
      <c r="GP167" s="380"/>
      <c r="GQ167" s="380"/>
      <c r="GR167" s="380"/>
      <c r="GS167" s="380"/>
      <c r="GT167" s="380"/>
      <c r="GU167" s="380"/>
      <c r="GV167" s="380"/>
      <c r="GW167" s="380"/>
      <c r="GX167" s="380"/>
      <c r="GY167" s="380"/>
      <c r="GZ167" s="380"/>
      <c r="HA167" s="380"/>
      <c r="HB167" s="380"/>
      <c r="HC167" s="380"/>
      <c r="HD167" s="380"/>
      <c r="HE167" s="380"/>
      <c r="HF167" s="380"/>
      <c r="HG167" s="380"/>
      <c r="HH167" s="380"/>
      <c r="HI167" s="380"/>
      <c r="HJ167" s="380"/>
      <c r="HK167" s="380"/>
      <c r="HL167" s="380"/>
      <c r="HM167" s="380"/>
      <c r="HN167" s="380"/>
      <c r="HO167" s="380"/>
      <c r="HP167" s="380"/>
      <c r="HQ167" s="380"/>
      <c r="HR167" s="380"/>
      <c r="HS167" s="380"/>
      <c r="HT167" s="380"/>
      <c r="HU167" s="380"/>
      <c r="HV167" s="380"/>
      <c r="HW167" s="380"/>
      <c r="HX167" s="380"/>
      <c r="HY167" s="380"/>
      <c r="HZ167" s="380"/>
      <c r="IA167" s="380"/>
      <c r="IB167" s="380"/>
      <c r="IC167" s="380"/>
      <c r="ID167" s="380"/>
      <c r="IE167" s="380"/>
      <c r="IF167" s="380"/>
      <c r="IG167" s="380"/>
      <c r="IH167" s="380"/>
      <c r="II167" s="380"/>
      <c r="IJ167" s="380"/>
      <c r="IK167" s="380"/>
      <c r="IL167" s="380"/>
      <c r="IM167" s="380"/>
      <c r="IN167" s="380"/>
      <c r="IO167" s="380"/>
      <c r="IP167" s="380"/>
      <c r="IQ167" s="380"/>
      <c r="IR167" s="380"/>
      <c r="IS167" s="380"/>
      <c r="IT167" s="380"/>
      <c r="IU167" s="380"/>
      <c r="IV167" s="380"/>
      <c r="IW167" s="380"/>
      <c r="IX167" s="380"/>
      <c r="IY167" s="380"/>
      <c r="IZ167" s="380"/>
      <c r="JA167" s="380"/>
      <c r="JB167" s="380"/>
      <c r="JC167" s="380"/>
      <c r="JD167" s="380"/>
      <c r="JE167" s="380"/>
      <c r="JF167" s="380"/>
      <c r="JG167" s="380"/>
      <c r="JH167" s="380"/>
      <c r="JI167" s="380"/>
      <c r="JJ167" s="380"/>
      <c r="JK167" s="380"/>
      <c r="JL167" s="380"/>
      <c r="JM167" s="380"/>
      <c r="JN167" s="380"/>
      <c r="JO167" s="380"/>
      <c r="JP167" s="380"/>
      <c r="JQ167" s="380"/>
      <c r="JR167" s="380"/>
      <c r="JS167" s="380"/>
      <c r="JT167" s="380"/>
      <c r="JU167" s="380"/>
      <c r="JV167" s="380"/>
      <c r="JW167" s="380"/>
      <c r="JX167" s="380"/>
      <c r="JY167" s="380"/>
      <c r="JZ167" s="380"/>
      <c r="KA167" s="380"/>
      <c r="KB167" s="380"/>
      <c r="KC167" s="380"/>
      <c r="KD167" s="380"/>
      <c r="KE167" s="380"/>
      <c r="KF167" s="380"/>
      <c r="KG167" s="380"/>
      <c r="KH167" s="380"/>
      <c r="KI167" s="380"/>
      <c r="KJ167" s="380"/>
      <c r="KK167" s="380"/>
      <c r="KL167" s="380"/>
      <c r="KM167" s="380"/>
      <c r="KN167" s="380"/>
      <c r="KO167" s="380"/>
      <c r="KP167" s="380"/>
      <c r="KQ167" s="380"/>
      <c r="KR167" s="380"/>
      <c r="KS167" s="380"/>
      <c r="KT167" s="380"/>
      <c r="KU167" s="380"/>
      <c r="KV167" s="380"/>
      <c r="KW167" s="380"/>
      <c r="KX167" s="380"/>
      <c r="KY167" s="380"/>
      <c r="KZ167" s="380"/>
      <c r="LA167" s="380"/>
      <c r="LB167" s="380"/>
      <c r="LC167" s="380"/>
      <c r="LD167" s="380"/>
      <c r="LE167" s="380"/>
      <c r="LF167" s="380"/>
      <c r="LG167" s="380"/>
      <c r="LH167" s="380"/>
      <c r="LI167" s="380"/>
      <c r="LJ167" s="380"/>
      <c r="LK167" s="380"/>
      <c r="LL167" s="380"/>
      <c r="LM167" s="380"/>
      <c r="LN167" s="380"/>
      <c r="LO167" s="380"/>
      <c r="LP167" s="380"/>
      <c r="LQ167" s="380"/>
      <c r="LR167" s="380"/>
      <c r="LS167" s="380"/>
      <c r="LT167" s="380"/>
      <c r="LU167" s="380"/>
      <c r="LV167" s="380"/>
      <c r="LW167" s="380"/>
      <c r="LX167" s="380"/>
      <c r="LY167" s="380"/>
      <c r="LZ167" s="380"/>
      <c r="MA167" s="380"/>
      <c r="MB167" s="380"/>
      <c r="MC167" s="380"/>
      <c r="MD167" s="380"/>
      <c r="ME167" s="380"/>
      <c r="MF167" s="380"/>
      <c r="MG167" s="380"/>
      <c r="MH167" s="380"/>
      <c r="MI167" s="380"/>
      <c r="MJ167" s="380"/>
      <c r="MK167" s="380"/>
      <c r="ML167" s="380"/>
      <c r="MM167" s="380"/>
      <c r="MN167" s="380"/>
      <c r="MO167" s="380"/>
      <c r="MP167" s="380"/>
      <c r="MQ167" s="380"/>
      <c r="MR167" s="380"/>
      <c r="MS167" s="380"/>
      <c r="MT167" s="380"/>
      <c r="MU167" s="380"/>
      <c r="MV167" s="380"/>
      <c r="MW167" s="380"/>
      <c r="MX167" s="380"/>
      <c r="MY167" s="380"/>
      <c r="MZ167" s="380"/>
      <c r="NA167" s="380"/>
      <c r="NB167" s="380"/>
      <c r="NC167" s="380"/>
      <c r="ND167" s="380"/>
      <c r="NE167" s="380"/>
      <c r="NF167" s="380"/>
      <c r="NG167" s="380"/>
      <c r="NH167" s="380"/>
      <c r="NI167" s="380"/>
      <c r="NJ167" s="380"/>
      <c r="NK167" s="380"/>
      <c r="NL167" s="380"/>
      <c r="NM167" s="380"/>
      <c r="NN167" s="380"/>
      <c r="NO167" s="380"/>
      <c r="NP167" s="380"/>
      <c r="NQ167" s="380"/>
      <c r="NR167" s="380"/>
      <c r="NS167" s="380"/>
      <c r="NT167" s="380"/>
      <c r="NU167" s="380"/>
      <c r="NV167" s="380"/>
      <c r="NW167" s="380"/>
      <c r="NX167" s="380"/>
      <c r="NY167" s="380"/>
      <c r="NZ167" s="380"/>
      <c r="OA167" s="380"/>
      <c r="OB167" s="380"/>
      <c r="OC167" s="380"/>
      <c r="OD167" s="380"/>
      <c r="OE167" s="380"/>
      <c r="OF167" s="380"/>
      <c r="OG167" s="380"/>
      <c r="OH167" s="380"/>
      <c r="OI167" s="380"/>
      <c r="OJ167" s="380"/>
      <c r="OK167" s="380"/>
      <c r="OL167" s="380"/>
      <c r="OM167" s="380"/>
      <c r="ON167" s="380"/>
    </row>
    <row r="168" spans="1:404" ht="15" customHeight="1">
      <c r="A168" s="12"/>
      <c r="B168" s="12"/>
      <c r="C168" s="12"/>
      <c r="D168" s="12"/>
      <c r="E168" s="12"/>
      <c r="F168" s="12"/>
      <c r="G168" s="12"/>
      <c r="H168" s="12"/>
      <c r="I168" s="12"/>
      <c r="J168" s="627"/>
      <c r="K168" s="627"/>
      <c r="L168" s="627"/>
      <c r="M168" s="627"/>
      <c r="N168" s="627"/>
      <c r="O168" s="627"/>
      <c r="P168" s="627"/>
      <c r="Q168" s="627"/>
      <c r="R168" s="627"/>
      <c r="S168" s="627"/>
      <c r="T168" s="627"/>
      <c r="U168" s="627"/>
      <c r="V168" s="627"/>
      <c r="W168" s="627"/>
      <c r="X168" s="627"/>
      <c r="Y168" s="627"/>
      <c r="Z168" s="627"/>
      <c r="AA168" s="627"/>
      <c r="AB168" s="627"/>
      <c r="AC168" s="627"/>
      <c r="AD168" s="627"/>
      <c r="AE168" s="627"/>
      <c r="AF168" s="627"/>
      <c r="AG168" s="627"/>
      <c r="AH168" s="627"/>
      <c r="AI168" s="627"/>
      <c r="AJ168" s="627"/>
      <c r="AK168" s="627"/>
      <c r="AL168" s="627"/>
      <c r="AM168" s="627"/>
      <c r="AN168" s="627"/>
      <c r="AO168" s="627"/>
      <c r="AP168" s="627"/>
      <c r="AQ168" s="627"/>
      <c r="AR168" s="627"/>
      <c r="AS168" s="627"/>
      <c r="AT168" s="627"/>
      <c r="AU168" s="627"/>
      <c r="AV168" s="627"/>
      <c r="AW168" s="627"/>
      <c r="AX168" s="627"/>
      <c r="AY168" s="627"/>
      <c r="AZ168" s="627"/>
      <c r="BA168" s="627"/>
      <c r="BB168" s="627"/>
      <c r="BC168" s="627"/>
      <c r="BD168" s="627"/>
      <c r="BE168" s="627"/>
      <c r="BF168" s="627"/>
      <c r="BG168" s="627"/>
      <c r="BH168" s="627"/>
      <c r="BI168" s="627"/>
      <c r="BJ168" s="627"/>
      <c r="BK168" s="627"/>
      <c r="BL168" s="627"/>
      <c r="BM168" s="627"/>
      <c r="BN168" s="627"/>
      <c r="BO168" s="627"/>
      <c r="BP168" s="627"/>
      <c r="BQ168" s="627"/>
      <c r="BR168" s="627"/>
      <c r="BS168" s="627"/>
      <c r="BT168" s="627"/>
      <c r="BU168" s="627"/>
      <c r="BV168" s="627"/>
      <c r="BW168" s="627"/>
      <c r="BX168" s="627"/>
      <c r="BY168" s="627"/>
      <c r="BZ168" s="627"/>
      <c r="CA168" s="627"/>
      <c r="CB168" s="627"/>
      <c r="CC168" s="627"/>
      <c r="CD168" s="627"/>
      <c r="CE168" s="627"/>
      <c r="CF168" s="627"/>
      <c r="CG168" s="627"/>
      <c r="CH168" s="627"/>
      <c r="CI168" s="627"/>
      <c r="CJ168" s="627"/>
      <c r="CK168" s="627"/>
      <c r="CL168" s="627"/>
      <c r="CM168" s="627"/>
      <c r="CN168" s="627"/>
      <c r="CO168" s="627"/>
      <c r="CP168" s="627"/>
      <c r="CQ168" s="627"/>
      <c r="CR168" s="627"/>
      <c r="CS168" s="627"/>
      <c r="CT168" s="627"/>
      <c r="CU168" s="627"/>
      <c r="CV168" s="627"/>
      <c r="CW168" s="627"/>
      <c r="CX168" s="627"/>
      <c r="CY168" s="627"/>
      <c r="CZ168" s="627"/>
      <c r="DA168" s="627"/>
      <c r="DB168" s="627"/>
      <c r="DC168" s="627"/>
      <c r="DD168" s="627"/>
      <c r="DE168" s="627"/>
      <c r="DF168" s="627"/>
      <c r="DG168" s="627"/>
      <c r="DH168" s="627"/>
      <c r="DI168" s="627"/>
      <c r="DJ168" s="627"/>
      <c r="DK168" s="627"/>
      <c r="DL168" s="627"/>
      <c r="DM168" s="627"/>
      <c r="DN168" s="627"/>
      <c r="DO168" s="627"/>
      <c r="DP168" s="627"/>
      <c r="DQ168" s="627"/>
      <c r="DR168" s="627"/>
      <c r="DS168" s="627"/>
      <c r="DT168" s="627"/>
      <c r="DU168" s="627"/>
      <c r="DV168" s="627"/>
      <c r="DW168" s="627"/>
      <c r="DX168" s="627"/>
      <c r="DY168" s="627"/>
      <c r="DZ168" s="627"/>
      <c r="EA168" s="627"/>
      <c r="EB168" s="627"/>
      <c r="EC168" s="627"/>
      <c r="ED168" s="627"/>
      <c r="EE168" s="627"/>
      <c r="EF168" s="627"/>
      <c r="EG168" s="627"/>
      <c r="EH168" s="627"/>
      <c r="EI168" s="627"/>
      <c r="EJ168" s="627"/>
      <c r="EK168" s="627"/>
      <c r="EL168" s="627"/>
      <c r="EM168" s="627"/>
      <c r="EN168" s="627"/>
      <c r="EO168" s="627"/>
      <c r="EP168" s="627"/>
      <c r="EQ168" s="627"/>
      <c r="ER168" s="627"/>
      <c r="ES168" s="627"/>
      <c r="ET168" s="627"/>
      <c r="EU168" s="627"/>
      <c r="EV168" s="627"/>
      <c r="EW168" s="627"/>
      <c r="EX168" s="627"/>
      <c r="EY168" s="627"/>
      <c r="EZ168" s="627"/>
      <c r="FA168" s="627"/>
      <c r="FB168" s="627"/>
      <c r="FC168" s="627"/>
      <c r="FD168" s="627"/>
      <c r="FE168" s="627"/>
      <c r="FF168" s="627"/>
      <c r="FG168" s="627"/>
      <c r="FH168" s="627"/>
      <c r="FI168" s="627"/>
      <c r="FJ168" s="627"/>
      <c r="FK168" s="627"/>
      <c r="FL168" s="627"/>
      <c r="FM168" s="627"/>
      <c r="FN168" s="627"/>
      <c r="FO168" s="627"/>
      <c r="FP168" s="627"/>
      <c r="FQ168" s="627"/>
      <c r="FR168" s="627"/>
      <c r="FS168" s="627"/>
      <c r="FT168" s="627"/>
      <c r="FU168" s="627"/>
      <c r="FV168" s="627"/>
      <c r="FW168" s="627"/>
      <c r="FX168" s="627"/>
      <c r="FY168" s="627"/>
      <c r="FZ168" s="627"/>
      <c r="GA168" s="627"/>
      <c r="GB168" s="627"/>
      <c r="GC168" s="627"/>
      <c r="GD168" s="627"/>
      <c r="GE168" s="627"/>
      <c r="GF168" s="627"/>
      <c r="GG168" s="627"/>
      <c r="GH168" s="627"/>
      <c r="GI168" s="627"/>
      <c r="GJ168" s="627"/>
      <c r="GK168" s="627"/>
      <c r="GL168" s="627"/>
      <c r="GM168" s="627"/>
      <c r="GN168" s="627"/>
      <c r="GO168" s="627"/>
      <c r="GP168" s="627"/>
      <c r="GQ168" s="627"/>
      <c r="GR168" s="627"/>
      <c r="GS168" s="627"/>
      <c r="GT168" s="627"/>
      <c r="GU168" s="627"/>
      <c r="GV168" s="627"/>
      <c r="GW168" s="627"/>
      <c r="GX168" s="627"/>
      <c r="GY168" s="627"/>
      <c r="GZ168" s="627"/>
      <c r="HA168" s="627"/>
      <c r="HB168" s="627"/>
      <c r="HC168" s="627"/>
      <c r="HD168" s="627"/>
      <c r="HE168" s="627"/>
      <c r="HF168" s="627"/>
      <c r="HG168" s="627"/>
      <c r="HH168" s="627"/>
      <c r="HI168" s="627"/>
      <c r="HJ168" s="627"/>
      <c r="HK168" s="627"/>
      <c r="HL168" s="627"/>
      <c r="HM168" s="627"/>
      <c r="HN168" s="627"/>
      <c r="HO168" s="627"/>
      <c r="HP168" s="627"/>
      <c r="HQ168" s="627"/>
      <c r="HR168" s="627"/>
      <c r="HS168" s="627"/>
      <c r="HT168" s="627"/>
      <c r="HU168" s="627"/>
      <c r="HV168" s="627"/>
      <c r="HW168" s="627"/>
      <c r="HX168" s="627"/>
      <c r="HY168" s="627"/>
      <c r="HZ168" s="627"/>
      <c r="IA168" s="627"/>
      <c r="IB168" s="627"/>
      <c r="IC168" s="627"/>
      <c r="ID168" s="627"/>
      <c r="IE168" s="627"/>
      <c r="IF168" s="627"/>
      <c r="IG168" s="627"/>
      <c r="IH168" s="627"/>
      <c r="II168" s="627"/>
      <c r="IJ168" s="627"/>
      <c r="IK168" s="627"/>
      <c r="IL168" s="627"/>
      <c r="IM168" s="627"/>
      <c r="IN168" s="627"/>
      <c r="IO168" s="627"/>
      <c r="IP168" s="627"/>
      <c r="IQ168" s="627"/>
      <c r="IR168" s="627"/>
      <c r="IS168" s="627"/>
      <c r="IT168" s="627"/>
      <c r="IU168" s="627"/>
      <c r="IV168" s="627"/>
      <c r="IW168" s="627"/>
      <c r="IX168" s="627"/>
      <c r="IY168" s="627"/>
      <c r="IZ168" s="627"/>
      <c r="JA168" s="627"/>
      <c r="JB168" s="627"/>
      <c r="JC168" s="627"/>
      <c r="JD168" s="627"/>
      <c r="JE168" s="627"/>
      <c r="JF168" s="627"/>
      <c r="JG168" s="627"/>
      <c r="JH168" s="627"/>
      <c r="JI168" s="627"/>
      <c r="JJ168" s="627"/>
      <c r="JK168" s="627"/>
      <c r="JL168" s="627"/>
      <c r="JM168" s="627"/>
      <c r="JN168" s="627"/>
      <c r="JO168" s="627"/>
      <c r="JP168" s="627"/>
      <c r="JQ168" s="627"/>
      <c r="JR168" s="627"/>
      <c r="JS168" s="627"/>
      <c r="JT168" s="627"/>
      <c r="JU168" s="627"/>
      <c r="JV168" s="627"/>
      <c r="JW168" s="627"/>
      <c r="JX168" s="627"/>
      <c r="JY168" s="627"/>
      <c r="JZ168" s="627"/>
      <c r="KA168" s="627"/>
      <c r="KB168" s="627"/>
      <c r="KC168" s="627"/>
      <c r="KD168" s="627"/>
      <c r="KE168" s="627"/>
      <c r="KF168" s="627"/>
      <c r="KG168" s="627"/>
      <c r="KH168" s="627"/>
      <c r="KI168" s="627"/>
      <c r="KJ168" s="627"/>
      <c r="KK168" s="627"/>
      <c r="KL168" s="627"/>
      <c r="KM168" s="627"/>
      <c r="KN168" s="627"/>
      <c r="KO168" s="627"/>
      <c r="KP168" s="627"/>
      <c r="KQ168" s="627"/>
      <c r="KR168" s="627"/>
      <c r="KS168" s="627"/>
      <c r="KT168" s="627"/>
      <c r="KU168" s="627"/>
      <c r="KV168" s="627"/>
      <c r="KW168" s="627"/>
      <c r="KX168" s="627"/>
      <c r="KY168" s="627"/>
      <c r="KZ168" s="627"/>
      <c r="LA168" s="627"/>
      <c r="LB168" s="627"/>
      <c r="LC168" s="627"/>
      <c r="LD168" s="627"/>
      <c r="LE168" s="627"/>
      <c r="LF168" s="627"/>
      <c r="LG168" s="627"/>
      <c r="LH168" s="627"/>
      <c r="LI168" s="627"/>
      <c r="LJ168" s="627"/>
      <c r="LK168" s="627"/>
      <c r="LL168" s="627"/>
      <c r="LM168" s="627"/>
      <c r="LN168" s="627"/>
      <c r="LO168" s="627"/>
      <c r="LP168" s="627"/>
      <c r="LQ168" s="627"/>
      <c r="LR168" s="627"/>
      <c r="LS168" s="627"/>
      <c r="LT168" s="627"/>
      <c r="LU168" s="627"/>
      <c r="LV168" s="627"/>
      <c r="LW168" s="627"/>
      <c r="LX168" s="627"/>
      <c r="LY168" s="627"/>
      <c r="LZ168" s="627"/>
      <c r="MA168" s="627"/>
      <c r="MB168" s="627"/>
      <c r="MC168" s="627"/>
      <c r="MD168" s="627"/>
      <c r="ME168" s="627"/>
      <c r="MF168" s="627"/>
      <c r="MG168" s="627"/>
      <c r="MH168" s="627"/>
      <c r="MI168" s="627"/>
      <c r="MJ168" s="627"/>
      <c r="MK168" s="627"/>
      <c r="ML168" s="627"/>
      <c r="MM168" s="627"/>
      <c r="MN168" s="627"/>
      <c r="MO168" s="627"/>
      <c r="MP168" s="627"/>
      <c r="MQ168" s="627"/>
      <c r="MR168" s="627"/>
      <c r="MS168" s="627"/>
      <c r="MT168" s="627"/>
      <c r="MU168" s="627"/>
      <c r="MV168" s="627"/>
      <c r="MW168" s="627"/>
      <c r="MX168" s="627"/>
      <c r="MY168" s="627"/>
      <c r="MZ168" s="627"/>
      <c r="NA168" s="627"/>
      <c r="NB168" s="627"/>
      <c r="NC168" s="627"/>
      <c r="ND168" s="627"/>
      <c r="NE168" s="627"/>
      <c r="NF168" s="627"/>
      <c r="NG168" s="627"/>
      <c r="NH168" s="627"/>
      <c r="NI168" s="627"/>
      <c r="NJ168" s="627"/>
      <c r="NK168" s="627"/>
      <c r="NL168" s="627"/>
      <c r="NM168" s="627"/>
      <c r="NN168" s="627"/>
      <c r="NO168" s="627"/>
      <c r="NP168" s="627"/>
      <c r="NQ168" s="627"/>
      <c r="NR168" s="627"/>
      <c r="NS168" s="627"/>
      <c r="NT168" s="627"/>
      <c r="NU168" s="627"/>
      <c r="NV168" s="627"/>
      <c r="NW168" s="627"/>
      <c r="NX168" s="627"/>
      <c r="NY168" s="627"/>
      <c r="NZ168" s="627"/>
      <c r="OA168" s="627"/>
      <c r="OB168" s="627"/>
      <c r="OC168" s="627"/>
      <c r="OD168" s="627"/>
      <c r="OE168" s="627"/>
      <c r="OF168" s="627"/>
      <c r="OG168" s="627"/>
      <c r="OH168" s="627"/>
      <c r="OI168" s="627"/>
      <c r="OJ168" s="627"/>
      <c r="OK168" s="627"/>
      <c r="OL168" s="627"/>
      <c r="OM168" s="627"/>
      <c r="ON168" s="627"/>
    </row>
    <row r="169" spans="1:404" ht="15" customHeight="1">
      <c r="A169" s="12"/>
      <c r="B169" s="12"/>
      <c r="C169" s="12"/>
      <c r="D169" s="12"/>
      <c r="E169" s="12"/>
      <c r="F169" s="12"/>
      <c r="G169" s="12"/>
      <c r="H169" s="12"/>
      <c r="I169" s="12"/>
      <c r="J169" s="627"/>
      <c r="K169" s="627"/>
      <c r="L169" s="627"/>
      <c r="M169" s="627"/>
      <c r="N169" s="627"/>
      <c r="O169" s="627"/>
      <c r="P169" s="627"/>
      <c r="Q169" s="627"/>
      <c r="R169" s="627"/>
      <c r="S169" s="627"/>
      <c r="T169" s="627"/>
      <c r="U169" s="627"/>
      <c r="V169" s="627"/>
      <c r="W169" s="627"/>
      <c r="X169" s="627"/>
      <c r="Y169" s="627"/>
      <c r="Z169" s="627"/>
      <c r="AA169" s="627"/>
      <c r="AB169" s="627"/>
      <c r="AC169" s="627"/>
      <c r="AD169" s="627"/>
      <c r="AE169" s="627"/>
      <c r="AF169" s="627"/>
      <c r="AG169" s="627"/>
      <c r="AH169" s="627"/>
      <c r="AI169" s="627"/>
      <c r="AJ169" s="627"/>
      <c r="AK169" s="627"/>
      <c r="AL169" s="627"/>
      <c r="AM169" s="627"/>
      <c r="AN169" s="627"/>
      <c r="AO169" s="627"/>
      <c r="AP169" s="627"/>
      <c r="AQ169" s="627"/>
      <c r="AR169" s="627"/>
      <c r="AS169" s="627"/>
      <c r="AT169" s="627"/>
      <c r="AU169" s="627"/>
      <c r="AV169" s="627"/>
      <c r="AW169" s="627"/>
      <c r="AX169" s="627"/>
      <c r="AY169" s="627"/>
      <c r="AZ169" s="627"/>
      <c r="BA169" s="627"/>
      <c r="BB169" s="627"/>
      <c r="BC169" s="627"/>
      <c r="BD169" s="627"/>
      <c r="BE169" s="627"/>
      <c r="BF169" s="627"/>
      <c r="BG169" s="627"/>
      <c r="BH169" s="627"/>
      <c r="BI169" s="627"/>
      <c r="BJ169" s="627"/>
      <c r="BK169" s="627"/>
      <c r="BL169" s="627"/>
      <c r="BM169" s="627"/>
      <c r="BN169" s="627"/>
      <c r="BO169" s="627"/>
      <c r="BP169" s="627"/>
      <c r="BQ169" s="627"/>
      <c r="BR169" s="627"/>
      <c r="BS169" s="627"/>
      <c r="BT169" s="627"/>
      <c r="BU169" s="627"/>
      <c r="BV169" s="627"/>
      <c r="BW169" s="627"/>
      <c r="BX169" s="627"/>
      <c r="BY169" s="627"/>
      <c r="BZ169" s="627"/>
      <c r="CA169" s="627"/>
      <c r="CB169" s="627"/>
      <c r="CC169" s="627"/>
      <c r="CD169" s="627"/>
      <c r="CE169" s="627"/>
      <c r="CF169" s="627"/>
      <c r="CG169" s="627"/>
      <c r="CH169" s="627"/>
      <c r="CI169" s="627"/>
      <c r="CJ169" s="627"/>
      <c r="CK169" s="627"/>
      <c r="CL169" s="627"/>
      <c r="CM169" s="627"/>
      <c r="CN169" s="627"/>
      <c r="CO169" s="627"/>
      <c r="CP169" s="627"/>
      <c r="CQ169" s="627"/>
      <c r="CR169" s="627"/>
      <c r="CS169" s="627"/>
      <c r="CT169" s="627"/>
      <c r="CU169" s="627"/>
      <c r="CV169" s="627"/>
      <c r="CW169" s="627"/>
      <c r="CX169" s="627"/>
      <c r="CY169" s="627"/>
      <c r="CZ169" s="627"/>
      <c r="DA169" s="627"/>
      <c r="DB169" s="627"/>
      <c r="DC169" s="627"/>
      <c r="DD169" s="627"/>
      <c r="DE169" s="627"/>
      <c r="DF169" s="627"/>
      <c r="DG169" s="627"/>
      <c r="DH169" s="627"/>
      <c r="DI169" s="627"/>
      <c r="DJ169" s="627"/>
      <c r="DK169" s="627"/>
      <c r="DL169" s="627"/>
      <c r="DM169" s="627"/>
      <c r="DN169" s="627"/>
      <c r="DO169" s="627"/>
      <c r="DP169" s="627"/>
      <c r="DQ169" s="627"/>
      <c r="DR169" s="627"/>
      <c r="DS169" s="627"/>
      <c r="DT169" s="627"/>
      <c r="DU169" s="627"/>
      <c r="DV169" s="627"/>
      <c r="DW169" s="627"/>
      <c r="DX169" s="627"/>
      <c r="DY169" s="627"/>
      <c r="DZ169" s="627"/>
      <c r="EA169" s="627"/>
      <c r="EB169" s="627"/>
      <c r="EC169" s="627"/>
      <c r="ED169" s="627"/>
      <c r="EE169" s="627"/>
      <c r="EF169" s="627"/>
      <c r="EG169" s="627"/>
      <c r="EH169" s="627"/>
      <c r="EI169" s="627"/>
      <c r="EJ169" s="627"/>
      <c r="EK169" s="627"/>
      <c r="EL169" s="627"/>
      <c r="EM169" s="627"/>
      <c r="EN169" s="627"/>
      <c r="EO169" s="627"/>
      <c r="EP169" s="627"/>
      <c r="EQ169" s="627"/>
      <c r="ER169" s="627"/>
      <c r="ES169" s="627"/>
      <c r="ET169" s="627"/>
      <c r="EU169" s="627"/>
      <c r="EV169" s="627"/>
      <c r="EW169" s="627"/>
      <c r="EX169" s="627"/>
      <c r="EY169" s="627"/>
      <c r="EZ169" s="627"/>
      <c r="FA169" s="627"/>
      <c r="FB169" s="627"/>
      <c r="FC169" s="627"/>
      <c r="FD169" s="627"/>
      <c r="FE169" s="627"/>
      <c r="FF169" s="627"/>
      <c r="FG169" s="627"/>
      <c r="FH169" s="627"/>
      <c r="FI169" s="627"/>
      <c r="FJ169" s="627"/>
      <c r="FK169" s="627"/>
      <c r="FL169" s="627"/>
      <c r="FM169" s="627"/>
      <c r="FN169" s="627"/>
      <c r="FO169" s="627"/>
      <c r="FP169" s="627"/>
      <c r="FQ169" s="627"/>
      <c r="FR169" s="627"/>
      <c r="FS169" s="627"/>
      <c r="FT169" s="627"/>
      <c r="FU169" s="627"/>
      <c r="FV169" s="627"/>
      <c r="FW169" s="627"/>
      <c r="FX169" s="627"/>
      <c r="FY169" s="627"/>
      <c r="FZ169" s="627"/>
      <c r="GA169" s="627"/>
      <c r="GB169" s="627"/>
      <c r="GC169" s="627"/>
      <c r="GD169" s="627"/>
      <c r="GE169" s="627"/>
      <c r="GF169" s="627"/>
      <c r="GG169" s="627"/>
      <c r="GH169" s="627"/>
      <c r="GI169" s="627"/>
      <c r="GJ169" s="627"/>
      <c r="GK169" s="627"/>
      <c r="GL169" s="627"/>
      <c r="GM169" s="627"/>
      <c r="GN169" s="627"/>
      <c r="GO169" s="627"/>
      <c r="GP169" s="627"/>
      <c r="GQ169" s="627"/>
      <c r="GR169" s="627"/>
      <c r="GS169" s="627"/>
      <c r="GT169" s="627"/>
      <c r="GU169" s="627"/>
      <c r="GV169" s="627"/>
      <c r="GW169" s="627"/>
      <c r="GX169" s="627"/>
      <c r="GY169" s="627"/>
      <c r="GZ169" s="627"/>
      <c r="HA169" s="627"/>
      <c r="HB169" s="627"/>
      <c r="HC169" s="627"/>
      <c r="HD169" s="627"/>
      <c r="HE169" s="627"/>
      <c r="HF169" s="627"/>
      <c r="HG169" s="627"/>
      <c r="HH169" s="627"/>
      <c r="HI169" s="627"/>
      <c r="HJ169" s="627"/>
      <c r="HK169" s="627"/>
      <c r="HL169" s="627"/>
      <c r="HM169" s="627"/>
      <c r="HN169" s="627"/>
      <c r="HO169" s="627"/>
      <c r="HP169" s="627"/>
      <c r="HQ169" s="627"/>
      <c r="HR169" s="627"/>
      <c r="HS169" s="627"/>
      <c r="HT169" s="627"/>
      <c r="HU169" s="627"/>
      <c r="HV169" s="627"/>
      <c r="HW169" s="627"/>
      <c r="HX169" s="627"/>
      <c r="HY169" s="627"/>
      <c r="HZ169" s="627"/>
      <c r="IA169" s="627"/>
      <c r="IB169" s="627"/>
      <c r="IC169" s="627"/>
      <c r="ID169" s="627"/>
      <c r="IE169" s="627"/>
      <c r="IF169" s="627"/>
      <c r="IG169" s="627"/>
      <c r="IH169" s="627"/>
      <c r="II169" s="627"/>
      <c r="IJ169" s="627"/>
      <c r="IK169" s="627"/>
      <c r="IL169" s="627"/>
      <c r="IM169" s="627"/>
      <c r="IN169" s="627"/>
      <c r="IO169" s="627"/>
      <c r="IP169" s="627"/>
      <c r="IQ169" s="627"/>
      <c r="IR169" s="627"/>
      <c r="IS169" s="627"/>
      <c r="IT169" s="627"/>
      <c r="IU169" s="627"/>
      <c r="IV169" s="627"/>
      <c r="IW169" s="627"/>
      <c r="IX169" s="627"/>
      <c r="IY169" s="627"/>
      <c r="IZ169" s="627"/>
      <c r="JA169" s="627"/>
      <c r="JB169" s="627"/>
      <c r="JC169" s="627"/>
      <c r="JD169" s="627"/>
      <c r="JE169" s="627"/>
      <c r="JF169" s="627"/>
      <c r="JG169" s="627"/>
      <c r="JH169" s="627"/>
      <c r="JI169" s="627"/>
      <c r="JJ169" s="627"/>
      <c r="JK169" s="627"/>
      <c r="JL169" s="627"/>
      <c r="JM169" s="627"/>
      <c r="JN169" s="627"/>
      <c r="JO169" s="627"/>
      <c r="JP169" s="627"/>
      <c r="JQ169" s="627"/>
      <c r="JR169" s="627"/>
      <c r="JS169" s="627"/>
      <c r="JT169" s="627"/>
      <c r="JU169" s="627"/>
      <c r="JV169" s="627"/>
      <c r="JW169" s="627"/>
      <c r="JX169" s="627"/>
      <c r="JY169" s="627"/>
      <c r="JZ169" s="627"/>
      <c r="KA169" s="627"/>
      <c r="KB169" s="627"/>
      <c r="KC169" s="627"/>
      <c r="KD169" s="627"/>
      <c r="KE169" s="627"/>
      <c r="KF169" s="627"/>
      <c r="KG169" s="627"/>
      <c r="KH169" s="627"/>
      <c r="KI169" s="627"/>
      <c r="KJ169" s="627"/>
      <c r="KK169" s="627"/>
      <c r="KL169" s="627"/>
      <c r="KM169" s="627"/>
      <c r="KN169" s="627"/>
      <c r="KO169" s="627"/>
      <c r="KP169" s="627"/>
      <c r="KQ169" s="627"/>
      <c r="KR169" s="627"/>
      <c r="KS169" s="627"/>
      <c r="KT169" s="627"/>
      <c r="KU169" s="627"/>
      <c r="KV169" s="627"/>
      <c r="KW169" s="627"/>
      <c r="KX169" s="627"/>
      <c r="KY169" s="627"/>
      <c r="KZ169" s="627"/>
      <c r="LA169" s="627"/>
      <c r="LB169" s="627"/>
      <c r="LC169" s="627"/>
      <c r="LD169" s="627"/>
      <c r="LE169" s="627"/>
      <c r="LF169" s="627"/>
      <c r="LG169" s="627"/>
      <c r="LH169" s="627"/>
      <c r="LI169" s="627"/>
      <c r="LJ169" s="627"/>
      <c r="LK169" s="627"/>
      <c r="LL169" s="627"/>
      <c r="LM169" s="627"/>
      <c r="LN169" s="627"/>
      <c r="LO169" s="627"/>
      <c r="LP169" s="627"/>
      <c r="LQ169" s="627"/>
      <c r="LR169" s="627"/>
      <c r="LS169" s="627"/>
      <c r="LT169" s="627"/>
      <c r="LU169" s="627"/>
      <c r="LV169" s="627"/>
      <c r="LW169" s="627"/>
      <c r="LX169" s="627"/>
      <c r="LY169" s="627"/>
      <c r="LZ169" s="627"/>
      <c r="MA169" s="627"/>
      <c r="MB169" s="627"/>
      <c r="MC169" s="627"/>
      <c r="MD169" s="627"/>
      <c r="ME169" s="627"/>
      <c r="MF169" s="627"/>
      <c r="MG169" s="627"/>
      <c r="MH169" s="627"/>
      <c r="MI169" s="627"/>
      <c r="MJ169" s="627"/>
      <c r="MK169" s="627"/>
      <c r="ML169" s="627"/>
      <c r="MM169" s="627"/>
      <c r="MN169" s="627"/>
      <c r="MO169" s="627"/>
      <c r="MP169" s="627"/>
      <c r="MQ169" s="627"/>
      <c r="MR169" s="627"/>
      <c r="MS169" s="627"/>
      <c r="MT169" s="627"/>
      <c r="MU169" s="627"/>
      <c r="MV169" s="627"/>
      <c r="MW169" s="627"/>
      <c r="MX169" s="627"/>
      <c r="MY169" s="627"/>
      <c r="MZ169" s="627"/>
      <c r="NA169" s="627"/>
      <c r="NB169" s="627"/>
      <c r="NC169" s="627"/>
      <c r="ND169" s="627"/>
      <c r="NE169" s="627"/>
      <c r="NF169" s="627"/>
      <c r="NG169" s="627"/>
      <c r="NH169" s="627"/>
      <c r="NI169" s="627"/>
      <c r="NJ169" s="627"/>
      <c r="NK169" s="627"/>
      <c r="NL169" s="627"/>
      <c r="NM169" s="627"/>
      <c r="NN169" s="627"/>
      <c r="NO169" s="627"/>
      <c r="NP169" s="627"/>
      <c r="NQ169" s="627"/>
      <c r="NR169" s="627"/>
      <c r="NS169" s="627"/>
      <c r="NT169" s="627"/>
      <c r="NU169" s="627"/>
      <c r="NV169" s="627"/>
      <c r="NW169" s="627"/>
      <c r="NX169" s="627"/>
      <c r="NY169" s="627"/>
      <c r="NZ169" s="627"/>
      <c r="OA169" s="627"/>
      <c r="OB169" s="627"/>
      <c r="OC169" s="627"/>
      <c r="OD169" s="627"/>
      <c r="OE169" s="627"/>
      <c r="OF169" s="627"/>
      <c r="OG169" s="627"/>
      <c r="OH169" s="627"/>
      <c r="OI169" s="627"/>
      <c r="OJ169" s="627"/>
      <c r="OK169" s="627"/>
      <c r="OL169" s="627"/>
      <c r="OM169" s="627"/>
      <c r="ON169" s="627"/>
    </row>
    <row r="170" spans="1:404" ht="15" customHeight="1">
      <c r="A170" s="12"/>
      <c r="B170" s="12"/>
      <c r="C170" s="12"/>
      <c r="D170" s="12"/>
      <c r="E170" s="12"/>
      <c r="F170" s="12"/>
      <c r="G170" s="12"/>
      <c r="H170" s="12"/>
      <c r="I170" s="12"/>
      <c r="J170" s="380"/>
      <c r="K170" s="380"/>
      <c r="L170" s="380"/>
      <c r="M170" s="380"/>
      <c r="N170" s="380"/>
      <c r="O170" s="380"/>
      <c r="P170" s="380"/>
      <c r="Q170" s="380"/>
      <c r="R170" s="380"/>
      <c r="S170" s="380"/>
      <c r="T170" s="380"/>
      <c r="U170" s="380"/>
      <c r="V170" s="380"/>
      <c r="W170" s="380"/>
      <c r="X170" s="380"/>
      <c r="Y170" s="380"/>
      <c r="Z170" s="380"/>
      <c r="AA170" s="380"/>
      <c r="AB170" s="380"/>
      <c r="AC170" s="380"/>
      <c r="AD170" s="380"/>
      <c r="AE170" s="380"/>
      <c r="AF170" s="380"/>
      <c r="AG170" s="380"/>
      <c r="AH170" s="380"/>
      <c r="AI170" s="380"/>
      <c r="AJ170" s="380"/>
      <c r="AK170" s="380"/>
      <c r="AL170" s="380"/>
      <c r="AM170" s="380"/>
      <c r="AN170" s="380"/>
      <c r="AO170" s="380"/>
      <c r="AP170" s="380"/>
      <c r="AQ170" s="380"/>
      <c r="AR170" s="380"/>
      <c r="AS170" s="380"/>
      <c r="AT170" s="380"/>
      <c r="AU170" s="380"/>
      <c r="AV170" s="380"/>
      <c r="AW170" s="380"/>
      <c r="AX170" s="380"/>
      <c r="AY170" s="380"/>
      <c r="AZ170" s="380"/>
      <c r="BA170" s="380"/>
      <c r="BB170" s="380"/>
      <c r="BC170" s="380"/>
      <c r="BD170" s="380"/>
      <c r="BE170" s="380"/>
      <c r="BF170" s="380"/>
      <c r="BG170" s="380"/>
      <c r="BH170" s="380"/>
      <c r="BI170" s="380"/>
      <c r="BJ170" s="380"/>
      <c r="BK170" s="380"/>
      <c r="BL170" s="380"/>
      <c r="BM170" s="380"/>
      <c r="BN170" s="380"/>
      <c r="BO170" s="380"/>
      <c r="BP170" s="380"/>
      <c r="BQ170" s="380"/>
      <c r="BR170" s="380"/>
      <c r="BS170" s="380"/>
      <c r="BT170" s="380"/>
      <c r="BU170" s="380"/>
      <c r="BV170" s="380"/>
      <c r="BW170" s="380"/>
      <c r="BX170" s="380"/>
      <c r="BY170" s="380"/>
      <c r="BZ170" s="380"/>
      <c r="CA170" s="380"/>
      <c r="CB170" s="380"/>
      <c r="CC170" s="380"/>
      <c r="CD170" s="380"/>
      <c r="CE170" s="380"/>
      <c r="CF170" s="380"/>
      <c r="CG170" s="380"/>
      <c r="CH170" s="380"/>
      <c r="CI170" s="380"/>
      <c r="CJ170" s="380"/>
      <c r="CK170" s="380"/>
      <c r="CL170" s="380"/>
      <c r="CM170" s="380"/>
      <c r="CN170" s="380"/>
      <c r="CO170" s="380"/>
      <c r="CP170" s="380"/>
      <c r="CQ170" s="380"/>
      <c r="CR170" s="380"/>
      <c r="CS170" s="380"/>
      <c r="CT170" s="380"/>
      <c r="CU170" s="380"/>
      <c r="CV170" s="380"/>
      <c r="CW170" s="380"/>
      <c r="CX170" s="380"/>
      <c r="CY170" s="380"/>
      <c r="CZ170" s="380"/>
      <c r="DA170" s="380"/>
      <c r="DB170" s="380"/>
      <c r="DC170" s="380"/>
      <c r="DD170" s="380"/>
      <c r="DE170" s="380"/>
      <c r="DF170" s="380"/>
      <c r="DG170" s="380"/>
      <c r="DH170" s="380"/>
      <c r="DI170" s="380"/>
      <c r="DJ170" s="380"/>
      <c r="DK170" s="380"/>
      <c r="DL170" s="380"/>
      <c r="DM170" s="380"/>
      <c r="DN170" s="380"/>
      <c r="DO170" s="380"/>
      <c r="DP170" s="380"/>
      <c r="DQ170" s="380"/>
      <c r="DR170" s="380"/>
      <c r="DS170" s="380"/>
      <c r="DT170" s="380"/>
      <c r="DU170" s="380"/>
      <c r="DV170" s="380"/>
      <c r="DW170" s="380"/>
      <c r="DX170" s="380"/>
      <c r="DY170" s="380"/>
      <c r="DZ170" s="380"/>
      <c r="EA170" s="380"/>
      <c r="EB170" s="380"/>
      <c r="EC170" s="380"/>
      <c r="ED170" s="380"/>
      <c r="EE170" s="380"/>
      <c r="EF170" s="380"/>
      <c r="EG170" s="380"/>
      <c r="EH170" s="380"/>
      <c r="EI170" s="380"/>
      <c r="EJ170" s="380"/>
      <c r="EK170" s="380"/>
      <c r="EL170" s="380"/>
      <c r="EM170" s="380"/>
      <c r="EN170" s="380"/>
      <c r="EO170" s="380"/>
      <c r="EP170" s="380"/>
      <c r="EQ170" s="380"/>
      <c r="ER170" s="380"/>
      <c r="ES170" s="380"/>
      <c r="ET170" s="380"/>
      <c r="EU170" s="380"/>
      <c r="EV170" s="380"/>
      <c r="EW170" s="380"/>
      <c r="EX170" s="380"/>
      <c r="EY170" s="380"/>
      <c r="EZ170" s="380"/>
      <c r="FA170" s="380"/>
      <c r="FB170" s="380"/>
      <c r="FC170" s="380"/>
      <c r="FD170" s="380"/>
      <c r="FE170" s="380"/>
      <c r="FF170" s="380"/>
      <c r="FG170" s="380"/>
      <c r="FH170" s="380"/>
      <c r="FI170" s="380"/>
      <c r="FJ170" s="380"/>
      <c r="FK170" s="380"/>
      <c r="FL170" s="380"/>
      <c r="FM170" s="380"/>
      <c r="FN170" s="380"/>
      <c r="FO170" s="380"/>
      <c r="FP170" s="380"/>
      <c r="FQ170" s="380"/>
      <c r="FR170" s="380"/>
      <c r="FS170" s="380"/>
      <c r="FT170" s="380"/>
      <c r="FU170" s="380"/>
      <c r="FV170" s="380"/>
      <c r="FW170" s="380"/>
      <c r="FX170" s="380"/>
      <c r="FY170" s="380"/>
      <c r="FZ170" s="380"/>
      <c r="GA170" s="380"/>
      <c r="GB170" s="380"/>
      <c r="GC170" s="380"/>
      <c r="GD170" s="380"/>
      <c r="GE170" s="380"/>
      <c r="GF170" s="380"/>
      <c r="GG170" s="380"/>
      <c r="GH170" s="380"/>
      <c r="GI170" s="380"/>
      <c r="GJ170" s="380"/>
      <c r="GK170" s="380"/>
      <c r="GL170" s="380"/>
      <c r="GM170" s="380"/>
      <c r="GN170" s="380"/>
      <c r="GO170" s="380"/>
      <c r="GP170" s="380"/>
      <c r="GQ170" s="380"/>
      <c r="GR170" s="380"/>
      <c r="GS170" s="380"/>
      <c r="GT170" s="380"/>
      <c r="GU170" s="380"/>
      <c r="GV170" s="380"/>
      <c r="GW170" s="380"/>
      <c r="GX170" s="380"/>
      <c r="GY170" s="380"/>
      <c r="GZ170" s="380"/>
      <c r="HA170" s="380"/>
      <c r="HB170" s="380"/>
      <c r="HC170" s="380"/>
      <c r="HD170" s="380"/>
      <c r="HE170" s="380"/>
      <c r="HF170" s="380"/>
      <c r="HG170" s="380"/>
      <c r="HH170" s="380"/>
      <c r="HI170" s="380"/>
      <c r="HJ170" s="380"/>
      <c r="HK170" s="380"/>
      <c r="HL170" s="380"/>
      <c r="HM170" s="380"/>
      <c r="HN170" s="380"/>
      <c r="HO170" s="380"/>
      <c r="HP170" s="380"/>
      <c r="HQ170" s="380"/>
      <c r="HR170" s="380"/>
      <c r="HS170" s="380"/>
      <c r="HT170" s="380"/>
      <c r="HU170" s="380"/>
      <c r="HV170" s="380"/>
      <c r="HW170" s="380"/>
      <c r="HX170" s="380"/>
      <c r="HY170" s="380"/>
      <c r="HZ170" s="380"/>
      <c r="IA170" s="380"/>
      <c r="IB170" s="380"/>
      <c r="IC170" s="380"/>
      <c r="ID170" s="380"/>
      <c r="IE170" s="380"/>
      <c r="IF170" s="380"/>
      <c r="IG170" s="380"/>
      <c r="IH170" s="380"/>
      <c r="II170" s="380"/>
      <c r="IJ170" s="380"/>
      <c r="IK170" s="380"/>
      <c r="IL170" s="380"/>
      <c r="IM170" s="380"/>
      <c r="IN170" s="380"/>
      <c r="IO170" s="380"/>
      <c r="IP170" s="380"/>
      <c r="IQ170" s="380"/>
      <c r="IR170" s="380"/>
      <c r="IS170" s="380"/>
      <c r="IT170" s="380"/>
      <c r="IU170" s="380"/>
      <c r="IV170" s="380"/>
      <c r="IW170" s="380"/>
      <c r="IX170" s="380"/>
      <c r="IY170" s="380"/>
      <c r="IZ170" s="380"/>
      <c r="JA170" s="380"/>
      <c r="JB170" s="380"/>
      <c r="JC170" s="380"/>
      <c r="JD170" s="380"/>
      <c r="JE170" s="380"/>
      <c r="JF170" s="380"/>
      <c r="JG170" s="380"/>
      <c r="JH170" s="380"/>
      <c r="JI170" s="380"/>
      <c r="JJ170" s="380"/>
      <c r="JK170" s="380"/>
      <c r="JL170" s="380"/>
      <c r="JM170" s="380"/>
      <c r="JN170" s="380"/>
      <c r="JO170" s="380"/>
      <c r="JP170" s="380"/>
      <c r="JQ170" s="380"/>
      <c r="JR170" s="380"/>
      <c r="JS170" s="380"/>
      <c r="JT170" s="380"/>
      <c r="JU170" s="380"/>
      <c r="JV170" s="380"/>
      <c r="JW170" s="380"/>
      <c r="JX170" s="380"/>
      <c r="JY170" s="380"/>
      <c r="JZ170" s="380"/>
      <c r="KA170" s="380"/>
      <c r="KB170" s="380"/>
      <c r="KC170" s="380"/>
      <c r="KD170" s="380"/>
      <c r="KE170" s="380"/>
      <c r="KF170" s="380"/>
      <c r="KG170" s="380"/>
      <c r="KH170" s="380"/>
      <c r="KI170" s="380"/>
      <c r="KJ170" s="380"/>
      <c r="KK170" s="380"/>
      <c r="KL170" s="380"/>
      <c r="KM170" s="380"/>
      <c r="KN170" s="380"/>
      <c r="KO170" s="380"/>
      <c r="KP170" s="380"/>
      <c r="KQ170" s="380"/>
      <c r="KR170" s="380"/>
      <c r="KS170" s="380"/>
      <c r="KT170" s="380"/>
      <c r="KU170" s="380"/>
      <c r="KV170" s="380"/>
      <c r="KW170" s="380"/>
      <c r="KX170" s="380"/>
      <c r="KY170" s="380"/>
      <c r="KZ170" s="380"/>
      <c r="LA170" s="380"/>
      <c r="LB170" s="380"/>
      <c r="LC170" s="380"/>
      <c r="LD170" s="380"/>
      <c r="LE170" s="380"/>
      <c r="LF170" s="380"/>
      <c r="LG170" s="380"/>
      <c r="LH170" s="380"/>
      <c r="LI170" s="380"/>
      <c r="LJ170" s="380"/>
      <c r="LK170" s="380"/>
      <c r="LL170" s="380"/>
      <c r="LM170" s="380"/>
      <c r="LN170" s="380"/>
      <c r="LO170" s="380"/>
      <c r="LP170" s="380"/>
      <c r="LQ170" s="380"/>
      <c r="LR170" s="380"/>
      <c r="LS170" s="380"/>
      <c r="LT170" s="380"/>
      <c r="LU170" s="380"/>
      <c r="LV170" s="380"/>
      <c r="LW170" s="380"/>
      <c r="LX170" s="380"/>
      <c r="LY170" s="380"/>
      <c r="LZ170" s="380"/>
      <c r="MA170" s="380"/>
      <c r="MB170" s="380"/>
      <c r="MC170" s="380"/>
      <c r="MD170" s="380"/>
      <c r="ME170" s="380"/>
      <c r="MF170" s="380"/>
      <c r="MG170" s="380"/>
      <c r="MH170" s="380"/>
      <c r="MI170" s="380"/>
      <c r="MJ170" s="380"/>
      <c r="MK170" s="380"/>
      <c r="ML170" s="380"/>
      <c r="MM170" s="380"/>
      <c r="MN170" s="380"/>
      <c r="MO170" s="380"/>
      <c r="MP170" s="380"/>
      <c r="MQ170" s="380"/>
      <c r="MR170" s="380"/>
      <c r="MS170" s="380"/>
      <c r="MT170" s="380"/>
      <c r="MU170" s="380"/>
      <c r="MV170" s="380"/>
      <c r="MW170" s="380"/>
      <c r="MX170" s="380"/>
      <c r="MY170" s="380"/>
      <c r="MZ170" s="380"/>
      <c r="NA170" s="380"/>
      <c r="NB170" s="380"/>
      <c r="NC170" s="380"/>
      <c r="ND170" s="380"/>
      <c r="NE170" s="380"/>
      <c r="NF170" s="380"/>
      <c r="NG170" s="380"/>
      <c r="NH170" s="380"/>
      <c r="NI170" s="380"/>
      <c r="NJ170" s="380"/>
      <c r="NK170" s="380"/>
      <c r="NL170" s="380"/>
      <c r="NM170" s="380"/>
      <c r="NN170" s="380"/>
      <c r="NO170" s="380"/>
      <c r="NP170" s="380"/>
      <c r="NQ170" s="380"/>
      <c r="NR170" s="380"/>
      <c r="NS170" s="380"/>
      <c r="NT170" s="380"/>
      <c r="NU170" s="380"/>
      <c r="NV170" s="380"/>
      <c r="NW170" s="380"/>
      <c r="NX170" s="380"/>
      <c r="NY170" s="380"/>
      <c r="NZ170" s="380"/>
      <c r="OA170" s="380"/>
      <c r="OB170" s="380"/>
      <c r="OC170" s="380"/>
      <c r="OD170" s="380"/>
      <c r="OE170" s="380"/>
      <c r="OF170" s="380"/>
      <c r="OG170" s="380"/>
      <c r="OH170" s="380"/>
      <c r="OI170" s="380"/>
      <c r="OJ170" s="380"/>
      <c r="OK170" s="380"/>
      <c r="OL170" s="380"/>
      <c r="OM170" s="380"/>
      <c r="ON170" s="380"/>
    </row>
    <row r="171" spans="1:404" ht="15" customHeight="1">
      <c r="A171" s="12"/>
      <c r="B171" s="12"/>
      <c r="C171" s="12"/>
      <c r="D171" s="12"/>
      <c r="E171" s="12"/>
      <c r="F171" s="12"/>
      <c r="G171" s="12"/>
      <c r="H171" s="12"/>
      <c r="I171" s="12"/>
      <c r="J171" s="627"/>
      <c r="K171" s="627"/>
      <c r="L171" s="627"/>
      <c r="M171" s="627"/>
      <c r="N171" s="627"/>
      <c r="O171" s="627"/>
      <c r="P171" s="627"/>
      <c r="Q171" s="627"/>
      <c r="R171" s="627"/>
      <c r="S171" s="627"/>
      <c r="T171" s="627"/>
      <c r="U171" s="627"/>
      <c r="V171" s="627"/>
      <c r="W171" s="627"/>
      <c r="X171" s="627"/>
      <c r="Y171" s="627"/>
      <c r="Z171" s="627"/>
      <c r="AA171" s="627"/>
      <c r="AB171" s="627"/>
      <c r="AC171" s="627"/>
      <c r="AD171" s="627"/>
      <c r="AE171" s="627"/>
      <c r="AF171" s="627"/>
      <c r="AG171" s="627"/>
      <c r="AH171" s="627"/>
      <c r="AI171" s="627"/>
      <c r="AJ171" s="627"/>
      <c r="AK171" s="627"/>
      <c r="AL171" s="627"/>
      <c r="AM171" s="627"/>
      <c r="AN171" s="627"/>
      <c r="AO171" s="627"/>
      <c r="AP171" s="627"/>
      <c r="AQ171" s="627"/>
      <c r="AR171" s="627"/>
      <c r="AS171" s="627"/>
      <c r="AT171" s="627"/>
      <c r="AU171" s="627"/>
      <c r="AV171" s="627"/>
      <c r="AW171" s="627"/>
      <c r="AX171" s="627"/>
      <c r="AY171" s="627"/>
      <c r="AZ171" s="627"/>
      <c r="BA171" s="627"/>
      <c r="BB171" s="627"/>
      <c r="BC171" s="627"/>
      <c r="BD171" s="627"/>
      <c r="BE171" s="627"/>
      <c r="BF171" s="627"/>
      <c r="BG171" s="627"/>
      <c r="BH171" s="627"/>
      <c r="BI171" s="627"/>
      <c r="BJ171" s="627"/>
      <c r="BK171" s="627"/>
      <c r="BL171" s="627"/>
      <c r="BM171" s="627"/>
      <c r="BN171" s="627"/>
      <c r="BO171" s="627"/>
      <c r="BP171" s="627"/>
      <c r="BQ171" s="627"/>
      <c r="BR171" s="627"/>
      <c r="BS171" s="627"/>
      <c r="BT171" s="627"/>
      <c r="BU171" s="627"/>
      <c r="BV171" s="627"/>
      <c r="BW171" s="627"/>
      <c r="BX171" s="627"/>
      <c r="BY171" s="627"/>
      <c r="BZ171" s="627"/>
      <c r="CA171" s="627"/>
      <c r="CB171" s="627"/>
      <c r="CC171" s="627"/>
      <c r="CD171" s="627"/>
      <c r="CE171" s="627"/>
      <c r="CF171" s="627"/>
      <c r="CG171" s="627"/>
      <c r="CH171" s="627"/>
      <c r="CI171" s="627"/>
      <c r="CJ171" s="627"/>
      <c r="CK171" s="627"/>
      <c r="CL171" s="627"/>
      <c r="CM171" s="627"/>
      <c r="CN171" s="627"/>
      <c r="CO171" s="627"/>
      <c r="CP171" s="627"/>
      <c r="CQ171" s="627"/>
      <c r="CR171" s="627"/>
      <c r="CS171" s="627"/>
      <c r="CT171" s="627"/>
      <c r="CU171" s="627"/>
      <c r="CV171" s="627"/>
      <c r="CW171" s="627"/>
      <c r="CX171" s="627"/>
      <c r="CY171" s="627"/>
      <c r="CZ171" s="627"/>
      <c r="DA171" s="627"/>
      <c r="DB171" s="627"/>
      <c r="DC171" s="627"/>
      <c r="DD171" s="627"/>
      <c r="DE171" s="627"/>
      <c r="DF171" s="627"/>
      <c r="DG171" s="627"/>
      <c r="DH171" s="627"/>
      <c r="DI171" s="627"/>
      <c r="DJ171" s="627"/>
      <c r="DK171" s="627"/>
      <c r="DL171" s="627"/>
      <c r="DM171" s="627"/>
      <c r="DN171" s="627"/>
      <c r="DO171" s="627"/>
      <c r="DP171" s="627"/>
      <c r="DQ171" s="627"/>
      <c r="DR171" s="627"/>
      <c r="DS171" s="627"/>
      <c r="DT171" s="627"/>
      <c r="DU171" s="627"/>
      <c r="DV171" s="627"/>
      <c r="DW171" s="627"/>
      <c r="DX171" s="627"/>
      <c r="DY171" s="627"/>
      <c r="DZ171" s="627"/>
      <c r="EA171" s="627"/>
      <c r="EB171" s="627"/>
      <c r="EC171" s="627"/>
      <c r="ED171" s="627"/>
      <c r="EE171" s="627"/>
      <c r="EF171" s="627"/>
      <c r="EG171" s="627"/>
      <c r="EH171" s="627"/>
      <c r="EI171" s="627"/>
      <c r="EJ171" s="627"/>
      <c r="EK171" s="627"/>
      <c r="EL171" s="627"/>
      <c r="EM171" s="627"/>
      <c r="EN171" s="627"/>
      <c r="EO171" s="627"/>
      <c r="EP171" s="627"/>
      <c r="EQ171" s="627"/>
      <c r="ER171" s="627"/>
      <c r="ES171" s="627"/>
      <c r="ET171" s="627"/>
      <c r="EU171" s="627"/>
      <c r="EV171" s="627"/>
      <c r="EW171" s="627"/>
      <c r="EX171" s="627"/>
      <c r="EY171" s="627"/>
      <c r="EZ171" s="627"/>
      <c r="FA171" s="627"/>
      <c r="FB171" s="627"/>
      <c r="FC171" s="627"/>
      <c r="FD171" s="627"/>
      <c r="FE171" s="627"/>
      <c r="FF171" s="627"/>
      <c r="FG171" s="627"/>
      <c r="FH171" s="627"/>
      <c r="FI171" s="627"/>
      <c r="FJ171" s="627"/>
      <c r="FK171" s="627"/>
      <c r="FL171" s="627"/>
      <c r="FM171" s="627"/>
      <c r="FN171" s="627"/>
      <c r="FO171" s="627"/>
      <c r="FP171" s="627"/>
      <c r="FQ171" s="627"/>
      <c r="FR171" s="627"/>
      <c r="FS171" s="627"/>
      <c r="FT171" s="627"/>
      <c r="FU171" s="627"/>
      <c r="FV171" s="627"/>
      <c r="FW171" s="627"/>
      <c r="FX171" s="627"/>
      <c r="FY171" s="627"/>
      <c r="FZ171" s="627"/>
      <c r="GA171" s="627"/>
      <c r="GB171" s="627"/>
      <c r="GC171" s="627"/>
      <c r="GD171" s="627"/>
      <c r="GE171" s="627"/>
      <c r="GF171" s="627"/>
      <c r="GG171" s="627"/>
      <c r="GH171" s="627"/>
      <c r="GI171" s="627"/>
      <c r="GJ171" s="627"/>
      <c r="GK171" s="627"/>
      <c r="GL171" s="627"/>
      <c r="GM171" s="627"/>
      <c r="GN171" s="627"/>
      <c r="GO171" s="627"/>
      <c r="GP171" s="627"/>
      <c r="GQ171" s="627"/>
      <c r="GR171" s="627"/>
      <c r="GS171" s="627"/>
      <c r="GT171" s="627"/>
      <c r="GU171" s="627"/>
      <c r="GV171" s="627"/>
      <c r="GW171" s="627"/>
      <c r="GX171" s="627"/>
      <c r="GY171" s="627"/>
      <c r="GZ171" s="627"/>
      <c r="HA171" s="627"/>
      <c r="HB171" s="627"/>
      <c r="HC171" s="627"/>
      <c r="HD171" s="627"/>
      <c r="HE171" s="627"/>
      <c r="HF171" s="627"/>
      <c r="HG171" s="627"/>
      <c r="HH171" s="627"/>
      <c r="HI171" s="627"/>
      <c r="HJ171" s="627"/>
      <c r="HK171" s="627"/>
      <c r="HL171" s="627"/>
      <c r="HM171" s="627"/>
      <c r="HN171" s="627"/>
      <c r="HO171" s="627"/>
      <c r="HP171" s="627"/>
      <c r="HQ171" s="627"/>
      <c r="HR171" s="627"/>
      <c r="HS171" s="627"/>
      <c r="HT171" s="627"/>
      <c r="HU171" s="627"/>
      <c r="HV171" s="627"/>
      <c r="HW171" s="627"/>
      <c r="HX171" s="627"/>
      <c r="HY171" s="627"/>
      <c r="HZ171" s="627"/>
      <c r="IA171" s="627"/>
      <c r="IB171" s="627"/>
      <c r="IC171" s="627"/>
      <c r="ID171" s="627"/>
      <c r="IE171" s="627"/>
      <c r="IF171" s="627"/>
      <c r="IG171" s="627"/>
      <c r="IH171" s="627"/>
      <c r="II171" s="627"/>
      <c r="IJ171" s="627"/>
      <c r="IK171" s="627"/>
      <c r="IL171" s="627"/>
      <c r="IM171" s="627"/>
      <c r="IN171" s="627"/>
      <c r="IO171" s="627"/>
      <c r="IP171" s="627"/>
      <c r="IQ171" s="627"/>
      <c r="IR171" s="627"/>
      <c r="IS171" s="627"/>
      <c r="IT171" s="627"/>
      <c r="IU171" s="627"/>
      <c r="IV171" s="627"/>
      <c r="IW171" s="627"/>
      <c r="IX171" s="627"/>
      <c r="IY171" s="627"/>
      <c r="IZ171" s="627"/>
      <c r="JA171" s="627"/>
      <c r="JB171" s="627"/>
      <c r="JC171" s="627"/>
      <c r="JD171" s="627"/>
      <c r="JE171" s="627"/>
      <c r="JF171" s="627"/>
      <c r="JG171" s="627"/>
      <c r="JH171" s="627"/>
      <c r="JI171" s="627"/>
      <c r="JJ171" s="627"/>
      <c r="JK171" s="627"/>
      <c r="JL171" s="627"/>
      <c r="JM171" s="627"/>
      <c r="JN171" s="627"/>
      <c r="JO171" s="627"/>
      <c r="JP171" s="627"/>
      <c r="JQ171" s="627"/>
      <c r="JR171" s="627"/>
      <c r="JS171" s="627"/>
      <c r="JT171" s="627"/>
      <c r="JU171" s="627"/>
      <c r="JV171" s="627"/>
      <c r="JW171" s="627"/>
      <c r="JX171" s="627"/>
      <c r="JY171" s="627"/>
      <c r="JZ171" s="627"/>
      <c r="KA171" s="627"/>
      <c r="KB171" s="627"/>
      <c r="KC171" s="627"/>
      <c r="KD171" s="627"/>
      <c r="KE171" s="627"/>
      <c r="KF171" s="627"/>
      <c r="KG171" s="627"/>
      <c r="KH171" s="627"/>
      <c r="KI171" s="627"/>
      <c r="KJ171" s="627"/>
      <c r="KK171" s="627"/>
      <c r="KL171" s="627"/>
      <c r="KM171" s="627"/>
      <c r="KN171" s="627"/>
      <c r="KO171" s="627"/>
      <c r="KP171" s="627"/>
      <c r="KQ171" s="627"/>
      <c r="KR171" s="627"/>
      <c r="KS171" s="627"/>
      <c r="KT171" s="627"/>
      <c r="KU171" s="627"/>
      <c r="KV171" s="627"/>
      <c r="KW171" s="627"/>
      <c r="KX171" s="627"/>
      <c r="KY171" s="627"/>
      <c r="KZ171" s="627"/>
      <c r="LA171" s="627"/>
      <c r="LB171" s="627"/>
      <c r="LC171" s="627"/>
      <c r="LD171" s="627"/>
      <c r="LE171" s="627"/>
      <c r="LF171" s="627"/>
      <c r="LG171" s="627"/>
      <c r="LH171" s="627"/>
      <c r="LI171" s="627"/>
      <c r="LJ171" s="627"/>
      <c r="LK171" s="627"/>
      <c r="LL171" s="627"/>
      <c r="LM171" s="627"/>
      <c r="LN171" s="627"/>
      <c r="LO171" s="627"/>
      <c r="LP171" s="627"/>
      <c r="LQ171" s="627"/>
      <c r="LR171" s="627"/>
      <c r="LS171" s="627"/>
      <c r="LT171" s="627"/>
      <c r="LU171" s="627"/>
      <c r="LV171" s="627"/>
      <c r="LW171" s="627"/>
      <c r="LX171" s="627"/>
      <c r="LY171" s="627"/>
      <c r="LZ171" s="627"/>
      <c r="MA171" s="627"/>
      <c r="MB171" s="627"/>
      <c r="MC171" s="627"/>
      <c r="MD171" s="627"/>
      <c r="ME171" s="627"/>
      <c r="MF171" s="627"/>
      <c r="MG171" s="627"/>
      <c r="MH171" s="627"/>
      <c r="MI171" s="627"/>
      <c r="MJ171" s="627"/>
      <c r="MK171" s="627"/>
      <c r="ML171" s="627"/>
      <c r="MM171" s="627"/>
      <c r="MN171" s="627"/>
      <c r="MO171" s="627"/>
      <c r="MP171" s="627"/>
      <c r="MQ171" s="627"/>
      <c r="MR171" s="627"/>
      <c r="MS171" s="627"/>
      <c r="MT171" s="627"/>
      <c r="MU171" s="627"/>
      <c r="MV171" s="627"/>
      <c r="MW171" s="627"/>
      <c r="MX171" s="627"/>
      <c r="MY171" s="627"/>
      <c r="MZ171" s="627"/>
      <c r="NA171" s="627"/>
      <c r="NB171" s="627"/>
      <c r="NC171" s="627"/>
      <c r="ND171" s="627"/>
      <c r="NE171" s="627"/>
      <c r="NF171" s="627"/>
      <c r="NG171" s="627"/>
      <c r="NH171" s="627"/>
      <c r="NI171" s="627"/>
      <c r="NJ171" s="627"/>
      <c r="NK171" s="627"/>
      <c r="NL171" s="627"/>
      <c r="NM171" s="627"/>
      <c r="NN171" s="627"/>
      <c r="NO171" s="627"/>
      <c r="NP171" s="627"/>
      <c r="NQ171" s="627"/>
      <c r="NR171" s="627"/>
      <c r="NS171" s="627"/>
      <c r="NT171" s="627"/>
      <c r="NU171" s="627"/>
      <c r="NV171" s="627"/>
      <c r="NW171" s="627"/>
      <c r="NX171" s="627"/>
      <c r="NY171" s="627"/>
      <c r="NZ171" s="627"/>
      <c r="OA171" s="627"/>
      <c r="OB171" s="627"/>
      <c r="OC171" s="627"/>
      <c r="OD171" s="627"/>
      <c r="OE171" s="627"/>
      <c r="OF171" s="627"/>
      <c r="OG171" s="627"/>
      <c r="OH171" s="627"/>
      <c r="OI171" s="627"/>
      <c r="OJ171" s="627"/>
      <c r="OK171" s="627"/>
      <c r="OL171" s="627"/>
      <c r="OM171" s="627"/>
      <c r="ON171" s="627"/>
    </row>
    <row r="172" spans="1:404" ht="15" customHeight="1">
      <c r="A172" s="12"/>
      <c r="B172" s="12"/>
      <c r="C172" s="12"/>
      <c r="D172" s="12"/>
      <c r="E172" s="12"/>
      <c r="F172" s="12"/>
      <c r="G172" s="12"/>
      <c r="H172" s="12"/>
      <c r="I172" s="12"/>
      <c r="J172" s="627"/>
      <c r="K172" s="627"/>
      <c r="L172" s="627"/>
      <c r="M172" s="627"/>
      <c r="N172" s="627"/>
      <c r="O172" s="627"/>
      <c r="P172" s="627"/>
      <c r="Q172" s="627"/>
      <c r="R172" s="627"/>
      <c r="S172" s="627"/>
      <c r="T172" s="627"/>
      <c r="U172" s="627"/>
      <c r="V172" s="627"/>
      <c r="W172" s="627"/>
      <c r="X172" s="627"/>
      <c r="Y172" s="627"/>
      <c r="Z172" s="627"/>
      <c r="AA172" s="627"/>
      <c r="AB172" s="627"/>
      <c r="AC172" s="627"/>
      <c r="AD172" s="627"/>
      <c r="AE172" s="627"/>
      <c r="AF172" s="627"/>
      <c r="AG172" s="627"/>
      <c r="AH172" s="627"/>
      <c r="AI172" s="627"/>
      <c r="AJ172" s="627"/>
      <c r="AK172" s="627"/>
      <c r="AL172" s="627"/>
      <c r="AM172" s="627"/>
      <c r="AN172" s="627"/>
      <c r="AO172" s="627"/>
      <c r="AP172" s="627"/>
      <c r="AQ172" s="627"/>
      <c r="AR172" s="627"/>
      <c r="AS172" s="627"/>
      <c r="AT172" s="627"/>
      <c r="AU172" s="627"/>
      <c r="AV172" s="627"/>
      <c r="AW172" s="627"/>
      <c r="AX172" s="627"/>
      <c r="AY172" s="627"/>
      <c r="AZ172" s="627"/>
      <c r="BA172" s="627"/>
      <c r="BB172" s="627"/>
      <c r="BC172" s="627"/>
      <c r="BD172" s="627"/>
      <c r="BE172" s="627"/>
      <c r="BF172" s="627"/>
      <c r="BG172" s="627"/>
      <c r="BH172" s="627"/>
      <c r="BI172" s="627"/>
      <c r="BJ172" s="627"/>
      <c r="BK172" s="627"/>
      <c r="BL172" s="627"/>
      <c r="BM172" s="627"/>
      <c r="BN172" s="627"/>
      <c r="BO172" s="627"/>
      <c r="BP172" s="627"/>
      <c r="BQ172" s="627"/>
      <c r="BR172" s="627"/>
      <c r="BS172" s="627"/>
      <c r="BT172" s="627"/>
      <c r="BU172" s="627"/>
      <c r="BV172" s="627"/>
      <c r="BW172" s="627"/>
      <c r="BX172" s="627"/>
      <c r="BY172" s="627"/>
      <c r="BZ172" s="627"/>
      <c r="CA172" s="627"/>
      <c r="CB172" s="627"/>
      <c r="CC172" s="627"/>
      <c r="CD172" s="627"/>
      <c r="CE172" s="627"/>
      <c r="CF172" s="627"/>
      <c r="CG172" s="627"/>
      <c r="CH172" s="627"/>
      <c r="CI172" s="627"/>
      <c r="CJ172" s="627"/>
      <c r="CK172" s="627"/>
      <c r="CL172" s="627"/>
      <c r="CM172" s="627"/>
      <c r="CN172" s="627"/>
      <c r="CO172" s="627"/>
      <c r="CP172" s="627"/>
      <c r="CQ172" s="627"/>
      <c r="CR172" s="627"/>
      <c r="CS172" s="627"/>
      <c r="CT172" s="627"/>
      <c r="CU172" s="627"/>
      <c r="CV172" s="627"/>
      <c r="CW172" s="627"/>
      <c r="CX172" s="627"/>
      <c r="CY172" s="627"/>
      <c r="CZ172" s="627"/>
      <c r="DA172" s="627"/>
      <c r="DB172" s="627"/>
      <c r="DC172" s="627"/>
      <c r="DD172" s="627"/>
      <c r="DE172" s="627"/>
      <c r="DF172" s="627"/>
      <c r="DG172" s="627"/>
      <c r="DH172" s="627"/>
      <c r="DI172" s="627"/>
      <c r="DJ172" s="627"/>
      <c r="DK172" s="627"/>
      <c r="DL172" s="627"/>
      <c r="DM172" s="627"/>
      <c r="DN172" s="627"/>
      <c r="DO172" s="627"/>
      <c r="DP172" s="627"/>
      <c r="DQ172" s="627"/>
      <c r="DR172" s="627"/>
      <c r="DS172" s="627"/>
      <c r="DT172" s="627"/>
      <c r="DU172" s="627"/>
      <c r="DV172" s="627"/>
      <c r="DW172" s="627"/>
      <c r="DX172" s="627"/>
      <c r="DY172" s="627"/>
      <c r="DZ172" s="627"/>
      <c r="EA172" s="627"/>
      <c r="EB172" s="627"/>
      <c r="EC172" s="627"/>
      <c r="ED172" s="627"/>
      <c r="EE172" s="627"/>
      <c r="EF172" s="627"/>
      <c r="EG172" s="627"/>
      <c r="EH172" s="627"/>
      <c r="EI172" s="627"/>
      <c r="EJ172" s="627"/>
      <c r="EK172" s="627"/>
      <c r="EL172" s="627"/>
      <c r="EM172" s="627"/>
      <c r="EN172" s="627"/>
      <c r="EO172" s="627"/>
      <c r="EP172" s="627"/>
      <c r="EQ172" s="627"/>
      <c r="ER172" s="627"/>
      <c r="ES172" s="627"/>
      <c r="ET172" s="627"/>
      <c r="EU172" s="627"/>
      <c r="EV172" s="627"/>
      <c r="EW172" s="627"/>
      <c r="EX172" s="627"/>
      <c r="EY172" s="627"/>
      <c r="EZ172" s="627"/>
      <c r="FA172" s="627"/>
      <c r="FB172" s="627"/>
      <c r="FC172" s="627"/>
      <c r="FD172" s="627"/>
      <c r="FE172" s="627"/>
      <c r="FF172" s="627"/>
      <c r="FG172" s="627"/>
      <c r="FH172" s="627"/>
      <c r="FI172" s="627"/>
      <c r="FJ172" s="627"/>
      <c r="FK172" s="627"/>
      <c r="FL172" s="627"/>
      <c r="FM172" s="627"/>
      <c r="FN172" s="627"/>
      <c r="FO172" s="627"/>
      <c r="FP172" s="627"/>
      <c r="FQ172" s="627"/>
      <c r="FR172" s="627"/>
      <c r="FS172" s="627"/>
      <c r="FT172" s="627"/>
      <c r="FU172" s="627"/>
      <c r="FV172" s="627"/>
      <c r="FW172" s="627"/>
      <c r="FX172" s="627"/>
      <c r="FY172" s="627"/>
      <c r="FZ172" s="627"/>
      <c r="GA172" s="627"/>
      <c r="GB172" s="627"/>
      <c r="GC172" s="627"/>
      <c r="GD172" s="627"/>
      <c r="GE172" s="627"/>
      <c r="GF172" s="627"/>
      <c r="GG172" s="627"/>
      <c r="GH172" s="627"/>
      <c r="GI172" s="627"/>
      <c r="GJ172" s="627"/>
      <c r="GK172" s="627"/>
      <c r="GL172" s="627"/>
      <c r="GM172" s="627"/>
      <c r="GN172" s="627"/>
      <c r="GO172" s="627"/>
      <c r="GP172" s="627"/>
      <c r="GQ172" s="627"/>
      <c r="GR172" s="627"/>
      <c r="GS172" s="627"/>
      <c r="GT172" s="627"/>
      <c r="GU172" s="627"/>
      <c r="GV172" s="627"/>
      <c r="GW172" s="627"/>
      <c r="GX172" s="627"/>
      <c r="GY172" s="627"/>
      <c r="GZ172" s="627"/>
      <c r="HA172" s="627"/>
      <c r="HB172" s="627"/>
      <c r="HC172" s="627"/>
      <c r="HD172" s="627"/>
      <c r="HE172" s="627"/>
      <c r="HF172" s="627"/>
      <c r="HG172" s="627"/>
      <c r="HH172" s="627"/>
      <c r="HI172" s="627"/>
      <c r="HJ172" s="627"/>
      <c r="HK172" s="627"/>
      <c r="HL172" s="627"/>
      <c r="HM172" s="627"/>
      <c r="HN172" s="627"/>
      <c r="HO172" s="627"/>
      <c r="HP172" s="627"/>
      <c r="HQ172" s="627"/>
      <c r="HR172" s="627"/>
      <c r="HS172" s="627"/>
      <c r="HT172" s="627"/>
      <c r="HU172" s="627"/>
      <c r="HV172" s="627"/>
      <c r="HW172" s="627"/>
      <c r="HX172" s="627"/>
      <c r="HY172" s="627"/>
      <c r="HZ172" s="627"/>
      <c r="IA172" s="627"/>
      <c r="IB172" s="627"/>
      <c r="IC172" s="627"/>
      <c r="ID172" s="627"/>
      <c r="IE172" s="627"/>
      <c r="IF172" s="627"/>
      <c r="IG172" s="627"/>
      <c r="IH172" s="627"/>
      <c r="II172" s="627"/>
      <c r="IJ172" s="627"/>
      <c r="IK172" s="627"/>
      <c r="IL172" s="627"/>
      <c r="IM172" s="627"/>
      <c r="IN172" s="627"/>
      <c r="IO172" s="627"/>
      <c r="IP172" s="627"/>
      <c r="IQ172" s="627"/>
      <c r="IR172" s="627"/>
      <c r="IS172" s="627"/>
      <c r="IT172" s="627"/>
      <c r="IU172" s="627"/>
      <c r="IV172" s="627"/>
      <c r="IW172" s="627"/>
      <c r="IX172" s="627"/>
      <c r="IY172" s="627"/>
      <c r="IZ172" s="627"/>
      <c r="JA172" s="627"/>
      <c r="JB172" s="627"/>
      <c r="JC172" s="627"/>
      <c r="JD172" s="627"/>
      <c r="JE172" s="627"/>
      <c r="JF172" s="627"/>
      <c r="JG172" s="627"/>
      <c r="JH172" s="627"/>
      <c r="JI172" s="627"/>
      <c r="JJ172" s="627"/>
      <c r="JK172" s="627"/>
      <c r="JL172" s="627"/>
      <c r="JM172" s="627"/>
      <c r="JN172" s="627"/>
      <c r="JO172" s="627"/>
      <c r="JP172" s="627"/>
      <c r="JQ172" s="627"/>
      <c r="JR172" s="627"/>
      <c r="JS172" s="627"/>
      <c r="JT172" s="627"/>
      <c r="JU172" s="627"/>
      <c r="JV172" s="627"/>
      <c r="JW172" s="627"/>
      <c r="JX172" s="627"/>
      <c r="JY172" s="627"/>
      <c r="JZ172" s="627"/>
      <c r="KA172" s="627"/>
      <c r="KB172" s="627"/>
      <c r="KC172" s="627"/>
      <c r="KD172" s="627"/>
      <c r="KE172" s="627"/>
      <c r="KF172" s="627"/>
      <c r="KG172" s="627"/>
      <c r="KH172" s="627"/>
      <c r="KI172" s="627"/>
      <c r="KJ172" s="627"/>
      <c r="KK172" s="627"/>
      <c r="KL172" s="627"/>
      <c r="KM172" s="627"/>
      <c r="KN172" s="627"/>
      <c r="KO172" s="627"/>
      <c r="KP172" s="627"/>
      <c r="KQ172" s="627"/>
      <c r="KR172" s="627"/>
      <c r="KS172" s="627"/>
      <c r="KT172" s="627"/>
      <c r="KU172" s="627"/>
      <c r="KV172" s="627"/>
      <c r="KW172" s="627"/>
      <c r="KX172" s="627"/>
      <c r="KY172" s="627"/>
      <c r="KZ172" s="627"/>
      <c r="LA172" s="627"/>
      <c r="LB172" s="627"/>
      <c r="LC172" s="627"/>
      <c r="LD172" s="627"/>
      <c r="LE172" s="627"/>
      <c r="LF172" s="627"/>
      <c r="LG172" s="627"/>
      <c r="LH172" s="627"/>
      <c r="LI172" s="627"/>
      <c r="LJ172" s="627"/>
      <c r="LK172" s="627"/>
      <c r="LL172" s="627"/>
      <c r="LM172" s="627"/>
      <c r="LN172" s="627"/>
      <c r="LO172" s="627"/>
      <c r="LP172" s="627"/>
      <c r="LQ172" s="627"/>
      <c r="LR172" s="627"/>
      <c r="LS172" s="627"/>
      <c r="LT172" s="627"/>
      <c r="LU172" s="627"/>
      <c r="LV172" s="627"/>
      <c r="LW172" s="627"/>
      <c r="LX172" s="627"/>
      <c r="LY172" s="627"/>
      <c r="LZ172" s="627"/>
      <c r="MA172" s="627"/>
      <c r="MB172" s="627"/>
      <c r="MC172" s="627"/>
      <c r="MD172" s="627"/>
      <c r="ME172" s="627"/>
      <c r="MF172" s="627"/>
      <c r="MG172" s="627"/>
      <c r="MH172" s="627"/>
      <c r="MI172" s="627"/>
      <c r="MJ172" s="627"/>
      <c r="MK172" s="627"/>
      <c r="ML172" s="627"/>
      <c r="MM172" s="627"/>
      <c r="MN172" s="627"/>
      <c r="MO172" s="627"/>
      <c r="MP172" s="627"/>
      <c r="MQ172" s="627"/>
      <c r="MR172" s="627"/>
      <c r="MS172" s="627"/>
      <c r="MT172" s="627"/>
      <c r="MU172" s="627"/>
      <c r="MV172" s="627"/>
      <c r="MW172" s="627"/>
      <c r="MX172" s="627"/>
      <c r="MY172" s="627"/>
      <c r="MZ172" s="627"/>
      <c r="NA172" s="627"/>
      <c r="NB172" s="627"/>
      <c r="NC172" s="627"/>
      <c r="ND172" s="627"/>
      <c r="NE172" s="627"/>
      <c r="NF172" s="627"/>
      <c r="NG172" s="627"/>
      <c r="NH172" s="627"/>
      <c r="NI172" s="627"/>
      <c r="NJ172" s="627"/>
      <c r="NK172" s="627"/>
      <c r="NL172" s="627"/>
      <c r="NM172" s="627"/>
      <c r="NN172" s="627"/>
      <c r="NO172" s="627"/>
      <c r="NP172" s="627"/>
      <c r="NQ172" s="627"/>
      <c r="NR172" s="627"/>
      <c r="NS172" s="627"/>
      <c r="NT172" s="627"/>
      <c r="NU172" s="627"/>
      <c r="NV172" s="627"/>
      <c r="NW172" s="627"/>
      <c r="NX172" s="627"/>
      <c r="NY172" s="627"/>
      <c r="NZ172" s="627"/>
      <c r="OA172" s="627"/>
      <c r="OB172" s="627"/>
      <c r="OC172" s="627"/>
      <c r="OD172" s="627"/>
      <c r="OE172" s="627"/>
      <c r="OF172" s="627"/>
      <c r="OG172" s="627"/>
      <c r="OH172" s="627"/>
      <c r="OI172" s="627"/>
      <c r="OJ172" s="627"/>
      <c r="OK172" s="627"/>
      <c r="OL172" s="627"/>
      <c r="OM172" s="627"/>
      <c r="ON172" s="627"/>
    </row>
    <row r="173" spans="1:404" ht="15" customHeight="1">
      <c r="A173" s="12"/>
      <c r="B173" s="12"/>
      <c r="C173" s="12"/>
      <c r="D173" s="12"/>
      <c r="E173" s="12"/>
      <c r="F173" s="12"/>
      <c r="G173" s="12"/>
      <c r="H173" s="12"/>
      <c r="I173" s="12"/>
      <c r="J173" s="380"/>
      <c r="K173" s="380"/>
      <c r="L173" s="380"/>
      <c r="M173" s="380"/>
      <c r="N173" s="380"/>
      <c r="O173" s="380"/>
      <c r="P173" s="380"/>
      <c r="Q173" s="380"/>
      <c r="R173" s="380"/>
      <c r="S173" s="380"/>
      <c r="T173" s="380"/>
      <c r="U173" s="380"/>
      <c r="V173" s="380"/>
      <c r="W173" s="380"/>
      <c r="X173" s="380"/>
      <c r="Y173" s="380"/>
      <c r="Z173" s="380"/>
      <c r="AA173" s="380"/>
      <c r="AB173" s="380"/>
      <c r="AC173" s="380"/>
      <c r="AD173" s="380"/>
      <c r="AE173" s="380"/>
      <c r="AF173" s="380"/>
      <c r="AG173" s="380"/>
      <c r="AH173" s="380"/>
      <c r="AI173" s="380"/>
      <c r="AJ173" s="380"/>
      <c r="AK173" s="380"/>
      <c r="AL173" s="380"/>
      <c r="AM173" s="380"/>
      <c r="AN173" s="380"/>
      <c r="AO173" s="380"/>
      <c r="AP173" s="380"/>
      <c r="AQ173" s="380"/>
      <c r="AR173" s="380"/>
      <c r="AS173" s="380"/>
      <c r="AT173" s="380"/>
      <c r="AU173" s="380"/>
      <c r="AV173" s="380"/>
      <c r="AW173" s="380"/>
      <c r="AX173" s="380"/>
      <c r="AY173" s="380"/>
      <c r="AZ173" s="380"/>
      <c r="BA173" s="380"/>
      <c r="BB173" s="380"/>
      <c r="BC173" s="380"/>
      <c r="BD173" s="380"/>
      <c r="BE173" s="380"/>
      <c r="BF173" s="380"/>
      <c r="BG173" s="380"/>
      <c r="BH173" s="380"/>
      <c r="BI173" s="380"/>
      <c r="BJ173" s="380"/>
      <c r="BK173" s="380"/>
      <c r="BL173" s="380"/>
      <c r="BM173" s="380"/>
      <c r="BN173" s="380"/>
      <c r="BO173" s="380"/>
      <c r="BP173" s="380"/>
      <c r="BQ173" s="380"/>
      <c r="BR173" s="380"/>
      <c r="BS173" s="380"/>
      <c r="BT173" s="380"/>
      <c r="BU173" s="380"/>
      <c r="BV173" s="380"/>
      <c r="BW173" s="380"/>
      <c r="BX173" s="380"/>
      <c r="BY173" s="380"/>
      <c r="BZ173" s="380"/>
      <c r="CA173" s="380"/>
      <c r="CB173" s="380"/>
      <c r="CC173" s="380"/>
      <c r="CD173" s="380"/>
      <c r="CE173" s="380"/>
      <c r="CF173" s="380"/>
      <c r="CG173" s="380"/>
      <c r="CH173" s="380"/>
      <c r="CI173" s="380"/>
      <c r="CJ173" s="380"/>
      <c r="CK173" s="380"/>
      <c r="CL173" s="380"/>
      <c r="CM173" s="380"/>
      <c r="CN173" s="380"/>
      <c r="CO173" s="380"/>
      <c r="CP173" s="380"/>
      <c r="CQ173" s="380"/>
      <c r="CR173" s="380"/>
      <c r="CS173" s="380"/>
      <c r="CT173" s="380"/>
      <c r="CU173" s="380"/>
      <c r="CV173" s="380"/>
      <c r="CW173" s="380"/>
      <c r="CX173" s="380"/>
      <c r="CY173" s="380"/>
      <c r="CZ173" s="380"/>
      <c r="DA173" s="380"/>
      <c r="DB173" s="380"/>
      <c r="DC173" s="380"/>
      <c r="DD173" s="380"/>
      <c r="DE173" s="380"/>
      <c r="DF173" s="380"/>
      <c r="DG173" s="380"/>
      <c r="DH173" s="380"/>
      <c r="DI173" s="380"/>
      <c r="DJ173" s="380"/>
      <c r="DK173" s="380"/>
      <c r="DL173" s="380"/>
      <c r="DM173" s="380"/>
      <c r="DN173" s="380"/>
      <c r="DO173" s="380"/>
      <c r="DP173" s="380"/>
      <c r="DQ173" s="380"/>
      <c r="DR173" s="380"/>
      <c r="DS173" s="380"/>
      <c r="DT173" s="380"/>
      <c r="DU173" s="380"/>
      <c r="DV173" s="380"/>
      <c r="DW173" s="380"/>
      <c r="DX173" s="380"/>
      <c r="DY173" s="380"/>
      <c r="DZ173" s="380"/>
      <c r="EA173" s="380"/>
      <c r="EB173" s="380"/>
      <c r="EC173" s="380"/>
      <c r="ED173" s="380"/>
      <c r="EE173" s="380"/>
      <c r="EF173" s="380"/>
      <c r="EG173" s="380"/>
      <c r="EH173" s="380"/>
      <c r="EI173" s="380"/>
      <c r="EJ173" s="380"/>
      <c r="EK173" s="380"/>
      <c r="EL173" s="380"/>
      <c r="EM173" s="380"/>
      <c r="EN173" s="380"/>
      <c r="EO173" s="380"/>
      <c r="EP173" s="380"/>
      <c r="EQ173" s="380"/>
      <c r="ER173" s="380"/>
      <c r="ES173" s="380"/>
      <c r="ET173" s="380"/>
      <c r="EU173" s="380"/>
      <c r="EV173" s="380"/>
      <c r="EW173" s="380"/>
      <c r="EX173" s="380"/>
      <c r="EY173" s="380"/>
      <c r="EZ173" s="380"/>
      <c r="FA173" s="380"/>
      <c r="FB173" s="380"/>
      <c r="FC173" s="380"/>
      <c r="FD173" s="380"/>
      <c r="FE173" s="380"/>
      <c r="FF173" s="380"/>
      <c r="FG173" s="380"/>
      <c r="FH173" s="380"/>
      <c r="FI173" s="380"/>
      <c r="FJ173" s="380"/>
      <c r="FK173" s="380"/>
      <c r="FL173" s="380"/>
      <c r="FM173" s="380"/>
      <c r="FN173" s="380"/>
      <c r="FO173" s="380"/>
      <c r="FP173" s="380"/>
      <c r="FQ173" s="380"/>
      <c r="FR173" s="380"/>
      <c r="FS173" s="380"/>
      <c r="FT173" s="380"/>
      <c r="FU173" s="380"/>
      <c r="FV173" s="380"/>
      <c r="FW173" s="380"/>
      <c r="FX173" s="380"/>
      <c r="FY173" s="380"/>
      <c r="FZ173" s="380"/>
      <c r="GA173" s="380"/>
      <c r="GB173" s="380"/>
      <c r="GC173" s="380"/>
      <c r="GD173" s="380"/>
      <c r="GE173" s="380"/>
      <c r="GF173" s="380"/>
      <c r="GG173" s="380"/>
      <c r="GH173" s="380"/>
      <c r="GI173" s="380"/>
      <c r="GJ173" s="380"/>
      <c r="GK173" s="380"/>
      <c r="GL173" s="380"/>
      <c r="GM173" s="380"/>
      <c r="GN173" s="380"/>
      <c r="GO173" s="380"/>
      <c r="GP173" s="380"/>
      <c r="GQ173" s="380"/>
      <c r="GR173" s="380"/>
      <c r="GS173" s="380"/>
      <c r="GT173" s="380"/>
      <c r="GU173" s="380"/>
      <c r="GV173" s="380"/>
      <c r="GW173" s="380"/>
      <c r="GX173" s="380"/>
      <c r="GY173" s="380"/>
      <c r="GZ173" s="380"/>
      <c r="HA173" s="380"/>
      <c r="HB173" s="380"/>
      <c r="HC173" s="380"/>
      <c r="HD173" s="380"/>
      <c r="HE173" s="380"/>
      <c r="HF173" s="380"/>
      <c r="HG173" s="380"/>
      <c r="HH173" s="380"/>
      <c r="HI173" s="380"/>
      <c r="HJ173" s="380"/>
      <c r="HK173" s="380"/>
      <c r="HL173" s="380"/>
      <c r="HM173" s="380"/>
      <c r="HN173" s="380"/>
      <c r="HO173" s="380"/>
      <c r="HP173" s="380"/>
      <c r="HQ173" s="380"/>
      <c r="HR173" s="380"/>
      <c r="HS173" s="380"/>
      <c r="HT173" s="380"/>
      <c r="HU173" s="380"/>
      <c r="HV173" s="380"/>
      <c r="HW173" s="380"/>
      <c r="HX173" s="380"/>
      <c r="HY173" s="380"/>
      <c r="HZ173" s="380"/>
      <c r="IA173" s="380"/>
      <c r="IB173" s="380"/>
      <c r="IC173" s="380"/>
      <c r="ID173" s="380"/>
      <c r="IE173" s="380"/>
      <c r="IF173" s="380"/>
      <c r="IG173" s="380"/>
      <c r="IH173" s="380"/>
      <c r="II173" s="380"/>
      <c r="IJ173" s="380"/>
      <c r="IK173" s="380"/>
      <c r="IL173" s="380"/>
      <c r="IM173" s="380"/>
      <c r="IN173" s="380"/>
      <c r="IO173" s="380"/>
      <c r="IP173" s="380"/>
      <c r="IQ173" s="380"/>
      <c r="IR173" s="380"/>
      <c r="IS173" s="380"/>
      <c r="IT173" s="380"/>
      <c r="IU173" s="380"/>
      <c r="IV173" s="380"/>
      <c r="IW173" s="380"/>
      <c r="IX173" s="380"/>
      <c r="IY173" s="380"/>
      <c r="IZ173" s="380"/>
      <c r="JA173" s="380"/>
      <c r="JB173" s="380"/>
      <c r="JC173" s="380"/>
      <c r="JD173" s="380"/>
      <c r="JE173" s="380"/>
      <c r="JF173" s="380"/>
      <c r="JG173" s="380"/>
      <c r="JH173" s="380"/>
      <c r="JI173" s="380"/>
      <c r="JJ173" s="380"/>
      <c r="JK173" s="380"/>
      <c r="JL173" s="380"/>
      <c r="JM173" s="380"/>
      <c r="JN173" s="380"/>
      <c r="JO173" s="380"/>
      <c r="JP173" s="380"/>
      <c r="JQ173" s="380"/>
      <c r="JR173" s="380"/>
      <c r="JS173" s="380"/>
      <c r="JT173" s="380"/>
      <c r="JU173" s="380"/>
      <c r="JV173" s="380"/>
      <c r="JW173" s="380"/>
      <c r="JX173" s="380"/>
      <c r="JY173" s="380"/>
      <c r="JZ173" s="380"/>
      <c r="KA173" s="380"/>
      <c r="KB173" s="380"/>
      <c r="KC173" s="380"/>
      <c r="KD173" s="380"/>
      <c r="KE173" s="380"/>
      <c r="KF173" s="380"/>
      <c r="KG173" s="380"/>
      <c r="KH173" s="380"/>
      <c r="KI173" s="380"/>
      <c r="KJ173" s="380"/>
      <c r="KK173" s="380"/>
      <c r="KL173" s="380"/>
      <c r="KM173" s="380"/>
      <c r="KN173" s="380"/>
      <c r="KO173" s="380"/>
      <c r="KP173" s="380"/>
      <c r="KQ173" s="380"/>
      <c r="KR173" s="380"/>
      <c r="KS173" s="380"/>
      <c r="KT173" s="380"/>
      <c r="KU173" s="380"/>
      <c r="KV173" s="380"/>
      <c r="KW173" s="380"/>
      <c r="KX173" s="380"/>
      <c r="KY173" s="380"/>
      <c r="KZ173" s="380"/>
      <c r="LA173" s="380"/>
      <c r="LB173" s="380"/>
      <c r="LC173" s="380"/>
      <c r="LD173" s="380"/>
      <c r="LE173" s="380"/>
      <c r="LF173" s="380"/>
      <c r="LG173" s="380"/>
      <c r="LH173" s="380"/>
      <c r="LI173" s="380"/>
      <c r="LJ173" s="380"/>
      <c r="LK173" s="380"/>
      <c r="LL173" s="380"/>
      <c r="LM173" s="380"/>
      <c r="LN173" s="380"/>
      <c r="LO173" s="380"/>
      <c r="LP173" s="380"/>
      <c r="LQ173" s="380"/>
      <c r="LR173" s="380"/>
      <c r="LS173" s="380"/>
      <c r="LT173" s="380"/>
      <c r="LU173" s="380"/>
      <c r="LV173" s="380"/>
      <c r="LW173" s="380"/>
      <c r="LX173" s="380"/>
      <c r="LY173" s="380"/>
      <c r="LZ173" s="380"/>
      <c r="MA173" s="380"/>
      <c r="MB173" s="380"/>
      <c r="MC173" s="380"/>
      <c r="MD173" s="380"/>
      <c r="ME173" s="380"/>
      <c r="MF173" s="380"/>
      <c r="MG173" s="380"/>
      <c r="MH173" s="380"/>
      <c r="MI173" s="380"/>
      <c r="MJ173" s="380"/>
      <c r="MK173" s="380"/>
      <c r="ML173" s="380"/>
      <c r="MM173" s="380"/>
      <c r="MN173" s="380"/>
      <c r="MO173" s="380"/>
      <c r="MP173" s="380"/>
      <c r="MQ173" s="380"/>
      <c r="MR173" s="380"/>
      <c r="MS173" s="380"/>
      <c r="MT173" s="380"/>
      <c r="MU173" s="380"/>
      <c r="MV173" s="380"/>
      <c r="MW173" s="380"/>
      <c r="MX173" s="380"/>
      <c r="MY173" s="380"/>
      <c r="MZ173" s="380"/>
      <c r="NA173" s="380"/>
      <c r="NB173" s="380"/>
      <c r="NC173" s="380"/>
      <c r="ND173" s="380"/>
      <c r="NE173" s="380"/>
      <c r="NF173" s="380"/>
      <c r="NG173" s="380"/>
      <c r="NH173" s="380"/>
      <c r="NI173" s="380"/>
      <c r="NJ173" s="380"/>
      <c r="NK173" s="380"/>
      <c r="NL173" s="380"/>
      <c r="NM173" s="380"/>
      <c r="NN173" s="380"/>
      <c r="NO173" s="380"/>
      <c r="NP173" s="380"/>
      <c r="NQ173" s="380"/>
      <c r="NR173" s="380"/>
      <c r="NS173" s="380"/>
      <c r="NT173" s="380"/>
      <c r="NU173" s="380"/>
      <c r="NV173" s="380"/>
      <c r="NW173" s="380"/>
      <c r="NX173" s="380"/>
      <c r="NY173" s="380"/>
      <c r="NZ173" s="380"/>
      <c r="OA173" s="380"/>
      <c r="OB173" s="380"/>
      <c r="OC173" s="380"/>
      <c r="OD173" s="380"/>
      <c r="OE173" s="380"/>
      <c r="OF173" s="380"/>
      <c r="OG173" s="380"/>
      <c r="OH173" s="380"/>
      <c r="OI173" s="380"/>
      <c r="OJ173" s="380"/>
      <c r="OK173" s="380"/>
      <c r="OL173" s="380"/>
      <c r="OM173" s="380"/>
      <c r="ON173" s="380"/>
    </row>
    <row r="174" spans="1:404" ht="15" customHeight="1">
      <c r="A174" s="12"/>
      <c r="B174" s="12"/>
      <c r="C174" s="12"/>
      <c r="D174" s="12"/>
      <c r="E174" s="12"/>
      <c r="F174" s="12"/>
      <c r="G174" s="12"/>
      <c r="H174" s="12"/>
      <c r="I174" s="12"/>
      <c r="J174" s="627"/>
      <c r="K174" s="627"/>
      <c r="L174" s="627"/>
      <c r="M174" s="627"/>
      <c r="N174" s="627"/>
      <c r="O174" s="627"/>
      <c r="P174" s="627"/>
      <c r="Q174" s="627"/>
      <c r="R174" s="627"/>
      <c r="S174" s="627"/>
      <c r="T174" s="627"/>
      <c r="U174" s="627"/>
      <c r="V174" s="627"/>
      <c r="W174" s="627"/>
      <c r="X174" s="627"/>
      <c r="Y174" s="627"/>
      <c r="Z174" s="627"/>
      <c r="AA174" s="627"/>
      <c r="AB174" s="627"/>
      <c r="AC174" s="627"/>
      <c r="AD174" s="627"/>
      <c r="AE174" s="627"/>
      <c r="AF174" s="627"/>
      <c r="AG174" s="627"/>
      <c r="AH174" s="627"/>
      <c r="AI174" s="627"/>
      <c r="AJ174" s="627"/>
      <c r="AK174" s="627"/>
      <c r="AL174" s="627"/>
      <c r="AM174" s="627"/>
      <c r="AN174" s="627"/>
      <c r="AO174" s="627"/>
      <c r="AP174" s="627"/>
      <c r="AQ174" s="627"/>
      <c r="AR174" s="627"/>
      <c r="AS174" s="627"/>
      <c r="AT174" s="627"/>
      <c r="AU174" s="627"/>
      <c r="AV174" s="627"/>
      <c r="AW174" s="627"/>
      <c r="AX174" s="627"/>
      <c r="AY174" s="627"/>
      <c r="AZ174" s="627"/>
      <c r="BA174" s="627"/>
      <c r="BB174" s="627"/>
      <c r="BC174" s="627"/>
      <c r="BD174" s="627"/>
      <c r="BE174" s="627"/>
      <c r="BF174" s="627"/>
      <c r="BG174" s="627"/>
      <c r="BH174" s="627"/>
      <c r="BI174" s="627"/>
      <c r="BJ174" s="627"/>
      <c r="BK174" s="627"/>
      <c r="BL174" s="627"/>
      <c r="BM174" s="627"/>
      <c r="BN174" s="627"/>
      <c r="BO174" s="627"/>
      <c r="BP174" s="627"/>
      <c r="BQ174" s="627"/>
      <c r="BR174" s="627"/>
      <c r="BS174" s="627"/>
      <c r="BT174" s="627"/>
      <c r="BU174" s="627"/>
      <c r="BV174" s="627"/>
      <c r="BW174" s="627"/>
      <c r="BX174" s="627"/>
      <c r="BY174" s="627"/>
      <c r="BZ174" s="627"/>
      <c r="CA174" s="627"/>
      <c r="CB174" s="627"/>
      <c r="CC174" s="627"/>
      <c r="CD174" s="627"/>
      <c r="CE174" s="627"/>
      <c r="CF174" s="627"/>
      <c r="CG174" s="627"/>
      <c r="CH174" s="627"/>
      <c r="CI174" s="627"/>
      <c r="CJ174" s="627"/>
      <c r="CK174" s="627"/>
      <c r="CL174" s="627"/>
      <c r="CM174" s="627"/>
      <c r="CN174" s="627"/>
      <c r="CO174" s="627"/>
      <c r="CP174" s="627"/>
      <c r="CQ174" s="627"/>
      <c r="CR174" s="627"/>
      <c r="CS174" s="627"/>
      <c r="CT174" s="627"/>
      <c r="CU174" s="627"/>
      <c r="CV174" s="627"/>
      <c r="CW174" s="627"/>
      <c r="CX174" s="627"/>
      <c r="CY174" s="627"/>
      <c r="CZ174" s="627"/>
      <c r="DA174" s="627"/>
      <c r="DB174" s="627"/>
      <c r="DC174" s="627"/>
      <c r="DD174" s="627"/>
      <c r="DE174" s="627"/>
      <c r="DF174" s="627"/>
      <c r="DG174" s="627"/>
      <c r="DH174" s="627"/>
      <c r="DI174" s="627"/>
      <c r="DJ174" s="627"/>
      <c r="DK174" s="627"/>
      <c r="DL174" s="627"/>
      <c r="DM174" s="627"/>
      <c r="DN174" s="627"/>
      <c r="DO174" s="627"/>
      <c r="DP174" s="627"/>
      <c r="DQ174" s="627"/>
      <c r="DR174" s="627"/>
      <c r="DS174" s="627"/>
      <c r="DT174" s="627"/>
      <c r="DU174" s="627"/>
      <c r="DV174" s="627"/>
      <c r="DW174" s="627"/>
      <c r="DX174" s="627"/>
      <c r="DY174" s="627"/>
      <c r="DZ174" s="627"/>
      <c r="EA174" s="627"/>
      <c r="EB174" s="627"/>
      <c r="EC174" s="627"/>
      <c r="ED174" s="627"/>
      <c r="EE174" s="627"/>
      <c r="EF174" s="627"/>
      <c r="EG174" s="627"/>
      <c r="EH174" s="627"/>
      <c r="EI174" s="627"/>
      <c r="EJ174" s="627"/>
      <c r="EK174" s="627"/>
      <c r="EL174" s="627"/>
      <c r="EM174" s="627"/>
      <c r="EN174" s="627"/>
      <c r="EO174" s="627"/>
      <c r="EP174" s="627"/>
      <c r="EQ174" s="627"/>
      <c r="ER174" s="627"/>
      <c r="ES174" s="627"/>
      <c r="ET174" s="627"/>
      <c r="EU174" s="627"/>
      <c r="EV174" s="627"/>
      <c r="EW174" s="627"/>
      <c r="EX174" s="627"/>
      <c r="EY174" s="627"/>
      <c r="EZ174" s="627"/>
      <c r="FA174" s="627"/>
      <c r="FB174" s="627"/>
      <c r="FC174" s="627"/>
      <c r="FD174" s="627"/>
      <c r="FE174" s="627"/>
      <c r="FF174" s="627"/>
      <c r="FG174" s="627"/>
      <c r="FH174" s="627"/>
      <c r="FI174" s="627"/>
      <c r="FJ174" s="627"/>
      <c r="FK174" s="627"/>
      <c r="FL174" s="627"/>
      <c r="FM174" s="627"/>
      <c r="FN174" s="627"/>
      <c r="FO174" s="627"/>
      <c r="FP174" s="627"/>
      <c r="FQ174" s="627"/>
      <c r="FR174" s="627"/>
      <c r="FS174" s="627"/>
      <c r="FT174" s="627"/>
      <c r="FU174" s="627"/>
      <c r="FV174" s="627"/>
      <c r="FW174" s="627"/>
      <c r="FX174" s="627"/>
      <c r="FY174" s="627"/>
      <c r="FZ174" s="627"/>
      <c r="GA174" s="627"/>
      <c r="GB174" s="627"/>
      <c r="GC174" s="627"/>
      <c r="GD174" s="627"/>
      <c r="GE174" s="627"/>
      <c r="GF174" s="627"/>
      <c r="GG174" s="627"/>
      <c r="GH174" s="627"/>
      <c r="GI174" s="627"/>
      <c r="GJ174" s="627"/>
      <c r="GK174" s="627"/>
      <c r="GL174" s="627"/>
      <c r="GM174" s="627"/>
      <c r="GN174" s="627"/>
      <c r="GO174" s="627"/>
      <c r="GP174" s="627"/>
      <c r="GQ174" s="627"/>
      <c r="GR174" s="627"/>
      <c r="GS174" s="627"/>
      <c r="GT174" s="627"/>
      <c r="GU174" s="627"/>
      <c r="GV174" s="627"/>
      <c r="GW174" s="627"/>
      <c r="GX174" s="627"/>
      <c r="GY174" s="627"/>
      <c r="GZ174" s="627"/>
      <c r="HA174" s="627"/>
      <c r="HB174" s="627"/>
      <c r="HC174" s="627"/>
      <c r="HD174" s="627"/>
      <c r="HE174" s="627"/>
      <c r="HF174" s="627"/>
      <c r="HG174" s="627"/>
      <c r="HH174" s="627"/>
      <c r="HI174" s="627"/>
      <c r="HJ174" s="627"/>
      <c r="HK174" s="627"/>
      <c r="HL174" s="627"/>
      <c r="HM174" s="627"/>
      <c r="HN174" s="627"/>
      <c r="HO174" s="627"/>
      <c r="HP174" s="627"/>
      <c r="HQ174" s="627"/>
      <c r="HR174" s="627"/>
      <c r="HS174" s="627"/>
      <c r="HT174" s="627"/>
      <c r="HU174" s="627"/>
      <c r="HV174" s="627"/>
      <c r="HW174" s="627"/>
      <c r="HX174" s="627"/>
      <c r="HY174" s="627"/>
      <c r="HZ174" s="627"/>
      <c r="IA174" s="627"/>
      <c r="IB174" s="627"/>
      <c r="IC174" s="627"/>
      <c r="ID174" s="627"/>
      <c r="IE174" s="627"/>
      <c r="IF174" s="627"/>
      <c r="IG174" s="627"/>
      <c r="IH174" s="627"/>
      <c r="II174" s="627"/>
      <c r="IJ174" s="627"/>
      <c r="IK174" s="627"/>
      <c r="IL174" s="627"/>
      <c r="IM174" s="627"/>
      <c r="IN174" s="627"/>
      <c r="IO174" s="627"/>
      <c r="IP174" s="627"/>
      <c r="IQ174" s="627"/>
      <c r="IR174" s="627"/>
      <c r="IS174" s="627"/>
      <c r="IT174" s="627"/>
      <c r="IU174" s="627"/>
      <c r="IV174" s="627"/>
      <c r="IW174" s="627"/>
      <c r="IX174" s="627"/>
      <c r="IY174" s="627"/>
      <c r="IZ174" s="627"/>
      <c r="JA174" s="627"/>
      <c r="JB174" s="627"/>
      <c r="JC174" s="627"/>
      <c r="JD174" s="627"/>
      <c r="JE174" s="627"/>
      <c r="JF174" s="627"/>
      <c r="JG174" s="627"/>
      <c r="JH174" s="627"/>
      <c r="JI174" s="627"/>
      <c r="JJ174" s="627"/>
      <c r="JK174" s="627"/>
      <c r="JL174" s="627"/>
      <c r="JM174" s="627"/>
      <c r="JN174" s="627"/>
      <c r="JO174" s="627"/>
      <c r="JP174" s="627"/>
      <c r="JQ174" s="627"/>
      <c r="JR174" s="627"/>
      <c r="JS174" s="627"/>
      <c r="JT174" s="627"/>
      <c r="JU174" s="627"/>
      <c r="JV174" s="627"/>
      <c r="JW174" s="627"/>
      <c r="JX174" s="627"/>
      <c r="JY174" s="627"/>
      <c r="JZ174" s="627"/>
      <c r="KA174" s="627"/>
      <c r="KB174" s="627"/>
      <c r="KC174" s="627"/>
      <c r="KD174" s="627"/>
      <c r="KE174" s="627"/>
      <c r="KF174" s="627"/>
      <c r="KG174" s="627"/>
      <c r="KH174" s="627"/>
      <c r="KI174" s="627"/>
      <c r="KJ174" s="627"/>
      <c r="KK174" s="627"/>
      <c r="KL174" s="627"/>
      <c r="KM174" s="627"/>
      <c r="KN174" s="627"/>
      <c r="KO174" s="627"/>
      <c r="KP174" s="627"/>
      <c r="KQ174" s="627"/>
      <c r="KR174" s="627"/>
      <c r="KS174" s="627"/>
      <c r="KT174" s="627"/>
      <c r="KU174" s="627"/>
      <c r="KV174" s="627"/>
      <c r="KW174" s="627"/>
      <c r="KX174" s="627"/>
      <c r="KY174" s="627"/>
      <c r="KZ174" s="627"/>
      <c r="LA174" s="627"/>
      <c r="LB174" s="627"/>
      <c r="LC174" s="627"/>
      <c r="LD174" s="627"/>
      <c r="LE174" s="627"/>
      <c r="LF174" s="627"/>
      <c r="LG174" s="627"/>
      <c r="LH174" s="627"/>
      <c r="LI174" s="627"/>
      <c r="LJ174" s="627"/>
      <c r="LK174" s="627"/>
      <c r="LL174" s="627"/>
      <c r="LM174" s="627"/>
      <c r="LN174" s="627"/>
      <c r="LO174" s="627"/>
      <c r="LP174" s="627"/>
      <c r="LQ174" s="627"/>
      <c r="LR174" s="627"/>
      <c r="LS174" s="627"/>
      <c r="LT174" s="627"/>
      <c r="LU174" s="627"/>
      <c r="LV174" s="627"/>
      <c r="LW174" s="627"/>
      <c r="LX174" s="627"/>
      <c r="LY174" s="627"/>
      <c r="LZ174" s="627"/>
      <c r="MA174" s="627"/>
      <c r="MB174" s="627"/>
      <c r="MC174" s="627"/>
      <c r="MD174" s="627"/>
      <c r="ME174" s="627"/>
      <c r="MF174" s="627"/>
      <c r="MG174" s="627"/>
      <c r="MH174" s="627"/>
      <c r="MI174" s="627"/>
      <c r="MJ174" s="627"/>
      <c r="MK174" s="627"/>
      <c r="ML174" s="627"/>
      <c r="MM174" s="627"/>
      <c r="MN174" s="627"/>
      <c r="MO174" s="627"/>
      <c r="MP174" s="627"/>
      <c r="MQ174" s="627"/>
      <c r="MR174" s="627"/>
      <c r="MS174" s="627"/>
      <c r="MT174" s="627"/>
      <c r="MU174" s="627"/>
      <c r="MV174" s="627"/>
      <c r="MW174" s="627"/>
      <c r="MX174" s="627"/>
      <c r="MY174" s="627"/>
      <c r="MZ174" s="627"/>
      <c r="NA174" s="627"/>
      <c r="NB174" s="627"/>
      <c r="NC174" s="627"/>
      <c r="ND174" s="627"/>
      <c r="NE174" s="627"/>
      <c r="NF174" s="627"/>
      <c r="NG174" s="627"/>
      <c r="NH174" s="627"/>
      <c r="NI174" s="627"/>
      <c r="NJ174" s="627"/>
      <c r="NK174" s="627"/>
      <c r="NL174" s="627"/>
      <c r="NM174" s="627"/>
      <c r="NN174" s="627"/>
      <c r="NO174" s="627"/>
      <c r="NP174" s="627"/>
      <c r="NQ174" s="627"/>
      <c r="NR174" s="627"/>
      <c r="NS174" s="627"/>
      <c r="NT174" s="627"/>
      <c r="NU174" s="627"/>
      <c r="NV174" s="627"/>
      <c r="NW174" s="627"/>
      <c r="NX174" s="627"/>
      <c r="NY174" s="627"/>
      <c r="NZ174" s="627"/>
      <c r="OA174" s="627"/>
      <c r="OB174" s="627"/>
      <c r="OC174" s="627"/>
      <c r="OD174" s="627"/>
      <c r="OE174" s="627"/>
      <c r="OF174" s="627"/>
      <c r="OG174" s="627"/>
      <c r="OH174" s="627"/>
      <c r="OI174" s="627"/>
      <c r="OJ174" s="627"/>
      <c r="OK174" s="627"/>
      <c r="OL174" s="627"/>
      <c r="OM174" s="627"/>
      <c r="ON174" s="627"/>
    </row>
    <row r="175" spans="1:404" ht="15" customHeight="1">
      <c r="A175" s="12"/>
      <c r="B175" s="12"/>
      <c r="C175" s="12"/>
      <c r="D175" s="12"/>
      <c r="E175" s="12"/>
      <c r="F175" s="12"/>
      <c r="G175" s="12"/>
      <c r="H175" s="12"/>
      <c r="I175" s="12"/>
      <c r="J175" s="627"/>
      <c r="K175" s="627"/>
      <c r="L175" s="627"/>
      <c r="M175" s="627"/>
      <c r="N175" s="627"/>
      <c r="O175" s="627"/>
      <c r="P175" s="627"/>
      <c r="Q175" s="627"/>
      <c r="R175" s="627"/>
      <c r="S175" s="627"/>
      <c r="T175" s="627"/>
      <c r="U175" s="627"/>
      <c r="V175" s="627"/>
      <c r="W175" s="627"/>
      <c r="X175" s="627"/>
      <c r="Y175" s="627"/>
      <c r="Z175" s="627"/>
      <c r="AA175" s="627"/>
      <c r="AB175" s="627"/>
      <c r="AC175" s="627"/>
      <c r="AD175" s="627"/>
      <c r="AE175" s="627"/>
      <c r="AF175" s="627"/>
      <c r="AG175" s="627"/>
      <c r="AH175" s="627"/>
      <c r="AI175" s="627"/>
      <c r="AJ175" s="627"/>
      <c r="AK175" s="627"/>
      <c r="AL175" s="627"/>
      <c r="AM175" s="627"/>
      <c r="AN175" s="627"/>
      <c r="AO175" s="627"/>
      <c r="AP175" s="627"/>
      <c r="AQ175" s="627"/>
      <c r="AR175" s="627"/>
      <c r="AS175" s="627"/>
      <c r="AT175" s="627"/>
      <c r="AU175" s="627"/>
      <c r="AV175" s="627"/>
      <c r="AW175" s="627"/>
      <c r="AX175" s="627"/>
      <c r="AY175" s="627"/>
      <c r="AZ175" s="627"/>
      <c r="BA175" s="627"/>
      <c r="BB175" s="627"/>
      <c r="BC175" s="627"/>
      <c r="BD175" s="627"/>
      <c r="BE175" s="627"/>
      <c r="BF175" s="627"/>
      <c r="BG175" s="627"/>
      <c r="BH175" s="627"/>
      <c r="BI175" s="627"/>
      <c r="BJ175" s="627"/>
      <c r="BK175" s="627"/>
      <c r="BL175" s="627"/>
      <c r="BM175" s="627"/>
      <c r="BN175" s="627"/>
      <c r="BO175" s="627"/>
      <c r="BP175" s="627"/>
      <c r="BQ175" s="627"/>
      <c r="BR175" s="627"/>
      <c r="BS175" s="627"/>
      <c r="BT175" s="627"/>
      <c r="BU175" s="627"/>
      <c r="BV175" s="627"/>
      <c r="BW175" s="627"/>
      <c r="BX175" s="627"/>
      <c r="BY175" s="627"/>
      <c r="BZ175" s="627"/>
      <c r="CA175" s="627"/>
      <c r="CB175" s="627"/>
      <c r="CC175" s="627"/>
      <c r="CD175" s="627"/>
      <c r="CE175" s="627"/>
      <c r="CF175" s="627"/>
      <c r="CG175" s="627"/>
      <c r="CH175" s="627"/>
      <c r="CI175" s="627"/>
      <c r="CJ175" s="627"/>
      <c r="CK175" s="627"/>
      <c r="CL175" s="627"/>
      <c r="CM175" s="627"/>
      <c r="CN175" s="627"/>
      <c r="CO175" s="627"/>
      <c r="CP175" s="627"/>
      <c r="CQ175" s="627"/>
      <c r="CR175" s="627"/>
      <c r="CS175" s="627"/>
      <c r="CT175" s="627"/>
      <c r="CU175" s="627"/>
      <c r="CV175" s="627"/>
      <c r="CW175" s="627"/>
      <c r="CX175" s="627"/>
      <c r="CY175" s="627"/>
      <c r="CZ175" s="627"/>
      <c r="DA175" s="627"/>
      <c r="DB175" s="627"/>
      <c r="DC175" s="627"/>
      <c r="DD175" s="627"/>
      <c r="DE175" s="627"/>
      <c r="DF175" s="627"/>
      <c r="DG175" s="627"/>
      <c r="DH175" s="627"/>
      <c r="DI175" s="627"/>
      <c r="DJ175" s="627"/>
      <c r="DK175" s="627"/>
      <c r="DL175" s="627"/>
      <c r="DM175" s="627"/>
      <c r="DN175" s="627"/>
      <c r="DO175" s="627"/>
      <c r="DP175" s="627"/>
      <c r="DQ175" s="627"/>
      <c r="DR175" s="627"/>
      <c r="DS175" s="627"/>
      <c r="DT175" s="627"/>
      <c r="DU175" s="627"/>
      <c r="DV175" s="627"/>
      <c r="DW175" s="627"/>
      <c r="DX175" s="627"/>
      <c r="DY175" s="627"/>
      <c r="DZ175" s="627"/>
      <c r="EA175" s="627"/>
      <c r="EB175" s="627"/>
      <c r="EC175" s="627"/>
      <c r="ED175" s="627"/>
      <c r="EE175" s="627"/>
      <c r="EF175" s="627"/>
      <c r="EG175" s="627"/>
      <c r="EH175" s="627"/>
      <c r="EI175" s="627"/>
      <c r="EJ175" s="627"/>
      <c r="EK175" s="627"/>
      <c r="EL175" s="627"/>
      <c r="EM175" s="627"/>
      <c r="EN175" s="627"/>
      <c r="EO175" s="627"/>
      <c r="EP175" s="627"/>
      <c r="EQ175" s="627"/>
      <c r="ER175" s="627"/>
      <c r="ES175" s="627"/>
      <c r="ET175" s="627"/>
      <c r="EU175" s="627"/>
      <c r="EV175" s="627"/>
      <c r="EW175" s="627"/>
      <c r="EX175" s="627"/>
      <c r="EY175" s="627"/>
      <c r="EZ175" s="627"/>
      <c r="FA175" s="627"/>
      <c r="FB175" s="627"/>
      <c r="FC175" s="627"/>
      <c r="FD175" s="627"/>
      <c r="FE175" s="627"/>
      <c r="FF175" s="627"/>
      <c r="FG175" s="627"/>
      <c r="FH175" s="627"/>
      <c r="FI175" s="627"/>
      <c r="FJ175" s="627"/>
      <c r="FK175" s="627"/>
      <c r="FL175" s="627"/>
      <c r="FM175" s="627"/>
      <c r="FN175" s="627"/>
      <c r="FO175" s="627"/>
      <c r="FP175" s="627"/>
      <c r="FQ175" s="627"/>
      <c r="FR175" s="627"/>
      <c r="FS175" s="627"/>
      <c r="FT175" s="627"/>
      <c r="FU175" s="627"/>
      <c r="FV175" s="627"/>
      <c r="FW175" s="627"/>
      <c r="FX175" s="627"/>
      <c r="FY175" s="627"/>
      <c r="FZ175" s="627"/>
      <c r="GA175" s="627"/>
      <c r="GB175" s="627"/>
      <c r="GC175" s="627"/>
      <c r="GD175" s="627"/>
      <c r="GE175" s="627"/>
      <c r="GF175" s="627"/>
      <c r="GG175" s="627"/>
      <c r="GH175" s="627"/>
      <c r="GI175" s="627"/>
      <c r="GJ175" s="627"/>
      <c r="GK175" s="627"/>
      <c r="GL175" s="627"/>
      <c r="GM175" s="627"/>
      <c r="GN175" s="627"/>
      <c r="GO175" s="627"/>
      <c r="GP175" s="627"/>
      <c r="GQ175" s="627"/>
      <c r="GR175" s="627"/>
      <c r="GS175" s="627"/>
      <c r="GT175" s="627"/>
      <c r="GU175" s="627"/>
      <c r="GV175" s="627"/>
      <c r="GW175" s="627"/>
      <c r="GX175" s="627"/>
      <c r="GY175" s="627"/>
      <c r="GZ175" s="627"/>
      <c r="HA175" s="627"/>
      <c r="HB175" s="627"/>
      <c r="HC175" s="627"/>
      <c r="HD175" s="627"/>
      <c r="HE175" s="627"/>
      <c r="HF175" s="627"/>
      <c r="HG175" s="627"/>
      <c r="HH175" s="627"/>
      <c r="HI175" s="627"/>
      <c r="HJ175" s="627"/>
      <c r="HK175" s="627"/>
      <c r="HL175" s="627"/>
      <c r="HM175" s="627"/>
      <c r="HN175" s="627"/>
      <c r="HO175" s="627"/>
      <c r="HP175" s="627"/>
      <c r="HQ175" s="627"/>
      <c r="HR175" s="627"/>
      <c r="HS175" s="627"/>
      <c r="HT175" s="627"/>
      <c r="HU175" s="627"/>
      <c r="HV175" s="627"/>
      <c r="HW175" s="627"/>
      <c r="HX175" s="627"/>
      <c r="HY175" s="627"/>
      <c r="HZ175" s="627"/>
      <c r="IA175" s="627"/>
      <c r="IB175" s="627"/>
      <c r="IC175" s="627"/>
      <c r="ID175" s="627"/>
      <c r="IE175" s="627"/>
      <c r="IF175" s="627"/>
      <c r="IG175" s="627"/>
      <c r="IH175" s="627"/>
      <c r="II175" s="627"/>
      <c r="IJ175" s="627"/>
      <c r="IK175" s="627"/>
      <c r="IL175" s="627"/>
      <c r="IM175" s="627"/>
      <c r="IN175" s="627"/>
      <c r="IO175" s="627"/>
      <c r="IP175" s="627"/>
      <c r="IQ175" s="627"/>
      <c r="IR175" s="627"/>
      <c r="IS175" s="627"/>
      <c r="IT175" s="627"/>
      <c r="IU175" s="627"/>
      <c r="IV175" s="627"/>
      <c r="IW175" s="627"/>
      <c r="IX175" s="627"/>
      <c r="IY175" s="627"/>
      <c r="IZ175" s="627"/>
      <c r="JA175" s="627"/>
      <c r="JB175" s="627"/>
      <c r="JC175" s="627"/>
      <c r="JD175" s="627"/>
      <c r="JE175" s="627"/>
      <c r="JF175" s="627"/>
      <c r="JG175" s="627"/>
      <c r="JH175" s="627"/>
      <c r="JI175" s="627"/>
      <c r="JJ175" s="627"/>
      <c r="JK175" s="627"/>
      <c r="JL175" s="627"/>
      <c r="JM175" s="627"/>
      <c r="JN175" s="627"/>
      <c r="JO175" s="627"/>
      <c r="JP175" s="627"/>
      <c r="JQ175" s="627"/>
      <c r="JR175" s="627"/>
      <c r="JS175" s="627"/>
      <c r="JT175" s="627"/>
      <c r="JU175" s="627"/>
      <c r="JV175" s="627"/>
      <c r="JW175" s="627"/>
      <c r="JX175" s="627"/>
      <c r="JY175" s="627"/>
      <c r="JZ175" s="627"/>
      <c r="KA175" s="627"/>
      <c r="KB175" s="627"/>
      <c r="KC175" s="627"/>
      <c r="KD175" s="627"/>
      <c r="KE175" s="627"/>
      <c r="KF175" s="627"/>
      <c r="KG175" s="627"/>
      <c r="KH175" s="627"/>
      <c r="KI175" s="627"/>
      <c r="KJ175" s="627"/>
      <c r="KK175" s="627"/>
      <c r="KL175" s="627"/>
      <c r="KM175" s="627"/>
      <c r="KN175" s="627"/>
      <c r="KO175" s="627"/>
      <c r="KP175" s="627"/>
      <c r="KQ175" s="627"/>
      <c r="KR175" s="627"/>
      <c r="KS175" s="627"/>
      <c r="KT175" s="627"/>
      <c r="KU175" s="627"/>
      <c r="KV175" s="627"/>
      <c r="KW175" s="627"/>
      <c r="KX175" s="627"/>
      <c r="KY175" s="627"/>
      <c r="KZ175" s="627"/>
      <c r="LA175" s="627"/>
      <c r="LB175" s="627"/>
      <c r="LC175" s="627"/>
      <c r="LD175" s="627"/>
      <c r="LE175" s="627"/>
      <c r="LF175" s="627"/>
      <c r="LG175" s="627"/>
      <c r="LH175" s="627"/>
      <c r="LI175" s="627"/>
      <c r="LJ175" s="627"/>
      <c r="LK175" s="627"/>
      <c r="LL175" s="627"/>
      <c r="LM175" s="627"/>
      <c r="LN175" s="627"/>
      <c r="LO175" s="627"/>
      <c r="LP175" s="627"/>
      <c r="LQ175" s="627"/>
      <c r="LR175" s="627"/>
      <c r="LS175" s="627"/>
      <c r="LT175" s="627"/>
      <c r="LU175" s="627"/>
      <c r="LV175" s="627"/>
      <c r="LW175" s="627"/>
      <c r="LX175" s="627"/>
      <c r="LY175" s="627"/>
      <c r="LZ175" s="627"/>
      <c r="MA175" s="627"/>
      <c r="MB175" s="627"/>
      <c r="MC175" s="627"/>
      <c r="MD175" s="627"/>
      <c r="ME175" s="627"/>
      <c r="MF175" s="627"/>
      <c r="MG175" s="627"/>
      <c r="MH175" s="627"/>
      <c r="MI175" s="627"/>
      <c r="MJ175" s="627"/>
      <c r="MK175" s="627"/>
      <c r="ML175" s="627"/>
      <c r="MM175" s="627"/>
      <c r="MN175" s="627"/>
      <c r="MO175" s="627"/>
      <c r="MP175" s="627"/>
      <c r="MQ175" s="627"/>
      <c r="MR175" s="627"/>
      <c r="MS175" s="627"/>
      <c r="MT175" s="627"/>
      <c r="MU175" s="627"/>
      <c r="MV175" s="627"/>
      <c r="MW175" s="627"/>
      <c r="MX175" s="627"/>
      <c r="MY175" s="627"/>
      <c r="MZ175" s="627"/>
      <c r="NA175" s="627"/>
      <c r="NB175" s="627"/>
      <c r="NC175" s="627"/>
      <c r="ND175" s="627"/>
      <c r="NE175" s="627"/>
      <c r="NF175" s="627"/>
      <c r="NG175" s="627"/>
      <c r="NH175" s="627"/>
      <c r="NI175" s="627"/>
      <c r="NJ175" s="627"/>
      <c r="NK175" s="627"/>
      <c r="NL175" s="627"/>
      <c r="NM175" s="627"/>
      <c r="NN175" s="627"/>
      <c r="NO175" s="627"/>
      <c r="NP175" s="627"/>
      <c r="NQ175" s="627"/>
      <c r="NR175" s="627"/>
      <c r="NS175" s="627"/>
      <c r="NT175" s="627"/>
      <c r="NU175" s="627"/>
      <c r="NV175" s="627"/>
      <c r="NW175" s="627"/>
      <c r="NX175" s="627"/>
      <c r="NY175" s="627"/>
      <c r="NZ175" s="627"/>
      <c r="OA175" s="627"/>
      <c r="OB175" s="627"/>
      <c r="OC175" s="627"/>
      <c r="OD175" s="627"/>
      <c r="OE175" s="627"/>
      <c r="OF175" s="627"/>
      <c r="OG175" s="627"/>
      <c r="OH175" s="627"/>
      <c r="OI175" s="627"/>
      <c r="OJ175" s="627"/>
      <c r="OK175" s="627"/>
      <c r="OL175" s="627"/>
      <c r="OM175" s="627"/>
      <c r="ON175" s="627"/>
    </row>
    <row r="176" spans="1:404" ht="15" customHeight="1">
      <c r="A176" s="12"/>
      <c r="B176" s="12"/>
      <c r="C176" s="12"/>
      <c r="D176" s="12"/>
      <c r="E176" s="12"/>
      <c r="F176" s="12"/>
      <c r="G176" s="12"/>
      <c r="H176" s="12"/>
      <c r="I176" s="12"/>
      <c r="J176" s="380"/>
      <c r="K176" s="380"/>
      <c r="L176" s="380"/>
      <c r="M176" s="380"/>
      <c r="N176" s="380"/>
      <c r="O176" s="380"/>
      <c r="P176" s="380"/>
      <c r="Q176" s="380"/>
      <c r="R176" s="380"/>
      <c r="S176" s="380"/>
      <c r="T176" s="380"/>
      <c r="U176" s="380"/>
      <c r="V176" s="380"/>
      <c r="W176" s="380"/>
      <c r="X176" s="380"/>
      <c r="Y176" s="380"/>
      <c r="Z176" s="380"/>
      <c r="AA176" s="380"/>
      <c r="AB176" s="380"/>
      <c r="AC176" s="380"/>
      <c r="AD176" s="380"/>
      <c r="AE176" s="380"/>
      <c r="AF176" s="380"/>
      <c r="AG176" s="380"/>
      <c r="AH176" s="380"/>
      <c r="AI176" s="380"/>
      <c r="AJ176" s="380"/>
      <c r="AK176" s="380"/>
      <c r="AL176" s="380"/>
      <c r="AM176" s="380"/>
      <c r="AN176" s="380"/>
      <c r="AO176" s="380"/>
      <c r="AP176" s="380"/>
      <c r="AQ176" s="380"/>
      <c r="AR176" s="380"/>
      <c r="AS176" s="380"/>
      <c r="AT176" s="380"/>
      <c r="AU176" s="380"/>
      <c r="AV176" s="380"/>
      <c r="AW176" s="380"/>
      <c r="AX176" s="380"/>
      <c r="AY176" s="380"/>
      <c r="AZ176" s="380"/>
      <c r="BA176" s="380"/>
      <c r="BB176" s="380"/>
      <c r="BC176" s="380"/>
      <c r="BD176" s="380"/>
      <c r="BE176" s="380"/>
      <c r="BF176" s="380"/>
      <c r="BG176" s="380"/>
      <c r="BH176" s="380"/>
      <c r="BI176" s="380"/>
      <c r="BJ176" s="380"/>
      <c r="BK176" s="380"/>
      <c r="BL176" s="380"/>
      <c r="BM176" s="380"/>
      <c r="BN176" s="380"/>
      <c r="BO176" s="380"/>
      <c r="BP176" s="380"/>
      <c r="BQ176" s="380"/>
      <c r="BR176" s="380"/>
      <c r="BS176" s="380"/>
      <c r="BT176" s="380"/>
      <c r="BU176" s="380"/>
      <c r="BV176" s="380"/>
      <c r="BW176" s="380"/>
      <c r="BX176" s="380"/>
      <c r="BY176" s="380"/>
      <c r="BZ176" s="380"/>
      <c r="CA176" s="380"/>
      <c r="CB176" s="380"/>
      <c r="CC176" s="380"/>
      <c r="CD176" s="380"/>
      <c r="CE176" s="380"/>
      <c r="CF176" s="380"/>
      <c r="CG176" s="380"/>
      <c r="CH176" s="380"/>
      <c r="CI176" s="380"/>
      <c r="CJ176" s="380"/>
      <c r="CK176" s="380"/>
      <c r="CL176" s="380"/>
      <c r="CM176" s="380"/>
      <c r="CN176" s="380"/>
      <c r="CO176" s="380"/>
      <c r="CP176" s="380"/>
      <c r="CQ176" s="380"/>
      <c r="CR176" s="380"/>
      <c r="CS176" s="380"/>
      <c r="CT176" s="380"/>
      <c r="CU176" s="380"/>
      <c r="CV176" s="380"/>
      <c r="CW176" s="380"/>
      <c r="CX176" s="380"/>
      <c r="CY176" s="380"/>
      <c r="CZ176" s="380"/>
      <c r="DA176" s="380"/>
      <c r="DB176" s="380"/>
      <c r="DC176" s="380"/>
      <c r="DD176" s="380"/>
      <c r="DE176" s="380"/>
      <c r="DF176" s="380"/>
      <c r="DG176" s="380"/>
      <c r="DH176" s="380"/>
      <c r="DI176" s="380"/>
      <c r="DJ176" s="380"/>
      <c r="DK176" s="380"/>
      <c r="DL176" s="380"/>
      <c r="DM176" s="380"/>
      <c r="DN176" s="380"/>
      <c r="DO176" s="380"/>
      <c r="DP176" s="380"/>
      <c r="DQ176" s="380"/>
      <c r="DR176" s="380"/>
      <c r="DS176" s="380"/>
      <c r="DT176" s="380"/>
      <c r="DU176" s="380"/>
      <c r="DV176" s="380"/>
      <c r="DW176" s="380"/>
      <c r="DX176" s="380"/>
      <c r="DY176" s="380"/>
      <c r="DZ176" s="380"/>
      <c r="EA176" s="380"/>
      <c r="EB176" s="380"/>
      <c r="EC176" s="380"/>
      <c r="ED176" s="380"/>
      <c r="EE176" s="380"/>
      <c r="EF176" s="380"/>
      <c r="EG176" s="380"/>
      <c r="EH176" s="380"/>
      <c r="EI176" s="380"/>
      <c r="EJ176" s="380"/>
      <c r="EK176" s="380"/>
      <c r="EL176" s="380"/>
      <c r="EM176" s="380"/>
      <c r="EN176" s="380"/>
      <c r="EO176" s="380"/>
      <c r="EP176" s="380"/>
      <c r="EQ176" s="380"/>
      <c r="ER176" s="380"/>
      <c r="ES176" s="380"/>
      <c r="ET176" s="380"/>
      <c r="EU176" s="380"/>
      <c r="EV176" s="380"/>
      <c r="EW176" s="380"/>
      <c r="EX176" s="380"/>
      <c r="EY176" s="380"/>
      <c r="EZ176" s="380"/>
      <c r="FA176" s="380"/>
      <c r="FB176" s="380"/>
      <c r="FC176" s="380"/>
      <c r="FD176" s="380"/>
      <c r="FE176" s="380"/>
      <c r="FF176" s="380"/>
      <c r="FG176" s="380"/>
      <c r="FH176" s="380"/>
      <c r="FI176" s="380"/>
      <c r="FJ176" s="380"/>
      <c r="FK176" s="380"/>
      <c r="FL176" s="380"/>
      <c r="FM176" s="380"/>
      <c r="FN176" s="380"/>
      <c r="FO176" s="380"/>
      <c r="FP176" s="380"/>
      <c r="FQ176" s="380"/>
      <c r="FR176" s="380"/>
      <c r="FS176" s="380"/>
      <c r="FT176" s="380"/>
      <c r="FU176" s="380"/>
      <c r="FV176" s="380"/>
      <c r="FW176" s="380"/>
      <c r="FX176" s="380"/>
      <c r="FY176" s="380"/>
      <c r="FZ176" s="380"/>
      <c r="GA176" s="380"/>
      <c r="GB176" s="380"/>
      <c r="GC176" s="380"/>
      <c r="GD176" s="380"/>
      <c r="GE176" s="380"/>
      <c r="GF176" s="380"/>
      <c r="GG176" s="380"/>
      <c r="GH176" s="380"/>
      <c r="GI176" s="380"/>
      <c r="GJ176" s="380"/>
      <c r="GK176" s="380"/>
      <c r="GL176" s="380"/>
      <c r="GM176" s="380"/>
      <c r="GN176" s="380"/>
      <c r="GO176" s="380"/>
      <c r="GP176" s="380"/>
      <c r="GQ176" s="380"/>
      <c r="GR176" s="380"/>
      <c r="GS176" s="380"/>
      <c r="GT176" s="380"/>
      <c r="GU176" s="380"/>
      <c r="GV176" s="380"/>
      <c r="GW176" s="380"/>
      <c r="GX176" s="380"/>
      <c r="GY176" s="380"/>
      <c r="GZ176" s="380"/>
      <c r="HA176" s="380"/>
      <c r="HB176" s="380"/>
      <c r="HC176" s="380"/>
      <c r="HD176" s="380"/>
      <c r="HE176" s="380"/>
      <c r="HF176" s="380"/>
      <c r="HG176" s="380"/>
      <c r="HH176" s="380"/>
      <c r="HI176" s="380"/>
      <c r="HJ176" s="380"/>
      <c r="HK176" s="380"/>
      <c r="HL176" s="380"/>
      <c r="HM176" s="380"/>
      <c r="HN176" s="380"/>
      <c r="HO176" s="380"/>
      <c r="HP176" s="380"/>
      <c r="HQ176" s="380"/>
      <c r="HR176" s="380"/>
      <c r="HS176" s="380"/>
      <c r="HT176" s="380"/>
      <c r="HU176" s="380"/>
      <c r="HV176" s="380"/>
      <c r="HW176" s="380"/>
      <c r="HX176" s="380"/>
      <c r="HY176" s="380"/>
      <c r="HZ176" s="380"/>
      <c r="IA176" s="380"/>
      <c r="IB176" s="380"/>
      <c r="IC176" s="380"/>
      <c r="ID176" s="380"/>
      <c r="IE176" s="380"/>
      <c r="IF176" s="380"/>
      <c r="IG176" s="380"/>
      <c r="IH176" s="380"/>
      <c r="II176" s="380"/>
      <c r="IJ176" s="380"/>
      <c r="IK176" s="380"/>
      <c r="IL176" s="380"/>
      <c r="IM176" s="380"/>
      <c r="IN176" s="380"/>
      <c r="IO176" s="380"/>
      <c r="IP176" s="380"/>
      <c r="IQ176" s="380"/>
      <c r="IR176" s="380"/>
      <c r="IS176" s="380"/>
      <c r="IT176" s="380"/>
      <c r="IU176" s="380"/>
      <c r="IV176" s="380"/>
      <c r="IW176" s="380"/>
      <c r="IX176" s="380"/>
      <c r="IY176" s="380"/>
      <c r="IZ176" s="380"/>
      <c r="JA176" s="380"/>
      <c r="JB176" s="380"/>
      <c r="JC176" s="380"/>
      <c r="JD176" s="380"/>
      <c r="JE176" s="380"/>
      <c r="JF176" s="380"/>
      <c r="JG176" s="380"/>
      <c r="JH176" s="380"/>
      <c r="JI176" s="380"/>
      <c r="JJ176" s="380"/>
      <c r="JK176" s="380"/>
      <c r="JL176" s="380"/>
      <c r="JM176" s="380"/>
      <c r="JN176" s="380"/>
      <c r="JO176" s="380"/>
      <c r="JP176" s="380"/>
      <c r="JQ176" s="380"/>
      <c r="JR176" s="380"/>
      <c r="JS176" s="380"/>
      <c r="JT176" s="380"/>
      <c r="JU176" s="380"/>
      <c r="JV176" s="380"/>
      <c r="JW176" s="380"/>
      <c r="JX176" s="380"/>
      <c r="JY176" s="380"/>
      <c r="JZ176" s="380"/>
      <c r="KA176" s="380"/>
      <c r="KB176" s="380"/>
      <c r="KC176" s="380"/>
      <c r="KD176" s="380"/>
      <c r="KE176" s="380"/>
      <c r="KF176" s="380"/>
      <c r="KG176" s="380"/>
      <c r="KH176" s="380"/>
      <c r="KI176" s="380"/>
      <c r="KJ176" s="380"/>
      <c r="KK176" s="380"/>
      <c r="KL176" s="380"/>
      <c r="KM176" s="380"/>
      <c r="KN176" s="380"/>
      <c r="KO176" s="380"/>
      <c r="KP176" s="380"/>
      <c r="KQ176" s="380"/>
      <c r="KR176" s="380"/>
      <c r="KS176" s="380"/>
      <c r="KT176" s="380"/>
      <c r="KU176" s="380"/>
      <c r="KV176" s="380"/>
      <c r="KW176" s="380"/>
      <c r="KX176" s="380"/>
      <c r="KY176" s="380"/>
      <c r="KZ176" s="380"/>
      <c r="LA176" s="380"/>
      <c r="LB176" s="380"/>
      <c r="LC176" s="380"/>
      <c r="LD176" s="380"/>
      <c r="LE176" s="380"/>
      <c r="LF176" s="380"/>
      <c r="LG176" s="380"/>
      <c r="LH176" s="380"/>
      <c r="LI176" s="380"/>
      <c r="LJ176" s="380"/>
      <c r="LK176" s="380"/>
      <c r="LL176" s="380"/>
      <c r="LM176" s="380"/>
      <c r="LN176" s="380"/>
      <c r="LO176" s="380"/>
      <c r="LP176" s="380"/>
      <c r="LQ176" s="380"/>
      <c r="LR176" s="380"/>
      <c r="LS176" s="380"/>
      <c r="LT176" s="380"/>
      <c r="LU176" s="380"/>
      <c r="LV176" s="380"/>
      <c r="LW176" s="380"/>
      <c r="LX176" s="380"/>
      <c r="LY176" s="380"/>
      <c r="LZ176" s="380"/>
      <c r="MA176" s="380"/>
      <c r="MB176" s="380"/>
      <c r="MC176" s="380"/>
      <c r="MD176" s="380"/>
      <c r="ME176" s="380"/>
      <c r="MF176" s="380"/>
      <c r="MG176" s="380"/>
      <c r="MH176" s="380"/>
      <c r="MI176" s="380"/>
      <c r="MJ176" s="380"/>
      <c r="MK176" s="380"/>
      <c r="ML176" s="380"/>
      <c r="MM176" s="380"/>
      <c r="MN176" s="380"/>
      <c r="MO176" s="380"/>
      <c r="MP176" s="380"/>
      <c r="MQ176" s="380"/>
      <c r="MR176" s="380"/>
      <c r="MS176" s="380"/>
      <c r="MT176" s="380"/>
      <c r="MU176" s="380"/>
      <c r="MV176" s="380"/>
      <c r="MW176" s="380"/>
      <c r="MX176" s="380"/>
      <c r="MY176" s="380"/>
      <c r="MZ176" s="380"/>
      <c r="NA176" s="380"/>
      <c r="NB176" s="380"/>
      <c r="NC176" s="380"/>
      <c r="ND176" s="380"/>
      <c r="NE176" s="380"/>
      <c r="NF176" s="380"/>
      <c r="NG176" s="380"/>
      <c r="NH176" s="380"/>
      <c r="NI176" s="380"/>
      <c r="NJ176" s="380"/>
      <c r="NK176" s="380"/>
      <c r="NL176" s="380"/>
      <c r="NM176" s="380"/>
      <c r="NN176" s="380"/>
      <c r="NO176" s="380"/>
      <c r="NP176" s="380"/>
      <c r="NQ176" s="380"/>
      <c r="NR176" s="380"/>
      <c r="NS176" s="380"/>
      <c r="NT176" s="380"/>
      <c r="NU176" s="380"/>
      <c r="NV176" s="380"/>
      <c r="NW176" s="380"/>
      <c r="NX176" s="380"/>
      <c r="NY176" s="380"/>
      <c r="NZ176" s="380"/>
      <c r="OA176" s="380"/>
      <c r="OB176" s="380"/>
      <c r="OC176" s="380"/>
      <c r="OD176" s="380"/>
      <c r="OE176" s="380"/>
      <c r="OF176" s="380"/>
      <c r="OG176" s="380"/>
      <c r="OH176" s="380"/>
      <c r="OI176" s="380"/>
      <c r="OJ176" s="380"/>
      <c r="OK176" s="380"/>
      <c r="OL176" s="380"/>
      <c r="OM176" s="380"/>
      <c r="ON176" s="380"/>
    </row>
    <row r="177" spans="1:404" ht="15" customHeight="1">
      <c r="A177" s="12"/>
      <c r="B177" s="12"/>
      <c r="C177" s="12"/>
      <c r="D177" s="12"/>
      <c r="E177" s="12"/>
      <c r="F177" s="12"/>
      <c r="G177" s="12"/>
      <c r="H177" s="12"/>
      <c r="I177" s="12"/>
      <c r="J177" s="627"/>
      <c r="K177" s="627"/>
      <c r="L177" s="627"/>
      <c r="M177" s="627"/>
      <c r="N177" s="627"/>
      <c r="O177" s="627"/>
      <c r="P177" s="627"/>
      <c r="Q177" s="627"/>
      <c r="R177" s="627"/>
      <c r="S177" s="627"/>
      <c r="T177" s="627"/>
      <c r="U177" s="627"/>
      <c r="V177" s="627"/>
      <c r="W177" s="627"/>
      <c r="X177" s="627"/>
      <c r="Y177" s="627"/>
      <c r="Z177" s="627"/>
      <c r="AA177" s="627"/>
      <c r="AB177" s="627"/>
      <c r="AC177" s="627"/>
      <c r="AD177" s="627"/>
      <c r="AE177" s="627"/>
      <c r="AF177" s="627"/>
      <c r="AG177" s="627"/>
      <c r="AH177" s="627"/>
      <c r="AI177" s="627"/>
      <c r="AJ177" s="627"/>
      <c r="AK177" s="627"/>
      <c r="AL177" s="627"/>
      <c r="AM177" s="627"/>
      <c r="AN177" s="627"/>
      <c r="AO177" s="627"/>
      <c r="AP177" s="627"/>
      <c r="AQ177" s="627"/>
      <c r="AR177" s="627"/>
      <c r="AS177" s="627"/>
      <c r="AT177" s="627"/>
      <c r="AU177" s="627"/>
      <c r="AV177" s="627"/>
      <c r="AW177" s="627"/>
      <c r="AX177" s="627"/>
      <c r="AY177" s="627"/>
      <c r="AZ177" s="627"/>
      <c r="BA177" s="627"/>
      <c r="BB177" s="627"/>
      <c r="BC177" s="627"/>
      <c r="BD177" s="627"/>
      <c r="BE177" s="627"/>
      <c r="BF177" s="627"/>
      <c r="BG177" s="627"/>
      <c r="BH177" s="627"/>
      <c r="BI177" s="627"/>
      <c r="BJ177" s="627"/>
      <c r="BK177" s="627"/>
      <c r="BL177" s="627"/>
      <c r="BM177" s="627"/>
      <c r="BN177" s="627"/>
      <c r="BO177" s="627"/>
      <c r="BP177" s="627"/>
      <c r="BQ177" s="627"/>
      <c r="BR177" s="627"/>
      <c r="BS177" s="627"/>
      <c r="BT177" s="627"/>
      <c r="BU177" s="627"/>
      <c r="BV177" s="627"/>
      <c r="BW177" s="627"/>
      <c r="BX177" s="627"/>
      <c r="BY177" s="627"/>
      <c r="BZ177" s="627"/>
      <c r="CA177" s="627"/>
      <c r="CB177" s="627"/>
      <c r="CC177" s="627"/>
      <c r="CD177" s="627"/>
      <c r="CE177" s="627"/>
      <c r="CF177" s="627"/>
      <c r="CG177" s="627"/>
      <c r="CH177" s="627"/>
      <c r="CI177" s="627"/>
      <c r="CJ177" s="627"/>
      <c r="CK177" s="627"/>
      <c r="CL177" s="627"/>
      <c r="CM177" s="627"/>
      <c r="CN177" s="627"/>
      <c r="CO177" s="627"/>
      <c r="CP177" s="627"/>
      <c r="CQ177" s="627"/>
      <c r="CR177" s="627"/>
      <c r="CS177" s="627"/>
      <c r="CT177" s="627"/>
      <c r="CU177" s="627"/>
      <c r="CV177" s="627"/>
      <c r="CW177" s="627"/>
      <c r="CX177" s="627"/>
      <c r="CY177" s="627"/>
      <c r="CZ177" s="627"/>
      <c r="DA177" s="627"/>
      <c r="DB177" s="627"/>
      <c r="DC177" s="627"/>
      <c r="DD177" s="627"/>
      <c r="DE177" s="627"/>
      <c r="DF177" s="627"/>
      <c r="DG177" s="627"/>
      <c r="DH177" s="627"/>
      <c r="DI177" s="627"/>
      <c r="DJ177" s="627"/>
      <c r="DK177" s="627"/>
      <c r="DL177" s="627"/>
      <c r="DM177" s="627"/>
      <c r="DN177" s="627"/>
      <c r="DO177" s="627"/>
      <c r="DP177" s="627"/>
      <c r="DQ177" s="627"/>
      <c r="DR177" s="627"/>
      <c r="DS177" s="627"/>
      <c r="DT177" s="627"/>
      <c r="DU177" s="627"/>
      <c r="DV177" s="627"/>
      <c r="DW177" s="627"/>
      <c r="DX177" s="627"/>
      <c r="DY177" s="627"/>
      <c r="DZ177" s="627"/>
      <c r="EA177" s="627"/>
      <c r="EB177" s="627"/>
      <c r="EC177" s="627"/>
      <c r="ED177" s="627"/>
      <c r="EE177" s="627"/>
      <c r="EF177" s="627"/>
      <c r="EG177" s="627"/>
      <c r="EH177" s="627"/>
      <c r="EI177" s="627"/>
      <c r="EJ177" s="627"/>
      <c r="EK177" s="627"/>
      <c r="EL177" s="627"/>
      <c r="EM177" s="627"/>
      <c r="EN177" s="627"/>
      <c r="EO177" s="627"/>
      <c r="EP177" s="627"/>
      <c r="EQ177" s="627"/>
      <c r="ER177" s="627"/>
      <c r="ES177" s="627"/>
      <c r="ET177" s="627"/>
      <c r="EU177" s="627"/>
      <c r="EV177" s="627"/>
      <c r="EW177" s="627"/>
      <c r="EX177" s="627"/>
      <c r="EY177" s="627"/>
      <c r="EZ177" s="627"/>
      <c r="FA177" s="627"/>
      <c r="FB177" s="627"/>
      <c r="FC177" s="627"/>
      <c r="FD177" s="627"/>
      <c r="FE177" s="627"/>
      <c r="FF177" s="627"/>
      <c r="FG177" s="627"/>
      <c r="FH177" s="627"/>
      <c r="FI177" s="627"/>
      <c r="FJ177" s="627"/>
      <c r="FK177" s="627"/>
      <c r="FL177" s="627"/>
      <c r="FM177" s="627"/>
      <c r="FN177" s="627"/>
      <c r="FO177" s="627"/>
      <c r="FP177" s="627"/>
      <c r="FQ177" s="627"/>
      <c r="FR177" s="627"/>
      <c r="FS177" s="627"/>
      <c r="FT177" s="627"/>
      <c r="FU177" s="627"/>
      <c r="FV177" s="627"/>
      <c r="FW177" s="627"/>
      <c r="FX177" s="627"/>
      <c r="FY177" s="627"/>
      <c r="FZ177" s="627"/>
      <c r="GA177" s="627"/>
      <c r="GB177" s="627"/>
      <c r="GC177" s="627"/>
      <c r="GD177" s="627"/>
      <c r="GE177" s="627"/>
      <c r="GF177" s="627"/>
      <c r="GG177" s="627"/>
      <c r="GH177" s="627"/>
      <c r="GI177" s="627"/>
      <c r="GJ177" s="627"/>
      <c r="GK177" s="627"/>
      <c r="GL177" s="627"/>
      <c r="GM177" s="627"/>
      <c r="GN177" s="627"/>
      <c r="GO177" s="627"/>
      <c r="GP177" s="627"/>
      <c r="GQ177" s="627"/>
      <c r="GR177" s="627"/>
      <c r="GS177" s="627"/>
      <c r="GT177" s="627"/>
      <c r="GU177" s="627"/>
      <c r="GV177" s="627"/>
      <c r="GW177" s="627"/>
      <c r="GX177" s="627"/>
      <c r="GY177" s="627"/>
      <c r="GZ177" s="627"/>
      <c r="HA177" s="627"/>
      <c r="HB177" s="627"/>
      <c r="HC177" s="627"/>
      <c r="HD177" s="627"/>
      <c r="HE177" s="627"/>
      <c r="HF177" s="627"/>
      <c r="HG177" s="627"/>
      <c r="HH177" s="627"/>
      <c r="HI177" s="627"/>
      <c r="HJ177" s="627"/>
      <c r="HK177" s="627"/>
      <c r="HL177" s="627"/>
      <c r="HM177" s="627"/>
      <c r="HN177" s="627"/>
      <c r="HO177" s="627"/>
      <c r="HP177" s="627"/>
      <c r="HQ177" s="627"/>
      <c r="HR177" s="627"/>
      <c r="HS177" s="627"/>
      <c r="HT177" s="627"/>
      <c r="HU177" s="627"/>
      <c r="HV177" s="627"/>
      <c r="HW177" s="627"/>
      <c r="HX177" s="627"/>
      <c r="HY177" s="627"/>
      <c r="HZ177" s="627"/>
      <c r="IA177" s="627"/>
      <c r="IB177" s="627"/>
      <c r="IC177" s="627"/>
      <c r="ID177" s="627"/>
      <c r="IE177" s="627"/>
      <c r="IF177" s="627"/>
      <c r="IG177" s="627"/>
      <c r="IH177" s="627"/>
      <c r="II177" s="627"/>
      <c r="IJ177" s="627"/>
      <c r="IK177" s="627"/>
      <c r="IL177" s="627"/>
      <c r="IM177" s="627"/>
      <c r="IN177" s="627"/>
      <c r="IO177" s="627"/>
      <c r="IP177" s="627"/>
      <c r="IQ177" s="627"/>
      <c r="IR177" s="627"/>
      <c r="IS177" s="627"/>
      <c r="IT177" s="627"/>
      <c r="IU177" s="627"/>
      <c r="IV177" s="627"/>
      <c r="IW177" s="627"/>
      <c r="IX177" s="627"/>
      <c r="IY177" s="627"/>
      <c r="IZ177" s="627"/>
      <c r="JA177" s="627"/>
      <c r="JB177" s="627"/>
      <c r="JC177" s="627"/>
      <c r="JD177" s="627"/>
      <c r="JE177" s="627"/>
      <c r="JF177" s="627"/>
      <c r="JG177" s="627"/>
      <c r="JH177" s="627"/>
      <c r="JI177" s="627"/>
      <c r="JJ177" s="627"/>
      <c r="JK177" s="627"/>
      <c r="JL177" s="627"/>
      <c r="JM177" s="627"/>
      <c r="JN177" s="627"/>
      <c r="JO177" s="627"/>
      <c r="JP177" s="627"/>
      <c r="JQ177" s="627"/>
      <c r="JR177" s="627"/>
      <c r="JS177" s="627"/>
      <c r="JT177" s="627"/>
      <c r="JU177" s="627"/>
      <c r="JV177" s="627"/>
      <c r="JW177" s="627"/>
      <c r="JX177" s="627"/>
      <c r="JY177" s="627"/>
      <c r="JZ177" s="627"/>
      <c r="KA177" s="627"/>
      <c r="KB177" s="627"/>
      <c r="KC177" s="627"/>
      <c r="KD177" s="627"/>
      <c r="KE177" s="627"/>
      <c r="KF177" s="627"/>
      <c r="KG177" s="627"/>
      <c r="KH177" s="627"/>
      <c r="KI177" s="627"/>
      <c r="KJ177" s="627"/>
      <c r="KK177" s="627"/>
      <c r="KL177" s="627"/>
      <c r="KM177" s="627"/>
      <c r="KN177" s="627"/>
      <c r="KO177" s="627"/>
      <c r="KP177" s="627"/>
      <c r="KQ177" s="627"/>
      <c r="KR177" s="627"/>
      <c r="KS177" s="627"/>
      <c r="KT177" s="627"/>
      <c r="KU177" s="627"/>
      <c r="KV177" s="627"/>
      <c r="KW177" s="627"/>
      <c r="KX177" s="627"/>
      <c r="KY177" s="627"/>
      <c r="KZ177" s="627"/>
      <c r="LA177" s="627"/>
      <c r="LB177" s="627"/>
      <c r="LC177" s="627"/>
      <c r="LD177" s="627"/>
      <c r="LE177" s="627"/>
      <c r="LF177" s="627"/>
      <c r="LG177" s="627"/>
      <c r="LH177" s="627"/>
      <c r="LI177" s="627"/>
      <c r="LJ177" s="627"/>
      <c r="LK177" s="627"/>
      <c r="LL177" s="627"/>
      <c r="LM177" s="627"/>
      <c r="LN177" s="627"/>
      <c r="LO177" s="627"/>
      <c r="LP177" s="627"/>
      <c r="LQ177" s="627"/>
      <c r="LR177" s="627"/>
      <c r="LS177" s="627"/>
      <c r="LT177" s="627"/>
      <c r="LU177" s="627"/>
      <c r="LV177" s="627"/>
      <c r="LW177" s="627"/>
      <c r="LX177" s="627"/>
      <c r="LY177" s="627"/>
      <c r="LZ177" s="627"/>
      <c r="MA177" s="627"/>
      <c r="MB177" s="627"/>
      <c r="MC177" s="627"/>
      <c r="MD177" s="627"/>
      <c r="ME177" s="627"/>
      <c r="MF177" s="627"/>
      <c r="MG177" s="627"/>
      <c r="MH177" s="627"/>
      <c r="MI177" s="627"/>
      <c r="MJ177" s="627"/>
      <c r="MK177" s="627"/>
      <c r="ML177" s="627"/>
      <c r="MM177" s="627"/>
      <c r="MN177" s="627"/>
      <c r="MO177" s="627"/>
      <c r="MP177" s="627"/>
      <c r="MQ177" s="627"/>
      <c r="MR177" s="627"/>
      <c r="MS177" s="627"/>
      <c r="MT177" s="627"/>
      <c r="MU177" s="627"/>
      <c r="MV177" s="627"/>
      <c r="MW177" s="627"/>
      <c r="MX177" s="627"/>
      <c r="MY177" s="627"/>
      <c r="MZ177" s="627"/>
      <c r="NA177" s="627"/>
      <c r="NB177" s="627"/>
      <c r="NC177" s="627"/>
      <c r="ND177" s="627"/>
      <c r="NE177" s="627"/>
      <c r="NF177" s="627"/>
      <c r="NG177" s="627"/>
      <c r="NH177" s="627"/>
      <c r="NI177" s="627"/>
      <c r="NJ177" s="627"/>
      <c r="NK177" s="627"/>
      <c r="NL177" s="627"/>
      <c r="NM177" s="627"/>
      <c r="NN177" s="627"/>
      <c r="NO177" s="627"/>
      <c r="NP177" s="627"/>
      <c r="NQ177" s="627"/>
      <c r="NR177" s="627"/>
      <c r="NS177" s="627"/>
      <c r="NT177" s="627"/>
      <c r="NU177" s="627"/>
      <c r="NV177" s="627"/>
      <c r="NW177" s="627"/>
      <c r="NX177" s="627"/>
      <c r="NY177" s="627"/>
      <c r="NZ177" s="627"/>
      <c r="OA177" s="627"/>
      <c r="OB177" s="627"/>
      <c r="OC177" s="627"/>
      <c r="OD177" s="627"/>
      <c r="OE177" s="627"/>
      <c r="OF177" s="627"/>
      <c r="OG177" s="627"/>
      <c r="OH177" s="627"/>
      <c r="OI177" s="627"/>
      <c r="OJ177" s="627"/>
      <c r="OK177" s="627"/>
      <c r="OL177" s="627"/>
      <c r="OM177" s="627"/>
      <c r="ON177" s="627"/>
    </row>
    <row r="178" spans="1:404" ht="15" customHeight="1">
      <c r="A178" s="12"/>
      <c r="B178" s="12"/>
      <c r="C178" s="12"/>
      <c r="D178" s="12"/>
      <c r="E178" s="12"/>
      <c r="F178" s="12"/>
      <c r="G178" s="12"/>
      <c r="H178" s="12"/>
      <c r="I178" s="12"/>
      <c r="J178" s="627"/>
      <c r="K178" s="627"/>
      <c r="L178" s="627"/>
      <c r="M178" s="627"/>
      <c r="N178" s="627"/>
      <c r="O178" s="627"/>
      <c r="P178" s="627"/>
      <c r="Q178" s="627"/>
      <c r="R178" s="627"/>
      <c r="S178" s="627"/>
      <c r="T178" s="627"/>
      <c r="U178" s="627"/>
      <c r="V178" s="627"/>
      <c r="W178" s="627"/>
      <c r="X178" s="627"/>
      <c r="Y178" s="627"/>
      <c r="Z178" s="627"/>
      <c r="AA178" s="627"/>
      <c r="AB178" s="627"/>
      <c r="AC178" s="627"/>
      <c r="AD178" s="627"/>
      <c r="AE178" s="627"/>
      <c r="AF178" s="627"/>
      <c r="AG178" s="627"/>
      <c r="AH178" s="627"/>
      <c r="AI178" s="627"/>
      <c r="AJ178" s="627"/>
      <c r="AK178" s="627"/>
      <c r="AL178" s="627"/>
      <c r="AM178" s="627"/>
      <c r="AN178" s="627"/>
      <c r="AO178" s="627"/>
      <c r="AP178" s="627"/>
      <c r="AQ178" s="627"/>
      <c r="AR178" s="627"/>
      <c r="AS178" s="627"/>
      <c r="AT178" s="627"/>
      <c r="AU178" s="627"/>
      <c r="AV178" s="627"/>
      <c r="AW178" s="627"/>
      <c r="AX178" s="627"/>
      <c r="AY178" s="627"/>
      <c r="AZ178" s="627"/>
      <c r="BA178" s="627"/>
      <c r="BB178" s="627"/>
      <c r="BC178" s="627"/>
      <c r="BD178" s="627"/>
      <c r="BE178" s="627"/>
      <c r="BF178" s="627"/>
      <c r="BG178" s="627"/>
      <c r="BH178" s="627"/>
      <c r="BI178" s="627"/>
      <c r="BJ178" s="627"/>
      <c r="BK178" s="627"/>
      <c r="BL178" s="627"/>
      <c r="BM178" s="627"/>
      <c r="BN178" s="627"/>
      <c r="BO178" s="627"/>
      <c r="BP178" s="627"/>
      <c r="BQ178" s="627"/>
      <c r="BR178" s="627"/>
      <c r="BS178" s="627"/>
      <c r="BT178" s="627"/>
      <c r="BU178" s="627"/>
      <c r="BV178" s="627"/>
      <c r="BW178" s="627"/>
      <c r="BX178" s="627"/>
      <c r="BY178" s="627"/>
      <c r="BZ178" s="627"/>
      <c r="CA178" s="627"/>
      <c r="CB178" s="627"/>
      <c r="CC178" s="627"/>
      <c r="CD178" s="627"/>
      <c r="CE178" s="627"/>
      <c r="CF178" s="627"/>
      <c r="CG178" s="627"/>
      <c r="CH178" s="627"/>
      <c r="CI178" s="627"/>
      <c r="CJ178" s="627"/>
      <c r="CK178" s="627"/>
      <c r="CL178" s="627"/>
      <c r="CM178" s="627"/>
      <c r="CN178" s="627"/>
      <c r="CO178" s="627"/>
      <c r="CP178" s="627"/>
      <c r="CQ178" s="627"/>
      <c r="CR178" s="627"/>
      <c r="CS178" s="627"/>
      <c r="CT178" s="627"/>
      <c r="CU178" s="627"/>
      <c r="CV178" s="627"/>
      <c r="CW178" s="627"/>
      <c r="CX178" s="627"/>
      <c r="CY178" s="627"/>
      <c r="CZ178" s="627"/>
      <c r="DA178" s="627"/>
      <c r="DB178" s="627"/>
      <c r="DC178" s="627"/>
      <c r="DD178" s="627"/>
      <c r="DE178" s="627"/>
      <c r="DF178" s="627"/>
      <c r="DG178" s="627"/>
      <c r="DH178" s="627"/>
      <c r="DI178" s="627"/>
      <c r="DJ178" s="627"/>
      <c r="DK178" s="627"/>
      <c r="DL178" s="627"/>
      <c r="DM178" s="627"/>
      <c r="DN178" s="627"/>
      <c r="DO178" s="627"/>
      <c r="DP178" s="627"/>
      <c r="DQ178" s="627"/>
      <c r="DR178" s="627"/>
      <c r="DS178" s="627"/>
      <c r="DT178" s="627"/>
      <c r="DU178" s="627"/>
      <c r="DV178" s="627"/>
      <c r="DW178" s="627"/>
      <c r="DX178" s="627"/>
      <c r="DY178" s="627"/>
      <c r="DZ178" s="627"/>
      <c r="EA178" s="627"/>
      <c r="EB178" s="627"/>
      <c r="EC178" s="627"/>
      <c r="ED178" s="627"/>
      <c r="EE178" s="627"/>
      <c r="EF178" s="627"/>
      <c r="EG178" s="627"/>
      <c r="EH178" s="627"/>
      <c r="EI178" s="627"/>
      <c r="EJ178" s="627"/>
      <c r="EK178" s="627"/>
      <c r="EL178" s="627"/>
      <c r="EM178" s="627"/>
      <c r="EN178" s="627"/>
      <c r="EO178" s="627"/>
      <c r="EP178" s="627"/>
      <c r="EQ178" s="627"/>
      <c r="ER178" s="627"/>
      <c r="ES178" s="627"/>
      <c r="ET178" s="627"/>
      <c r="EU178" s="627"/>
      <c r="EV178" s="627"/>
      <c r="EW178" s="627"/>
      <c r="EX178" s="627"/>
      <c r="EY178" s="627"/>
      <c r="EZ178" s="627"/>
      <c r="FA178" s="627"/>
      <c r="FB178" s="627"/>
      <c r="FC178" s="627"/>
      <c r="FD178" s="627"/>
      <c r="FE178" s="627"/>
      <c r="FF178" s="627"/>
      <c r="FG178" s="627"/>
      <c r="FH178" s="627"/>
      <c r="FI178" s="627"/>
      <c r="FJ178" s="627"/>
      <c r="FK178" s="627"/>
      <c r="FL178" s="627"/>
      <c r="FM178" s="627"/>
      <c r="FN178" s="627"/>
      <c r="FO178" s="627"/>
      <c r="FP178" s="627"/>
      <c r="FQ178" s="627"/>
      <c r="FR178" s="627"/>
      <c r="FS178" s="627"/>
      <c r="FT178" s="627"/>
      <c r="FU178" s="627"/>
      <c r="FV178" s="627"/>
      <c r="FW178" s="627"/>
      <c r="FX178" s="627"/>
      <c r="FY178" s="627"/>
      <c r="FZ178" s="627"/>
      <c r="GA178" s="627"/>
      <c r="GB178" s="627"/>
      <c r="GC178" s="627"/>
      <c r="GD178" s="627"/>
      <c r="GE178" s="627"/>
      <c r="GF178" s="627"/>
      <c r="GG178" s="627"/>
      <c r="GH178" s="627"/>
      <c r="GI178" s="627"/>
      <c r="GJ178" s="627"/>
      <c r="GK178" s="627"/>
      <c r="GL178" s="627"/>
      <c r="GM178" s="627"/>
      <c r="GN178" s="627"/>
      <c r="GO178" s="627"/>
      <c r="GP178" s="627"/>
      <c r="GQ178" s="627"/>
      <c r="GR178" s="627"/>
      <c r="GS178" s="627"/>
      <c r="GT178" s="627"/>
      <c r="GU178" s="627"/>
      <c r="GV178" s="627"/>
      <c r="GW178" s="627"/>
      <c r="GX178" s="627"/>
      <c r="GY178" s="627"/>
      <c r="GZ178" s="627"/>
      <c r="HA178" s="627"/>
      <c r="HB178" s="627"/>
      <c r="HC178" s="627"/>
      <c r="HD178" s="627"/>
      <c r="HE178" s="627"/>
      <c r="HF178" s="627"/>
      <c r="HG178" s="627"/>
      <c r="HH178" s="627"/>
      <c r="HI178" s="627"/>
      <c r="HJ178" s="627"/>
      <c r="HK178" s="627"/>
      <c r="HL178" s="627"/>
      <c r="HM178" s="627"/>
      <c r="HN178" s="627"/>
      <c r="HO178" s="627"/>
      <c r="HP178" s="627"/>
      <c r="HQ178" s="627"/>
      <c r="HR178" s="627"/>
      <c r="HS178" s="627"/>
      <c r="HT178" s="627"/>
      <c r="HU178" s="627"/>
      <c r="HV178" s="627"/>
      <c r="HW178" s="627"/>
      <c r="HX178" s="627"/>
      <c r="HY178" s="627"/>
      <c r="HZ178" s="627"/>
      <c r="IA178" s="627"/>
      <c r="IB178" s="627"/>
      <c r="IC178" s="627"/>
      <c r="ID178" s="627"/>
      <c r="IE178" s="627"/>
      <c r="IF178" s="627"/>
      <c r="IG178" s="627"/>
      <c r="IH178" s="627"/>
      <c r="II178" s="627"/>
      <c r="IJ178" s="627"/>
      <c r="IK178" s="627"/>
      <c r="IL178" s="627"/>
      <c r="IM178" s="627"/>
      <c r="IN178" s="627"/>
      <c r="IO178" s="627"/>
      <c r="IP178" s="627"/>
      <c r="IQ178" s="627"/>
      <c r="IR178" s="627"/>
      <c r="IS178" s="627"/>
      <c r="IT178" s="627"/>
      <c r="IU178" s="627"/>
      <c r="IV178" s="627"/>
      <c r="IW178" s="627"/>
      <c r="IX178" s="627"/>
      <c r="IY178" s="627"/>
      <c r="IZ178" s="627"/>
      <c r="JA178" s="627"/>
      <c r="JB178" s="627"/>
      <c r="JC178" s="627"/>
      <c r="JD178" s="627"/>
      <c r="JE178" s="627"/>
      <c r="JF178" s="627"/>
      <c r="JG178" s="627"/>
      <c r="JH178" s="627"/>
      <c r="JI178" s="627"/>
      <c r="JJ178" s="627"/>
      <c r="JK178" s="627"/>
      <c r="JL178" s="627"/>
      <c r="JM178" s="627"/>
      <c r="JN178" s="627"/>
      <c r="JO178" s="627"/>
      <c r="JP178" s="627"/>
      <c r="JQ178" s="627"/>
      <c r="JR178" s="627"/>
      <c r="JS178" s="627"/>
      <c r="JT178" s="627"/>
      <c r="JU178" s="627"/>
      <c r="JV178" s="627"/>
      <c r="JW178" s="627"/>
      <c r="JX178" s="627"/>
      <c r="JY178" s="627"/>
      <c r="JZ178" s="627"/>
      <c r="KA178" s="627"/>
      <c r="KB178" s="627"/>
      <c r="KC178" s="627"/>
      <c r="KD178" s="627"/>
      <c r="KE178" s="627"/>
      <c r="KF178" s="627"/>
      <c r="KG178" s="627"/>
      <c r="KH178" s="627"/>
      <c r="KI178" s="627"/>
      <c r="KJ178" s="627"/>
      <c r="KK178" s="627"/>
      <c r="KL178" s="627"/>
      <c r="KM178" s="627"/>
      <c r="KN178" s="627"/>
      <c r="KO178" s="627"/>
      <c r="KP178" s="627"/>
      <c r="KQ178" s="627"/>
      <c r="KR178" s="627"/>
      <c r="KS178" s="627"/>
      <c r="KT178" s="627"/>
      <c r="KU178" s="627"/>
      <c r="KV178" s="627"/>
      <c r="KW178" s="627"/>
      <c r="KX178" s="627"/>
      <c r="KY178" s="627"/>
      <c r="KZ178" s="627"/>
      <c r="LA178" s="627"/>
      <c r="LB178" s="627"/>
      <c r="LC178" s="627"/>
      <c r="LD178" s="627"/>
      <c r="LE178" s="627"/>
      <c r="LF178" s="627"/>
      <c r="LG178" s="627"/>
      <c r="LH178" s="627"/>
      <c r="LI178" s="627"/>
      <c r="LJ178" s="627"/>
      <c r="LK178" s="627"/>
      <c r="LL178" s="627"/>
      <c r="LM178" s="627"/>
      <c r="LN178" s="627"/>
      <c r="LO178" s="627"/>
      <c r="LP178" s="627"/>
      <c r="LQ178" s="627"/>
      <c r="LR178" s="627"/>
      <c r="LS178" s="627"/>
      <c r="LT178" s="627"/>
      <c r="LU178" s="627"/>
      <c r="LV178" s="627"/>
      <c r="LW178" s="627"/>
      <c r="LX178" s="627"/>
      <c r="LY178" s="627"/>
      <c r="LZ178" s="627"/>
      <c r="MA178" s="627"/>
      <c r="MB178" s="627"/>
      <c r="MC178" s="627"/>
      <c r="MD178" s="627"/>
      <c r="ME178" s="627"/>
      <c r="MF178" s="627"/>
      <c r="MG178" s="627"/>
      <c r="MH178" s="627"/>
      <c r="MI178" s="627"/>
      <c r="MJ178" s="627"/>
      <c r="MK178" s="627"/>
      <c r="ML178" s="627"/>
      <c r="MM178" s="627"/>
      <c r="MN178" s="627"/>
      <c r="MO178" s="627"/>
      <c r="MP178" s="627"/>
      <c r="MQ178" s="627"/>
      <c r="MR178" s="627"/>
      <c r="MS178" s="627"/>
      <c r="MT178" s="627"/>
      <c r="MU178" s="627"/>
      <c r="MV178" s="627"/>
      <c r="MW178" s="627"/>
      <c r="MX178" s="627"/>
      <c r="MY178" s="627"/>
      <c r="MZ178" s="627"/>
      <c r="NA178" s="627"/>
      <c r="NB178" s="627"/>
      <c r="NC178" s="627"/>
      <c r="ND178" s="627"/>
      <c r="NE178" s="627"/>
      <c r="NF178" s="627"/>
      <c r="NG178" s="627"/>
      <c r="NH178" s="627"/>
      <c r="NI178" s="627"/>
      <c r="NJ178" s="627"/>
      <c r="NK178" s="627"/>
      <c r="NL178" s="627"/>
      <c r="NM178" s="627"/>
      <c r="NN178" s="627"/>
      <c r="NO178" s="627"/>
      <c r="NP178" s="627"/>
      <c r="NQ178" s="627"/>
      <c r="NR178" s="627"/>
      <c r="NS178" s="627"/>
      <c r="NT178" s="627"/>
      <c r="NU178" s="627"/>
      <c r="NV178" s="627"/>
      <c r="NW178" s="627"/>
      <c r="NX178" s="627"/>
      <c r="NY178" s="627"/>
      <c r="NZ178" s="627"/>
      <c r="OA178" s="627"/>
      <c r="OB178" s="627"/>
      <c r="OC178" s="627"/>
      <c r="OD178" s="627"/>
      <c r="OE178" s="627"/>
      <c r="OF178" s="627"/>
      <c r="OG178" s="627"/>
      <c r="OH178" s="627"/>
      <c r="OI178" s="627"/>
      <c r="OJ178" s="627"/>
      <c r="OK178" s="627"/>
      <c r="OL178" s="627"/>
      <c r="OM178" s="627"/>
      <c r="ON178" s="627"/>
    </row>
    <row r="179" spans="1:404" ht="15" customHeight="1">
      <c r="A179" s="12"/>
      <c r="B179" s="12"/>
      <c r="C179" s="12"/>
      <c r="D179" s="12"/>
      <c r="E179" s="12"/>
      <c r="F179" s="12"/>
      <c r="G179" s="12"/>
      <c r="H179" s="12"/>
      <c r="I179" s="12"/>
      <c r="J179" s="380"/>
      <c r="K179" s="380"/>
      <c r="L179" s="380"/>
      <c r="M179" s="380"/>
      <c r="N179" s="380"/>
      <c r="O179" s="380"/>
      <c r="P179" s="380"/>
      <c r="Q179" s="380"/>
      <c r="R179" s="380"/>
      <c r="S179" s="380"/>
      <c r="T179" s="380"/>
      <c r="U179" s="380"/>
      <c r="V179" s="380"/>
      <c r="W179" s="380"/>
      <c r="X179" s="380"/>
      <c r="Y179" s="380"/>
      <c r="Z179" s="380"/>
      <c r="AA179" s="380"/>
      <c r="AB179" s="380"/>
      <c r="AC179" s="380"/>
      <c r="AD179" s="380"/>
      <c r="AE179" s="380"/>
      <c r="AF179" s="380"/>
      <c r="AG179" s="380"/>
      <c r="AH179" s="380"/>
      <c r="AI179" s="380"/>
      <c r="AJ179" s="380"/>
      <c r="AK179" s="380"/>
      <c r="AL179" s="380"/>
      <c r="AM179" s="380"/>
      <c r="AN179" s="380"/>
      <c r="AO179" s="380"/>
      <c r="AP179" s="380"/>
      <c r="AQ179" s="380"/>
      <c r="AR179" s="380"/>
      <c r="AS179" s="380"/>
      <c r="AT179" s="380"/>
      <c r="AU179" s="380"/>
      <c r="AV179" s="380"/>
      <c r="AW179" s="380"/>
      <c r="AX179" s="380"/>
      <c r="AY179" s="380"/>
      <c r="AZ179" s="380"/>
      <c r="BA179" s="380"/>
      <c r="BB179" s="380"/>
      <c r="BC179" s="380"/>
      <c r="BD179" s="380"/>
      <c r="BE179" s="380"/>
      <c r="BF179" s="380"/>
      <c r="BG179" s="380"/>
      <c r="BH179" s="380"/>
      <c r="BI179" s="380"/>
      <c r="BJ179" s="380"/>
      <c r="BK179" s="380"/>
      <c r="BL179" s="380"/>
      <c r="BM179" s="380"/>
      <c r="BN179" s="380"/>
      <c r="BO179" s="380"/>
      <c r="BP179" s="380"/>
      <c r="BQ179" s="380"/>
      <c r="BR179" s="380"/>
      <c r="BS179" s="380"/>
      <c r="BT179" s="380"/>
      <c r="BU179" s="380"/>
      <c r="BV179" s="380"/>
      <c r="BW179" s="380"/>
      <c r="BX179" s="380"/>
      <c r="BY179" s="380"/>
      <c r="BZ179" s="380"/>
      <c r="CA179" s="380"/>
      <c r="CB179" s="380"/>
      <c r="CC179" s="380"/>
      <c r="CD179" s="380"/>
      <c r="CE179" s="380"/>
      <c r="CF179" s="380"/>
      <c r="CG179" s="380"/>
      <c r="CH179" s="380"/>
      <c r="CI179" s="380"/>
      <c r="CJ179" s="380"/>
      <c r="CK179" s="380"/>
      <c r="CL179" s="380"/>
      <c r="CM179" s="380"/>
      <c r="CN179" s="380"/>
      <c r="CO179" s="380"/>
      <c r="CP179" s="380"/>
      <c r="CQ179" s="380"/>
      <c r="CR179" s="380"/>
      <c r="CS179" s="380"/>
      <c r="CT179" s="380"/>
      <c r="CU179" s="380"/>
      <c r="CV179" s="380"/>
      <c r="CW179" s="380"/>
      <c r="CX179" s="380"/>
      <c r="CY179" s="380"/>
      <c r="CZ179" s="380"/>
      <c r="DA179" s="380"/>
      <c r="DB179" s="380"/>
      <c r="DC179" s="380"/>
      <c r="DD179" s="380"/>
      <c r="DE179" s="380"/>
      <c r="DF179" s="380"/>
      <c r="DG179" s="380"/>
      <c r="DH179" s="380"/>
      <c r="DI179" s="380"/>
      <c r="DJ179" s="380"/>
      <c r="DK179" s="380"/>
      <c r="DL179" s="380"/>
      <c r="DM179" s="380"/>
      <c r="DN179" s="380"/>
      <c r="DO179" s="380"/>
      <c r="DP179" s="380"/>
      <c r="DQ179" s="380"/>
      <c r="DR179" s="380"/>
      <c r="DS179" s="380"/>
      <c r="DT179" s="380"/>
      <c r="DU179" s="380"/>
      <c r="DV179" s="380"/>
      <c r="DW179" s="380"/>
      <c r="DX179" s="380"/>
      <c r="DY179" s="380"/>
      <c r="DZ179" s="380"/>
      <c r="EA179" s="380"/>
      <c r="EB179" s="380"/>
      <c r="EC179" s="380"/>
      <c r="ED179" s="380"/>
      <c r="EE179" s="380"/>
      <c r="EF179" s="380"/>
      <c r="EG179" s="380"/>
      <c r="EH179" s="380"/>
      <c r="EI179" s="380"/>
      <c r="EJ179" s="380"/>
      <c r="EK179" s="380"/>
      <c r="EL179" s="380"/>
      <c r="EM179" s="380"/>
      <c r="EN179" s="380"/>
      <c r="EO179" s="380"/>
      <c r="EP179" s="380"/>
      <c r="EQ179" s="380"/>
      <c r="ER179" s="380"/>
      <c r="ES179" s="380"/>
      <c r="ET179" s="380"/>
      <c r="EU179" s="380"/>
      <c r="EV179" s="380"/>
      <c r="EW179" s="380"/>
      <c r="EX179" s="380"/>
      <c r="EY179" s="380"/>
      <c r="EZ179" s="380"/>
      <c r="FA179" s="380"/>
      <c r="FB179" s="380"/>
      <c r="FC179" s="380"/>
      <c r="FD179" s="380"/>
      <c r="FE179" s="380"/>
      <c r="FF179" s="380"/>
      <c r="FG179" s="380"/>
      <c r="FH179" s="380"/>
      <c r="FI179" s="380"/>
      <c r="FJ179" s="380"/>
      <c r="FK179" s="380"/>
      <c r="FL179" s="380"/>
      <c r="FM179" s="380"/>
      <c r="FN179" s="380"/>
      <c r="FO179" s="380"/>
      <c r="FP179" s="380"/>
      <c r="FQ179" s="380"/>
      <c r="FR179" s="380"/>
      <c r="FS179" s="380"/>
      <c r="FT179" s="380"/>
      <c r="FU179" s="380"/>
      <c r="FV179" s="380"/>
      <c r="FW179" s="380"/>
      <c r="FX179" s="380"/>
      <c r="FY179" s="380"/>
      <c r="FZ179" s="380"/>
      <c r="GA179" s="380"/>
      <c r="GB179" s="380"/>
      <c r="GC179" s="380"/>
      <c r="GD179" s="380"/>
      <c r="GE179" s="380"/>
      <c r="GF179" s="380"/>
      <c r="GG179" s="380"/>
      <c r="GH179" s="380"/>
      <c r="GI179" s="380"/>
      <c r="GJ179" s="380"/>
      <c r="GK179" s="380"/>
      <c r="GL179" s="380"/>
      <c r="GM179" s="380"/>
      <c r="GN179" s="380"/>
      <c r="GO179" s="380"/>
      <c r="GP179" s="380"/>
      <c r="GQ179" s="380"/>
      <c r="GR179" s="380"/>
      <c r="GS179" s="380"/>
      <c r="GT179" s="380"/>
      <c r="GU179" s="380"/>
      <c r="GV179" s="380"/>
      <c r="GW179" s="380"/>
      <c r="GX179" s="380"/>
      <c r="GY179" s="380"/>
      <c r="GZ179" s="380"/>
      <c r="HA179" s="380"/>
      <c r="HB179" s="380"/>
      <c r="HC179" s="380"/>
      <c r="HD179" s="380"/>
      <c r="HE179" s="380"/>
      <c r="HF179" s="380"/>
      <c r="HG179" s="380"/>
      <c r="HH179" s="380"/>
      <c r="HI179" s="380"/>
      <c r="HJ179" s="380"/>
      <c r="HK179" s="380"/>
      <c r="HL179" s="380"/>
      <c r="HM179" s="380"/>
      <c r="HN179" s="380"/>
      <c r="HO179" s="380"/>
      <c r="HP179" s="380"/>
      <c r="HQ179" s="380"/>
      <c r="HR179" s="380"/>
      <c r="HS179" s="380"/>
      <c r="HT179" s="380"/>
      <c r="HU179" s="380"/>
      <c r="HV179" s="380"/>
      <c r="HW179" s="380"/>
      <c r="HX179" s="380"/>
      <c r="HY179" s="380"/>
      <c r="HZ179" s="380"/>
      <c r="IA179" s="380"/>
      <c r="IB179" s="380"/>
      <c r="IC179" s="380"/>
      <c r="ID179" s="380"/>
      <c r="IE179" s="380"/>
      <c r="IF179" s="380"/>
      <c r="IG179" s="380"/>
      <c r="IH179" s="380"/>
      <c r="II179" s="380"/>
      <c r="IJ179" s="380"/>
      <c r="IK179" s="380"/>
      <c r="IL179" s="380"/>
      <c r="IM179" s="380"/>
      <c r="IN179" s="380"/>
      <c r="IO179" s="380"/>
      <c r="IP179" s="380"/>
      <c r="IQ179" s="380"/>
      <c r="IR179" s="380"/>
      <c r="IS179" s="380"/>
      <c r="IT179" s="380"/>
      <c r="IU179" s="380"/>
      <c r="IV179" s="380"/>
      <c r="IW179" s="380"/>
      <c r="IX179" s="380"/>
      <c r="IY179" s="380"/>
      <c r="IZ179" s="380"/>
      <c r="JA179" s="380"/>
      <c r="JB179" s="380"/>
      <c r="JC179" s="380"/>
      <c r="JD179" s="380"/>
      <c r="JE179" s="380"/>
      <c r="JF179" s="380"/>
      <c r="JG179" s="380"/>
      <c r="JH179" s="380"/>
      <c r="JI179" s="380"/>
      <c r="JJ179" s="380"/>
      <c r="JK179" s="380"/>
      <c r="JL179" s="380"/>
      <c r="JM179" s="380"/>
      <c r="JN179" s="380"/>
      <c r="JO179" s="380"/>
      <c r="JP179" s="380"/>
      <c r="JQ179" s="380"/>
      <c r="JR179" s="380"/>
      <c r="JS179" s="380"/>
      <c r="JT179" s="380"/>
      <c r="JU179" s="380"/>
      <c r="JV179" s="380"/>
      <c r="JW179" s="380"/>
      <c r="JX179" s="380"/>
      <c r="JY179" s="380"/>
      <c r="JZ179" s="380"/>
      <c r="KA179" s="380"/>
      <c r="KB179" s="380"/>
      <c r="KC179" s="380"/>
      <c r="KD179" s="380"/>
      <c r="KE179" s="380"/>
      <c r="KF179" s="380"/>
      <c r="KG179" s="380"/>
      <c r="KH179" s="380"/>
      <c r="KI179" s="380"/>
      <c r="KJ179" s="380"/>
      <c r="KK179" s="380"/>
      <c r="KL179" s="380"/>
      <c r="KM179" s="380"/>
      <c r="KN179" s="380"/>
      <c r="KO179" s="380"/>
      <c r="KP179" s="380"/>
      <c r="KQ179" s="380"/>
      <c r="KR179" s="380"/>
      <c r="KS179" s="380"/>
      <c r="KT179" s="380"/>
      <c r="KU179" s="380"/>
      <c r="KV179" s="380"/>
      <c r="KW179" s="380"/>
      <c r="KX179" s="380"/>
      <c r="KY179" s="380"/>
      <c r="KZ179" s="380"/>
      <c r="LA179" s="380"/>
      <c r="LB179" s="380"/>
      <c r="LC179" s="380"/>
      <c r="LD179" s="380"/>
      <c r="LE179" s="380"/>
      <c r="LF179" s="380"/>
      <c r="LG179" s="380"/>
      <c r="LH179" s="380"/>
      <c r="LI179" s="380"/>
      <c r="LJ179" s="380"/>
      <c r="LK179" s="380"/>
      <c r="LL179" s="380"/>
      <c r="LM179" s="380"/>
      <c r="LN179" s="380"/>
      <c r="LO179" s="380"/>
      <c r="LP179" s="380"/>
      <c r="LQ179" s="380"/>
      <c r="LR179" s="380"/>
      <c r="LS179" s="380"/>
      <c r="LT179" s="380"/>
      <c r="LU179" s="380"/>
      <c r="LV179" s="380"/>
      <c r="LW179" s="380"/>
      <c r="LX179" s="380"/>
      <c r="LY179" s="380"/>
      <c r="LZ179" s="380"/>
      <c r="MA179" s="380"/>
      <c r="MB179" s="380"/>
      <c r="MC179" s="380"/>
      <c r="MD179" s="380"/>
      <c r="ME179" s="380"/>
      <c r="MF179" s="380"/>
      <c r="MG179" s="380"/>
      <c r="MH179" s="380"/>
      <c r="MI179" s="380"/>
      <c r="MJ179" s="380"/>
      <c r="MK179" s="380"/>
      <c r="ML179" s="380"/>
      <c r="MM179" s="380"/>
      <c r="MN179" s="380"/>
      <c r="MO179" s="380"/>
      <c r="MP179" s="380"/>
      <c r="MQ179" s="380"/>
      <c r="MR179" s="380"/>
      <c r="MS179" s="380"/>
      <c r="MT179" s="380"/>
      <c r="MU179" s="380"/>
      <c r="MV179" s="380"/>
      <c r="MW179" s="380"/>
      <c r="MX179" s="380"/>
      <c r="MY179" s="380"/>
      <c r="MZ179" s="380"/>
      <c r="NA179" s="380"/>
      <c r="NB179" s="380"/>
      <c r="NC179" s="380"/>
      <c r="ND179" s="380"/>
      <c r="NE179" s="380"/>
      <c r="NF179" s="380"/>
      <c r="NG179" s="380"/>
      <c r="NH179" s="380"/>
      <c r="NI179" s="380"/>
      <c r="NJ179" s="380"/>
      <c r="NK179" s="380"/>
      <c r="NL179" s="380"/>
      <c r="NM179" s="380"/>
      <c r="NN179" s="380"/>
      <c r="NO179" s="380"/>
      <c r="NP179" s="380"/>
      <c r="NQ179" s="380"/>
      <c r="NR179" s="380"/>
      <c r="NS179" s="380"/>
      <c r="NT179" s="380"/>
      <c r="NU179" s="380"/>
      <c r="NV179" s="380"/>
      <c r="NW179" s="380"/>
      <c r="NX179" s="380"/>
      <c r="NY179" s="380"/>
      <c r="NZ179" s="380"/>
      <c r="OA179" s="380"/>
      <c r="OB179" s="380"/>
      <c r="OC179" s="380"/>
      <c r="OD179" s="380"/>
      <c r="OE179" s="380"/>
      <c r="OF179" s="380"/>
      <c r="OG179" s="380"/>
      <c r="OH179" s="380"/>
      <c r="OI179" s="380"/>
      <c r="OJ179" s="380"/>
      <c r="OK179" s="380"/>
      <c r="OL179" s="380"/>
      <c r="OM179" s="380"/>
      <c r="ON179" s="380"/>
    </row>
    <row r="180" spans="1:404" ht="15" customHeight="1">
      <c r="A180" s="12"/>
      <c r="B180" s="12"/>
      <c r="C180" s="12"/>
      <c r="D180" s="12"/>
      <c r="E180" s="12"/>
      <c r="F180" s="12"/>
      <c r="G180" s="12"/>
      <c r="H180" s="12"/>
      <c r="I180" s="12"/>
      <c r="J180" s="627"/>
      <c r="K180" s="627"/>
      <c r="L180" s="627"/>
      <c r="M180" s="627"/>
      <c r="N180" s="627"/>
      <c r="O180" s="627"/>
      <c r="P180" s="627"/>
      <c r="Q180" s="627"/>
      <c r="R180" s="627"/>
      <c r="S180" s="627"/>
      <c r="T180" s="627"/>
      <c r="U180" s="627"/>
      <c r="V180" s="627"/>
      <c r="W180" s="627"/>
      <c r="X180" s="627"/>
      <c r="Y180" s="627"/>
      <c r="Z180" s="627"/>
      <c r="AA180" s="627"/>
      <c r="AB180" s="627"/>
      <c r="AC180" s="627"/>
      <c r="AD180" s="627"/>
      <c r="AE180" s="627"/>
      <c r="AF180" s="627"/>
      <c r="AG180" s="627"/>
      <c r="AH180" s="627"/>
      <c r="AI180" s="627"/>
      <c r="AJ180" s="627"/>
      <c r="AK180" s="627"/>
      <c r="AL180" s="627"/>
      <c r="AM180" s="627"/>
      <c r="AN180" s="627"/>
      <c r="AO180" s="627"/>
      <c r="AP180" s="627"/>
      <c r="AQ180" s="627"/>
      <c r="AR180" s="627"/>
      <c r="AS180" s="627"/>
      <c r="AT180" s="627"/>
      <c r="AU180" s="627"/>
      <c r="AV180" s="627"/>
      <c r="AW180" s="627"/>
      <c r="AX180" s="627"/>
      <c r="AY180" s="627"/>
      <c r="AZ180" s="627"/>
      <c r="BA180" s="627"/>
      <c r="BB180" s="627"/>
      <c r="BC180" s="627"/>
      <c r="BD180" s="627"/>
      <c r="BE180" s="627"/>
      <c r="BF180" s="627"/>
      <c r="BG180" s="627"/>
      <c r="BH180" s="627"/>
      <c r="BI180" s="627"/>
      <c r="BJ180" s="627"/>
      <c r="BK180" s="627"/>
      <c r="BL180" s="627"/>
      <c r="BM180" s="627"/>
      <c r="BN180" s="627"/>
      <c r="BO180" s="627"/>
      <c r="BP180" s="627"/>
      <c r="BQ180" s="627"/>
      <c r="BR180" s="627"/>
      <c r="BS180" s="627"/>
      <c r="BT180" s="627"/>
      <c r="BU180" s="627"/>
      <c r="BV180" s="627"/>
      <c r="BW180" s="627"/>
      <c r="BX180" s="627"/>
      <c r="BY180" s="627"/>
      <c r="BZ180" s="627"/>
      <c r="CA180" s="627"/>
      <c r="CB180" s="627"/>
      <c r="CC180" s="627"/>
      <c r="CD180" s="627"/>
      <c r="CE180" s="627"/>
      <c r="CF180" s="627"/>
      <c r="CG180" s="627"/>
      <c r="CH180" s="627"/>
      <c r="CI180" s="627"/>
      <c r="CJ180" s="627"/>
      <c r="CK180" s="627"/>
      <c r="CL180" s="627"/>
      <c r="CM180" s="627"/>
      <c r="CN180" s="627"/>
      <c r="CO180" s="627"/>
      <c r="CP180" s="627"/>
      <c r="CQ180" s="627"/>
      <c r="CR180" s="627"/>
      <c r="CS180" s="627"/>
      <c r="CT180" s="627"/>
      <c r="CU180" s="627"/>
      <c r="CV180" s="627"/>
      <c r="CW180" s="627"/>
      <c r="CX180" s="627"/>
      <c r="CY180" s="627"/>
      <c r="CZ180" s="627"/>
      <c r="DA180" s="627"/>
      <c r="DB180" s="627"/>
      <c r="DC180" s="627"/>
      <c r="DD180" s="627"/>
      <c r="DE180" s="627"/>
      <c r="DF180" s="627"/>
      <c r="DG180" s="627"/>
      <c r="DH180" s="627"/>
      <c r="DI180" s="627"/>
      <c r="DJ180" s="627"/>
      <c r="DK180" s="627"/>
      <c r="DL180" s="627"/>
      <c r="DM180" s="627"/>
      <c r="DN180" s="627"/>
      <c r="DO180" s="627"/>
      <c r="DP180" s="627"/>
      <c r="DQ180" s="627"/>
      <c r="DR180" s="627"/>
      <c r="DS180" s="627"/>
      <c r="DT180" s="627"/>
      <c r="DU180" s="627"/>
      <c r="DV180" s="627"/>
      <c r="DW180" s="627"/>
      <c r="DX180" s="627"/>
      <c r="DY180" s="627"/>
      <c r="DZ180" s="627"/>
      <c r="EA180" s="627"/>
      <c r="EB180" s="627"/>
      <c r="EC180" s="627"/>
      <c r="ED180" s="627"/>
      <c r="EE180" s="627"/>
      <c r="EF180" s="627"/>
      <c r="EG180" s="627"/>
      <c r="EH180" s="627"/>
      <c r="EI180" s="627"/>
      <c r="EJ180" s="627"/>
      <c r="EK180" s="627"/>
      <c r="EL180" s="627"/>
      <c r="EM180" s="627"/>
      <c r="EN180" s="627"/>
      <c r="EO180" s="627"/>
      <c r="EP180" s="627"/>
      <c r="EQ180" s="627"/>
      <c r="ER180" s="627"/>
      <c r="ES180" s="627"/>
      <c r="ET180" s="627"/>
      <c r="EU180" s="627"/>
      <c r="EV180" s="627"/>
      <c r="EW180" s="627"/>
      <c r="EX180" s="627"/>
      <c r="EY180" s="627"/>
      <c r="EZ180" s="627"/>
      <c r="FA180" s="627"/>
      <c r="FB180" s="627"/>
      <c r="FC180" s="627"/>
      <c r="FD180" s="627"/>
      <c r="FE180" s="627"/>
      <c r="FF180" s="627"/>
      <c r="FG180" s="627"/>
      <c r="FH180" s="627"/>
      <c r="FI180" s="627"/>
      <c r="FJ180" s="627"/>
      <c r="FK180" s="627"/>
      <c r="FL180" s="627"/>
      <c r="FM180" s="627"/>
      <c r="FN180" s="627"/>
      <c r="FO180" s="627"/>
      <c r="FP180" s="627"/>
      <c r="FQ180" s="627"/>
      <c r="FR180" s="627"/>
      <c r="FS180" s="627"/>
      <c r="FT180" s="627"/>
      <c r="FU180" s="627"/>
      <c r="FV180" s="627"/>
      <c r="FW180" s="627"/>
      <c r="FX180" s="627"/>
      <c r="FY180" s="627"/>
      <c r="FZ180" s="627"/>
      <c r="GA180" s="627"/>
      <c r="GB180" s="627"/>
      <c r="GC180" s="627"/>
      <c r="GD180" s="627"/>
      <c r="GE180" s="627"/>
      <c r="GF180" s="627"/>
      <c r="GG180" s="627"/>
      <c r="GH180" s="627"/>
      <c r="GI180" s="627"/>
      <c r="GJ180" s="627"/>
      <c r="GK180" s="627"/>
      <c r="GL180" s="627"/>
      <c r="GM180" s="627"/>
      <c r="GN180" s="627"/>
      <c r="GO180" s="627"/>
      <c r="GP180" s="627"/>
      <c r="GQ180" s="627"/>
      <c r="GR180" s="627"/>
      <c r="GS180" s="627"/>
      <c r="GT180" s="627"/>
      <c r="GU180" s="627"/>
      <c r="GV180" s="627"/>
      <c r="GW180" s="627"/>
      <c r="GX180" s="627"/>
      <c r="GY180" s="627"/>
      <c r="GZ180" s="627"/>
      <c r="HA180" s="627"/>
      <c r="HB180" s="627"/>
      <c r="HC180" s="627"/>
      <c r="HD180" s="627"/>
      <c r="HE180" s="627"/>
      <c r="HF180" s="627"/>
      <c r="HG180" s="627"/>
      <c r="HH180" s="627"/>
      <c r="HI180" s="627"/>
      <c r="HJ180" s="627"/>
      <c r="HK180" s="627"/>
      <c r="HL180" s="627"/>
      <c r="HM180" s="627"/>
      <c r="HN180" s="627"/>
      <c r="HO180" s="627"/>
      <c r="HP180" s="627"/>
      <c r="HQ180" s="627"/>
      <c r="HR180" s="627"/>
      <c r="HS180" s="627"/>
      <c r="HT180" s="627"/>
      <c r="HU180" s="627"/>
      <c r="HV180" s="627"/>
      <c r="HW180" s="627"/>
      <c r="HX180" s="627"/>
      <c r="HY180" s="627"/>
      <c r="HZ180" s="627"/>
      <c r="IA180" s="627"/>
      <c r="IB180" s="627"/>
      <c r="IC180" s="627"/>
      <c r="ID180" s="627"/>
      <c r="IE180" s="627"/>
      <c r="IF180" s="627"/>
      <c r="IG180" s="627"/>
      <c r="IH180" s="627"/>
      <c r="II180" s="627"/>
      <c r="IJ180" s="627"/>
      <c r="IK180" s="627"/>
      <c r="IL180" s="627"/>
      <c r="IM180" s="627"/>
      <c r="IN180" s="627"/>
      <c r="IO180" s="627"/>
      <c r="IP180" s="627"/>
      <c r="IQ180" s="627"/>
      <c r="IR180" s="627"/>
      <c r="IS180" s="627"/>
      <c r="IT180" s="627"/>
      <c r="IU180" s="627"/>
      <c r="IV180" s="627"/>
      <c r="IW180" s="627"/>
      <c r="IX180" s="627"/>
      <c r="IY180" s="627"/>
      <c r="IZ180" s="627"/>
      <c r="JA180" s="627"/>
      <c r="JB180" s="627"/>
      <c r="JC180" s="627"/>
      <c r="JD180" s="627"/>
      <c r="JE180" s="627"/>
      <c r="JF180" s="627"/>
      <c r="JG180" s="627"/>
      <c r="JH180" s="627"/>
      <c r="JI180" s="627"/>
      <c r="JJ180" s="627"/>
      <c r="JK180" s="627"/>
      <c r="JL180" s="627"/>
      <c r="JM180" s="627"/>
      <c r="JN180" s="627"/>
      <c r="JO180" s="627"/>
      <c r="JP180" s="627"/>
      <c r="JQ180" s="627"/>
      <c r="JR180" s="627"/>
      <c r="JS180" s="627"/>
      <c r="JT180" s="627"/>
      <c r="JU180" s="627"/>
      <c r="JV180" s="627"/>
      <c r="JW180" s="627"/>
      <c r="JX180" s="627"/>
      <c r="JY180" s="627"/>
      <c r="JZ180" s="627"/>
      <c r="KA180" s="627"/>
      <c r="KB180" s="627"/>
      <c r="KC180" s="627"/>
      <c r="KD180" s="627"/>
      <c r="KE180" s="627"/>
      <c r="KF180" s="627"/>
      <c r="KG180" s="627"/>
      <c r="KH180" s="627"/>
      <c r="KI180" s="627"/>
      <c r="KJ180" s="627"/>
      <c r="KK180" s="627"/>
      <c r="KL180" s="627"/>
      <c r="KM180" s="627"/>
      <c r="KN180" s="627"/>
      <c r="KO180" s="627"/>
      <c r="KP180" s="627"/>
      <c r="KQ180" s="627"/>
      <c r="KR180" s="627"/>
      <c r="KS180" s="627"/>
      <c r="KT180" s="627"/>
      <c r="KU180" s="627"/>
      <c r="KV180" s="627"/>
      <c r="KW180" s="627"/>
      <c r="KX180" s="627"/>
      <c r="KY180" s="627"/>
      <c r="KZ180" s="627"/>
      <c r="LA180" s="627"/>
      <c r="LB180" s="627"/>
      <c r="LC180" s="627"/>
      <c r="LD180" s="627"/>
      <c r="LE180" s="627"/>
      <c r="LF180" s="627"/>
      <c r="LG180" s="627"/>
      <c r="LH180" s="627"/>
      <c r="LI180" s="627"/>
      <c r="LJ180" s="627"/>
      <c r="LK180" s="627"/>
      <c r="LL180" s="627"/>
      <c r="LM180" s="627"/>
      <c r="LN180" s="627"/>
      <c r="LO180" s="627"/>
      <c r="LP180" s="627"/>
      <c r="LQ180" s="627"/>
      <c r="LR180" s="627"/>
      <c r="LS180" s="627"/>
      <c r="LT180" s="627"/>
      <c r="LU180" s="627"/>
      <c r="LV180" s="627"/>
      <c r="LW180" s="627"/>
      <c r="LX180" s="627"/>
      <c r="LY180" s="627"/>
      <c r="LZ180" s="627"/>
      <c r="MA180" s="627"/>
      <c r="MB180" s="627"/>
      <c r="MC180" s="627"/>
      <c r="MD180" s="627"/>
      <c r="ME180" s="627"/>
      <c r="MF180" s="627"/>
      <c r="MG180" s="627"/>
      <c r="MH180" s="627"/>
      <c r="MI180" s="627"/>
      <c r="MJ180" s="627"/>
      <c r="MK180" s="627"/>
      <c r="ML180" s="627"/>
      <c r="MM180" s="627"/>
      <c r="MN180" s="627"/>
      <c r="MO180" s="627"/>
      <c r="MP180" s="627"/>
      <c r="MQ180" s="627"/>
      <c r="MR180" s="627"/>
      <c r="MS180" s="627"/>
      <c r="MT180" s="627"/>
      <c r="MU180" s="627"/>
      <c r="MV180" s="627"/>
      <c r="MW180" s="627"/>
      <c r="MX180" s="627"/>
      <c r="MY180" s="627"/>
      <c r="MZ180" s="627"/>
      <c r="NA180" s="627"/>
      <c r="NB180" s="627"/>
      <c r="NC180" s="627"/>
      <c r="ND180" s="627"/>
      <c r="NE180" s="627"/>
      <c r="NF180" s="627"/>
      <c r="NG180" s="627"/>
      <c r="NH180" s="627"/>
      <c r="NI180" s="627"/>
      <c r="NJ180" s="627"/>
      <c r="NK180" s="627"/>
      <c r="NL180" s="627"/>
      <c r="NM180" s="627"/>
      <c r="NN180" s="627"/>
      <c r="NO180" s="627"/>
      <c r="NP180" s="627"/>
      <c r="NQ180" s="627"/>
      <c r="NR180" s="627"/>
      <c r="NS180" s="627"/>
      <c r="NT180" s="627"/>
      <c r="NU180" s="627"/>
      <c r="NV180" s="627"/>
      <c r="NW180" s="627"/>
      <c r="NX180" s="627"/>
      <c r="NY180" s="627"/>
      <c r="NZ180" s="627"/>
      <c r="OA180" s="627"/>
      <c r="OB180" s="627"/>
      <c r="OC180" s="627"/>
      <c r="OD180" s="627"/>
      <c r="OE180" s="627"/>
      <c r="OF180" s="627"/>
      <c r="OG180" s="627"/>
      <c r="OH180" s="627"/>
      <c r="OI180" s="627"/>
      <c r="OJ180" s="627"/>
      <c r="OK180" s="627"/>
      <c r="OL180" s="627"/>
      <c r="OM180" s="627"/>
      <c r="ON180" s="627"/>
    </row>
    <row r="181" spans="1:404" ht="15" customHeight="1">
      <c r="A181" s="12"/>
      <c r="B181" s="12"/>
      <c r="C181" s="12"/>
      <c r="D181" s="12"/>
      <c r="E181" s="12"/>
      <c r="F181" s="12"/>
      <c r="G181" s="12"/>
      <c r="H181" s="12"/>
      <c r="I181" s="12"/>
      <c r="J181" s="627"/>
      <c r="K181" s="627"/>
      <c r="L181" s="627"/>
      <c r="M181" s="627"/>
      <c r="N181" s="627"/>
      <c r="O181" s="627"/>
      <c r="P181" s="627"/>
      <c r="Q181" s="627"/>
      <c r="R181" s="627"/>
      <c r="S181" s="627"/>
      <c r="T181" s="627"/>
      <c r="U181" s="627"/>
      <c r="V181" s="627"/>
      <c r="W181" s="627"/>
      <c r="X181" s="627"/>
      <c r="Y181" s="627"/>
      <c r="Z181" s="627"/>
      <c r="AA181" s="627"/>
      <c r="AB181" s="627"/>
      <c r="AC181" s="627"/>
      <c r="AD181" s="627"/>
      <c r="AE181" s="627"/>
      <c r="AF181" s="627"/>
      <c r="AG181" s="627"/>
      <c r="AH181" s="627"/>
      <c r="AI181" s="627"/>
      <c r="AJ181" s="627"/>
      <c r="AK181" s="627"/>
      <c r="AL181" s="627"/>
      <c r="AM181" s="627"/>
      <c r="AN181" s="627"/>
      <c r="AO181" s="627"/>
      <c r="AP181" s="627"/>
      <c r="AQ181" s="627"/>
      <c r="AR181" s="627"/>
      <c r="AS181" s="627"/>
      <c r="AT181" s="627"/>
      <c r="AU181" s="627"/>
      <c r="AV181" s="627"/>
      <c r="AW181" s="627"/>
      <c r="AX181" s="627"/>
      <c r="AY181" s="627"/>
      <c r="AZ181" s="627"/>
      <c r="BA181" s="627"/>
      <c r="BB181" s="627"/>
      <c r="BC181" s="627"/>
      <c r="BD181" s="627"/>
      <c r="BE181" s="627"/>
      <c r="BF181" s="627"/>
      <c r="BG181" s="627"/>
      <c r="BH181" s="627"/>
      <c r="BI181" s="627"/>
      <c r="BJ181" s="627"/>
      <c r="BK181" s="627"/>
      <c r="BL181" s="627"/>
      <c r="BM181" s="627"/>
      <c r="BN181" s="627"/>
      <c r="BO181" s="627"/>
      <c r="BP181" s="627"/>
      <c r="BQ181" s="627"/>
      <c r="BR181" s="627"/>
      <c r="BS181" s="627"/>
      <c r="BT181" s="627"/>
      <c r="BU181" s="627"/>
      <c r="BV181" s="627"/>
      <c r="BW181" s="627"/>
      <c r="BX181" s="627"/>
      <c r="BY181" s="627"/>
      <c r="BZ181" s="627"/>
      <c r="CA181" s="627"/>
      <c r="CB181" s="627"/>
      <c r="CC181" s="627"/>
      <c r="CD181" s="627"/>
      <c r="CE181" s="627"/>
      <c r="CF181" s="627"/>
      <c r="CG181" s="627"/>
      <c r="CH181" s="627"/>
      <c r="CI181" s="627"/>
      <c r="CJ181" s="627"/>
      <c r="CK181" s="627"/>
      <c r="CL181" s="627"/>
      <c r="CM181" s="627"/>
      <c r="CN181" s="627"/>
      <c r="CO181" s="627"/>
      <c r="CP181" s="627"/>
      <c r="CQ181" s="627"/>
      <c r="CR181" s="627"/>
      <c r="CS181" s="627"/>
      <c r="CT181" s="627"/>
      <c r="CU181" s="627"/>
      <c r="CV181" s="627"/>
      <c r="CW181" s="627"/>
      <c r="CX181" s="627"/>
      <c r="CY181" s="627"/>
      <c r="CZ181" s="627"/>
      <c r="DA181" s="627"/>
      <c r="DB181" s="627"/>
      <c r="DC181" s="627"/>
      <c r="DD181" s="627"/>
      <c r="DE181" s="627"/>
      <c r="DF181" s="627"/>
      <c r="DG181" s="627"/>
      <c r="DH181" s="627"/>
      <c r="DI181" s="627"/>
      <c r="DJ181" s="627"/>
      <c r="DK181" s="627"/>
      <c r="DL181" s="627"/>
      <c r="DM181" s="627"/>
      <c r="DN181" s="627"/>
      <c r="DO181" s="627"/>
      <c r="DP181" s="627"/>
      <c r="DQ181" s="627"/>
      <c r="DR181" s="627"/>
      <c r="DS181" s="627"/>
      <c r="DT181" s="627"/>
      <c r="DU181" s="627"/>
      <c r="DV181" s="627"/>
      <c r="DW181" s="627"/>
      <c r="DX181" s="627"/>
      <c r="DY181" s="627"/>
      <c r="DZ181" s="627"/>
      <c r="EA181" s="627"/>
      <c r="EB181" s="627"/>
      <c r="EC181" s="627"/>
      <c r="ED181" s="627"/>
      <c r="EE181" s="627"/>
      <c r="EF181" s="627"/>
      <c r="EG181" s="627"/>
      <c r="EH181" s="627"/>
      <c r="EI181" s="627"/>
      <c r="EJ181" s="627"/>
      <c r="EK181" s="627"/>
      <c r="EL181" s="627"/>
      <c r="EM181" s="627"/>
      <c r="EN181" s="627"/>
      <c r="EO181" s="627"/>
      <c r="EP181" s="627"/>
      <c r="EQ181" s="627"/>
      <c r="ER181" s="627"/>
      <c r="ES181" s="627"/>
      <c r="ET181" s="627"/>
      <c r="EU181" s="627"/>
      <c r="EV181" s="627"/>
      <c r="EW181" s="627"/>
      <c r="EX181" s="627"/>
      <c r="EY181" s="627"/>
      <c r="EZ181" s="627"/>
      <c r="FA181" s="627"/>
      <c r="FB181" s="627"/>
      <c r="FC181" s="627"/>
      <c r="FD181" s="627"/>
      <c r="FE181" s="627"/>
      <c r="FF181" s="627"/>
      <c r="FG181" s="627"/>
      <c r="FH181" s="627"/>
      <c r="FI181" s="627"/>
      <c r="FJ181" s="627"/>
      <c r="FK181" s="627"/>
      <c r="FL181" s="627"/>
      <c r="FM181" s="627"/>
      <c r="FN181" s="627"/>
      <c r="FO181" s="627"/>
      <c r="FP181" s="627"/>
      <c r="FQ181" s="627"/>
      <c r="FR181" s="627"/>
      <c r="FS181" s="627"/>
      <c r="FT181" s="627"/>
      <c r="FU181" s="627"/>
      <c r="FV181" s="627"/>
      <c r="FW181" s="627"/>
      <c r="FX181" s="627"/>
      <c r="FY181" s="627"/>
      <c r="FZ181" s="627"/>
      <c r="GA181" s="627"/>
      <c r="GB181" s="627"/>
      <c r="GC181" s="627"/>
      <c r="GD181" s="627"/>
      <c r="GE181" s="627"/>
      <c r="GF181" s="627"/>
      <c r="GG181" s="627"/>
      <c r="GH181" s="627"/>
      <c r="GI181" s="627"/>
      <c r="GJ181" s="627"/>
      <c r="GK181" s="627"/>
      <c r="GL181" s="627"/>
      <c r="GM181" s="627"/>
      <c r="GN181" s="627"/>
      <c r="GO181" s="627"/>
      <c r="GP181" s="627"/>
      <c r="GQ181" s="627"/>
      <c r="GR181" s="627"/>
      <c r="GS181" s="627"/>
      <c r="GT181" s="627"/>
      <c r="GU181" s="627"/>
      <c r="GV181" s="627"/>
      <c r="GW181" s="627"/>
      <c r="GX181" s="627"/>
      <c r="GY181" s="627"/>
      <c r="GZ181" s="627"/>
      <c r="HA181" s="627"/>
      <c r="HB181" s="627"/>
      <c r="HC181" s="627"/>
      <c r="HD181" s="627"/>
      <c r="HE181" s="627"/>
      <c r="HF181" s="627"/>
      <c r="HG181" s="627"/>
      <c r="HH181" s="627"/>
      <c r="HI181" s="627"/>
      <c r="HJ181" s="627"/>
      <c r="HK181" s="627"/>
      <c r="HL181" s="627"/>
      <c r="HM181" s="627"/>
      <c r="HN181" s="627"/>
      <c r="HO181" s="627"/>
      <c r="HP181" s="627"/>
      <c r="HQ181" s="627"/>
      <c r="HR181" s="627"/>
      <c r="HS181" s="627"/>
      <c r="HT181" s="627"/>
      <c r="HU181" s="627"/>
      <c r="HV181" s="627"/>
      <c r="HW181" s="627"/>
      <c r="HX181" s="627"/>
      <c r="HY181" s="627"/>
      <c r="HZ181" s="627"/>
      <c r="IA181" s="627"/>
      <c r="IB181" s="627"/>
      <c r="IC181" s="627"/>
      <c r="ID181" s="627"/>
      <c r="IE181" s="627"/>
      <c r="IF181" s="627"/>
      <c r="IG181" s="627"/>
      <c r="IH181" s="627"/>
      <c r="II181" s="627"/>
      <c r="IJ181" s="627"/>
      <c r="IK181" s="627"/>
      <c r="IL181" s="627"/>
      <c r="IM181" s="627"/>
      <c r="IN181" s="627"/>
      <c r="IO181" s="627"/>
      <c r="IP181" s="627"/>
      <c r="IQ181" s="627"/>
      <c r="IR181" s="627"/>
      <c r="IS181" s="627"/>
      <c r="IT181" s="627"/>
      <c r="IU181" s="627"/>
      <c r="IV181" s="627"/>
      <c r="IW181" s="627"/>
      <c r="IX181" s="627"/>
      <c r="IY181" s="627"/>
      <c r="IZ181" s="627"/>
      <c r="JA181" s="627"/>
      <c r="JB181" s="627"/>
      <c r="JC181" s="627"/>
      <c r="JD181" s="627"/>
      <c r="JE181" s="627"/>
      <c r="JF181" s="627"/>
      <c r="JG181" s="627"/>
      <c r="JH181" s="627"/>
      <c r="JI181" s="627"/>
      <c r="JJ181" s="627"/>
      <c r="JK181" s="627"/>
      <c r="JL181" s="627"/>
      <c r="JM181" s="627"/>
      <c r="JN181" s="627"/>
      <c r="JO181" s="627"/>
      <c r="JP181" s="627"/>
      <c r="JQ181" s="627"/>
      <c r="JR181" s="627"/>
      <c r="JS181" s="627"/>
      <c r="JT181" s="627"/>
      <c r="JU181" s="627"/>
      <c r="JV181" s="627"/>
      <c r="JW181" s="627"/>
      <c r="JX181" s="627"/>
      <c r="JY181" s="627"/>
      <c r="JZ181" s="627"/>
      <c r="KA181" s="627"/>
      <c r="KB181" s="627"/>
      <c r="KC181" s="627"/>
      <c r="KD181" s="627"/>
      <c r="KE181" s="627"/>
      <c r="KF181" s="627"/>
      <c r="KG181" s="627"/>
      <c r="KH181" s="627"/>
      <c r="KI181" s="627"/>
      <c r="KJ181" s="627"/>
      <c r="KK181" s="627"/>
      <c r="KL181" s="627"/>
      <c r="KM181" s="627"/>
      <c r="KN181" s="627"/>
      <c r="KO181" s="627"/>
      <c r="KP181" s="627"/>
      <c r="KQ181" s="627"/>
      <c r="KR181" s="627"/>
      <c r="KS181" s="627"/>
      <c r="KT181" s="627"/>
      <c r="KU181" s="627"/>
      <c r="KV181" s="627"/>
      <c r="KW181" s="627"/>
      <c r="KX181" s="627"/>
      <c r="KY181" s="627"/>
      <c r="KZ181" s="627"/>
      <c r="LA181" s="627"/>
      <c r="LB181" s="627"/>
      <c r="LC181" s="627"/>
      <c r="LD181" s="627"/>
      <c r="LE181" s="627"/>
      <c r="LF181" s="627"/>
      <c r="LG181" s="627"/>
      <c r="LH181" s="627"/>
      <c r="LI181" s="627"/>
      <c r="LJ181" s="627"/>
      <c r="LK181" s="627"/>
      <c r="LL181" s="627"/>
      <c r="LM181" s="627"/>
      <c r="LN181" s="627"/>
      <c r="LO181" s="627"/>
      <c r="LP181" s="627"/>
      <c r="LQ181" s="627"/>
      <c r="LR181" s="627"/>
      <c r="LS181" s="627"/>
      <c r="LT181" s="627"/>
      <c r="LU181" s="627"/>
      <c r="LV181" s="627"/>
      <c r="LW181" s="627"/>
      <c r="LX181" s="627"/>
      <c r="LY181" s="627"/>
      <c r="LZ181" s="627"/>
      <c r="MA181" s="627"/>
      <c r="MB181" s="627"/>
      <c r="MC181" s="627"/>
      <c r="MD181" s="627"/>
      <c r="ME181" s="627"/>
      <c r="MF181" s="627"/>
      <c r="MG181" s="627"/>
      <c r="MH181" s="627"/>
      <c r="MI181" s="627"/>
      <c r="MJ181" s="627"/>
      <c r="MK181" s="627"/>
      <c r="ML181" s="627"/>
      <c r="MM181" s="627"/>
      <c r="MN181" s="627"/>
      <c r="MO181" s="627"/>
      <c r="MP181" s="627"/>
      <c r="MQ181" s="627"/>
      <c r="MR181" s="627"/>
      <c r="MS181" s="627"/>
      <c r="MT181" s="627"/>
      <c r="MU181" s="627"/>
      <c r="MV181" s="627"/>
      <c r="MW181" s="627"/>
      <c r="MX181" s="627"/>
      <c r="MY181" s="627"/>
      <c r="MZ181" s="627"/>
      <c r="NA181" s="627"/>
      <c r="NB181" s="627"/>
      <c r="NC181" s="627"/>
      <c r="ND181" s="627"/>
      <c r="NE181" s="627"/>
      <c r="NF181" s="627"/>
      <c r="NG181" s="627"/>
      <c r="NH181" s="627"/>
      <c r="NI181" s="627"/>
      <c r="NJ181" s="627"/>
      <c r="NK181" s="627"/>
      <c r="NL181" s="627"/>
      <c r="NM181" s="627"/>
      <c r="NN181" s="627"/>
      <c r="NO181" s="627"/>
      <c r="NP181" s="627"/>
      <c r="NQ181" s="627"/>
      <c r="NR181" s="627"/>
      <c r="NS181" s="627"/>
      <c r="NT181" s="627"/>
      <c r="NU181" s="627"/>
      <c r="NV181" s="627"/>
      <c r="NW181" s="627"/>
      <c r="NX181" s="627"/>
      <c r="NY181" s="627"/>
      <c r="NZ181" s="627"/>
      <c r="OA181" s="627"/>
      <c r="OB181" s="627"/>
      <c r="OC181" s="627"/>
      <c r="OD181" s="627"/>
      <c r="OE181" s="627"/>
      <c r="OF181" s="627"/>
      <c r="OG181" s="627"/>
      <c r="OH181" s="627"/>
      <c r="OI181" s="627"/>
      <c r="OJ181" s="627"/>
      <c r="OK181" s="627"/>
      <c r="OL181" s="627"/>
      <c r="OM181" s="627"/>
      <c r="ON181" s="627"/>
    </row>
    <row r="182" spans="1:404" ht="15" customHeight="1">
      <c r="A182" s="12"/>
      <c r="B182" s="12"/>
      <c r="C182" s="12"/>
      <c r="D182" s="12"/>
      <c r="E182" s="12"/>
      <c r="F182" s="12"/>
      <c r="G182" s="12"/>
      <c r="H182" s="12"/>
      <c r="I182" s="12"/>
      <c r="J182" s="277"/>
      <c r="K182" s="277"/>
      <c r="L182" s="277"/>
      <c r="M182" s="277"/>
      <c r="N182" s="277"/>
      <c r="O182" s="277"/>
      <c r="P182" s="277"/>
      <c r="Q182" s="277"/>
      <c r="R182" s="277"/>
      <c r="S182" s="277"/>
      <c r="T182" s="277"/>
      <c r="U182" s="277"/>
      <c r="V182" s="277"/>
      <c r="W182" s="277"/>
      <c r="X182" s="277"/>
      <c r="Y182" s="277"/>
      <c r="Z182" s="277"/>
      <c r="AA182" s="277"/>
      <c r="AB182" s="277"/>
      <c r="AC182" s="277"/>
      <c r="AD182" s="277"/>
      <c r="AE182" s="277"/>
      <c r="AF182" s="277"/>
      <c r="AG182" s="277"/>
      <c r="AH182" s="277"/>
      <c r="AI182" s="277"/>
      <c r="AJ182" s="277"/>
      <c r="AK182" s="277"/>
      <c r="AL182" s="277"/>
      <c r="AM182" s="277"/>
      <c r="AN182" s="277"/>
      <c r="AO182" s="277"/>
      <c r="AP182" s="277"/>
      <c r="AQ182" s="277"/>
      <c r="AR182" s="277"/>
      <c r="AS182" s="277"/>
      <c r="AT182" s="277"/>
      <c r="AU182" s="277"/>
      <c r="AV182" s="277"/>
      <c r="AW182" s="277"/>
      <c r="AX182" s="277"/>
      <c r="AY182" s="277"/>
      <c r="AZ182" s="277"/>
      <c r="BA182" s="277"/>
      <c r="BB182" s="277"/>
      <c r="BC182" s="277"/>
      <c r="BD182" s="277"/>
      <c r="BE182" s="277"/>
      <c r="BF182" s="277"/>
      <c r="BG182" s="277"/>
      <c r="BH182" s="277"/>
      <c r="BI182" s="277"/>
      <c r="BJ182" s="277"/>
      <c r="BK182" s="277"/>
      <c r="BL182" s="277"/>
      <c r="BM182" s="277"/>
      <c r="BN182" s="277"/>
      <c r="BO182" s="277"/>
      <c r="BP182" s="277"/>
      <c r="BQ182" s="277"/>
      <c r="BR182" s="277"/>
      <c r="BS182" s="277"/>
      <c r="BT182" s="277"/>
      <c r="BU182" s="277"/>
      <c r="BV182" s="277"/>
      <c r="BW182" s="277"/>
      <c r="BX182" s="277"/>
      <c r="BY182" s="277"/>
      <c r="BZ182" s="277"/>
      <c r="CA182" s="277"/>
      <c r="CB182" s="277"/>
      <c r="CC182" s="277"/>
      <c r="CD182" s="277"/>
      <c r="CE182" s="277"/>
      <c r="CF182" s="277"/>
      <c r="CG182" s="277"/>
      <c r="CH182" s="277"/>
      <c r="CI182" s="277"/>
      <c r="CJ182" s="277"/>
      <c r="CK182" s="277"/>
      <c r="CL182" s="277"/>
      <c r="CM182" s="277"/>
      <c r="CN182" s="277"/>
      <c r="CO182" s="277"/>
      <c r="CP182" s="277"/>
      <c r="CQ182" s="277"/>
      <c r="CR182" s="277"/>
      <c r="CS182" s="277"/>
      <c r="CT182" s="277"/>
      <c r="CU182" s="277"/>
      <c r="CV182" s="277"/>
      <c r="CW182" s="277"/>
      <c r="CX182" s="277"/>
      <c r="CY182" s="277"/>
      <c r="CZ182" s="277"/>
      <c r="DA182" s="277"/>
      <c r="DB182" s="277"/>
      <c r="DC182" s="277"/>
      <c r="DD182" s="277"/>
      <c r="DE182" s="277"/>
      <c r="DF182" s="277"/>
      <c r="DG182" s="277"/>
      <c r="DH182" s="277"/>
      <c r="DI182" s="277"/>
      <c r="DJ182" s="277"/>
      <c r="DK182" s="277"/>
      <c r="DL182" s="277"/>
      <c r="DM182" s="277"/>
      <c r="DN182" s="277"/>
      <c r="DO182" s="277"/>
      <c r="DP182" s="277"/>
      <c r="DQ182" s="277"/>
      <c r="DR182" s="277"/>
      <c r="DS182" s="277"/>
      <c r="DT182" s="277"/>
      <c r="DU182" s="277"/>
      <c r="DV182" s="277"/>
      <c r="DW182" s="277"/>
      <c r="DX182" s="277"/>
      <c r="DY182" s="277"/>
      <c r="DZ182" s="277"/>
      <c r="EA182" s="277"/>
      <c r="EB182" s="277"/>
      <c r="EC182" s="277"/>
      <c r="ED182" s="277"/>
      <c r="EE182" s="277"/>
      <c r="EF182" s="277"/>
      <c r="EG182" s="277"/>
      <c r="EH182" s="277"/>
      <c r="EI182" s="277"/>
      <c r="EJ182" s="277"/>
      <c r="EK182" s="277"/>
      <c r="EL182" s="277"/>
      <c r="EM182" s="277"/>
      <c r="EN182" s="277"/>
      <c r="EO182" s="277"/>
      <c r="EP182" s="277"/>
      <c r="EQ182" s="277"/>
      <c r="ER182" s="277"/>
      <c r="ES182" s="277"/>
      <c r="ET182" s="277"/>
      <c r="EU182" s="277"/>
      <c r="EV182" s="277"/>
      <c r="EW182" s="277"/>
      <c r="EX182" s="277"/>
      <c r="EY182" s="277"/>
      <c r="EZ182" s="277"/>
      <c r="FA182" s="277"/>
      <c r="FB182" s="277"/>
      <c r="FC182" s="277"/>
      <c r="FD182" s="277"/>
      <c r="FE182" s="277"/>
      <c r="FF182" s="277"/>
      <c r="FG182" s="277"/>
      <c r="FH182" s="277"/>
      <c r="FI182" s="277"/>
      <c r="FJ182" s="277"/>
      <c r="FK182" s="277"/>
      <c r="FL182" s="277"/>
      <c r="FM182" s="277"/>
      <c r="FN182" s="277"/>
      <c r="FO182" s="277"/>
      <c r="FP182" s="277"/>
      <c r="FQ182" s="277"/>
      <c r="FR182" s="277"/>
      <c r="FS182" s="277"/>
      <c r="FT182" s="277"/>
      <c r="FU182" s="277"/>
      <c r="FV182" s="277"/>
      <c r="FW182" s="277"/>
      <c r="FX182" s="277"/>
      <c r="FY182" s="277"/>
      <c r="FZ182" s="277"/>
      <c r="GA182" s="277"/>
      <c r="GB182" s="277"/>
      <c r="GC182" s="277"/>
      <c r="GD182" s="277"/>
      <c r="GE182" s="277"/>
      <c r="GF182" s="277"/>
      <c r="GG182" s="277"/>
      <c r="GH182" s="277"/>
      <c r="GI182" s="277"/>
      <c r="GJ182" s="277"/>
      <c r="GK182" s="277"/>
      <c r="GL182" s="277"/>
      <c r="GM182" s="277"/>
      <c r="GN182" s="277"/>
      <c r="GO182" s="277"/>
      <c r="GP182" s="277"/>
      <c r="GQ182" s="277"/>
      <c r="GR182" s="277"/>
      <c r="GS182" s="277"/>
      <c r="GT182" s="277"/>
      <c r="GU182" s="277"/>
      <c r="GV182" s="277"/>
      <c r="GW182" s="277"/>
      <c r="GX182" s="277"/>
      <c r="GY182" s="277"/>
      <c r="GZ182" s="277"/>
      <c r="HA182" s="277"/>
      <c r="HB182" s="277"/>
      <c r="HC182" s="277"/>
      <c r="HD182" s="277"/>
      <c r="HE182" s="277"/>
      <c r="HF182" s="277"/>
      <c r="HG182" s="277"/>
      <c r="HH182" s="277"/>
      <c r="HI182" s="277"/>
      <c r="HJ182" s="277"/>
      <c r="HK182" s="277"/>
      <c r="HL182" s="277"/>
      <c r="HM182" s="277"/>
      <c r="HN182" s="277"/>
      <c r="HO182" s="277"/>
      <c r="HP182" s="277"/>
      <c r="HQ182" s="277"/>
      <c r="HR182" s="277"/>
      <c r="HS182" s="277"/>
      <c r="HT182" s="277"/>
      <c r="HU182" s="277"/>
      <c r="HV182" s="277"/>
      <c r="HW182" s="277"/>
      <c r="HX182" s="277"/>
      <c r="HY182" s="277"/>
      <c r="HZ182" s="277"/>
      <c r="IA182" s="277"/>
      <c r="IB182" s="277"/>
      <c r="IC182" s="277"/>
      <c r="ID182" s="277"/>
      <c r="IE182" s="277"/>
      <c r="IF182" s="277"/>
      <c r="IG182" s="277"/>
      <c r="IH182" s="277"/>
      <c r="II182" s="277"/>
      <c r="IJ182" s="277"/>
      <c r="IK182" s="277"/>
      <c r="IL182" s="277"/>
      <c r="IM182" s="277"/>
      <c r="IN182" s="277"/>
      <c r="IO182" s="277"/>
      <c r="IP182" s="277"/>
      <c r="IQ182" s="277"/>
      <c r="IR182" s="277"/>
      <c r="IS182" s="277"/>
      <c r="IT182" s="277"/>
      <c r="IU182" s="277"/>
      <c r="IV182" s="277"/>
      <c r="IW182" s="277"/>
      <c r="IX182" s="277"/>
      <c r="IY182" s="277"/>
      <c r="IZ182" s="277"/>
      <c r="JA182" s="277"/>
      <c r="JB182" s="277"/>
      <c r="JC182" s="277"/>
      <c r="JD182" s="277"/>
      <c r="JE182" s="277"/>
      <c r="JF182" s="277"/>
      <c r="JG182" s="277"/>
      <c r="JH182" s="277"/>
      <c r="JI182" s="277"/>
      <c r="JJ182" s="277"/>
      <c r="JK182" s="277"/>
      <c r="JL182" s="277"/>
      <c r="JM182" s="277"/>
      <c r="JN182" s="277"/>
      <c r="JO182" s="277"/>
      <c r="JP182" s="277"/>
      <c r="JQ182" s="277"/>
      <c r="JR182" s="277"/>
      <c r="JS182" s="277"/>
      <c r="JT182" s="277"/>
      <c r="JU182" s="277"/>
      <c r="JV182" s="277"/>
      <c r="JW182" s="277"/>
      <c r="JX182" s="277"/>
      <c r="JY182" s="277"/>
      <c r="JZ182" s="277"/>
      <c r="KA182" s="277"/>
      <c r="KB182" s="277"/>
      <c r="KC182" s="277"/>
      <c r="KD182" s="277"/>
      <c r="KE182" s="277"/>
      <c r="KF182" s="277"/>
      <c r="KG182" s="277"/>
      <c r="KH182" s="277"/>
      <c r="KI182" s="277"/>
      <c r="KJ182" s="277"/>
      <c r="KK182" s="277"/>
      <c r="KL182" s="277"/>
      <c r="KM182" s="277"/>
      <c r="KN182" s="277"/>
      <c r="KO182" s="277"/>
      <c r="KP182" s="277"/>
      <c r="KQ182" s="277"/>
      <c r="KR182" s="277"/>
      <c r="KS182" s="277"/>
      <c r="KT182" s="277"/>
      <c r="KU182" s="277"/>
      <c r="KV182" s="277"/>
      <c r="KW182" s="277"/>
      <c r="KX182" s="277"/>
      <c r="KY182" s="277"/>
      <c r="KZ182" s="277"/>
      <c r="LA182" s="277"/>
      <c r="LB182" s="277"/>
      <c r="LC182" s="277"/>
      <c r="LD182" s="277"/>
      <c r="LE182" s="277"/>
      <c r="LF182" s="277"/>
      <c r="LG182" s="277"/>
      <c r="LH182" s="277"/>
      <c r="LI182" s="277"/>
      <c r="LJ182" s="277"/>
      <c r="LK182" s="277"/>
      <c r="LL182" s="277"/>
      <c r="LM182" s="277"/>
      <c r="LN182" s="277"/>
      <c r="LO182" s="277"/>
      <c r="LP182" s="277"/>
      <c r="LQ182" s="277"/>
      <c r="LR182" s="277"/>
      <c r="LS182" s="277"/>
      <c r="LT182" s="277"/>
      <c r="LU182" s="277"/>
      <c r="LV182" s="277"/>
      <c r="LW182" s="277"/>
      <c r="LX182" s="277"/>
      <c r="LY182" s="277"/>
      <c r="LZ182" s="277"/>
      <c r="MA182" s="277"/>
      <c r="MB182" s="277"/>
      <c r="MC182" s="277"/>
      <c r="MD182" s="277"/>
      <c r="ME182" s="277"/>
      <c r="MF182" s="277"/>
      <c r="MG182" s="277"/>
      <c r="MH182" s="277"/>
      <c r="MI182" s="277"/>
      <c r="MJ182" s="277"/>
      <c r="MK182" s="277"/>
      <c r="ML182" s="277"/>
      <c r="MM182" s="277"/>
      <c r="MN182" s="277"/>
      <c r="MO182" s="277"/>
      <c r="MP182" s="277"/>
      <c r="MQ182" s="277"/>
      <c r="MR182" s="277"/>
      <c r="MS182" s="277"/>
      <c r="MT182" s="277"/>
      <c r="MU182" s="277"/>
      <c r="MV182" s="277"/>
      <c r="MW182" s="277"/>
      <c r="MX182" s="277"/>
      <c r="MY182" s="277"/>
      <c r="MZ182" s="277"/>
      <c r="NA182" s="277"/>
      <c r="NB182" s="277"/>
      <c r="NC182" s="277"/>
      <c r="ND182" s="277"/>
      <c r="NE182" s="277"/>
      <c r="NF182" s="277"/>
      <c r="NG182" s="277"/>
      <c r="NH182" s="277"/>
      <c r="NI182" s="277"/>
      <c r="NJ182" s="277"/>
      <c r="NK182" s="277"/>
      <c r="NL182" s="277"/>
      <c r="NM182" s="277"/>
      <c r="NN182" s="277"/>
      <c r="NO182" s="277"/>
      <c r="NP182" s="277"/>
      <c r="NQ182" s="277"/>
      <c r="NR182" s="277"/>
      <c r="NS182" s="277"/>
      <c r="NT182" s="277"/>
      <c r="NU182" s="277"/>
      <c r="NV182" s="277"/>
      <c r="NW182" s="277"/>
      <c r="NX182" s="277"/>
      <c r="NY182" s="277"/>
      <c r="NZ182" s="277"/>
      <c r="OA182" s="277"/>
      <c r="OB182" s="277"/>
      <c r="OC182" s="277"/>
      <c r="OD182" s="277"/>
      <c r="OE182" s="277"/>
      <c r="OF182" s="277"/>
      <c r="OG182" s="277"/>
      <c r="OH182" s="277"/>
      <c r="OI182" s="277"/>
      <c r="OJ182" s="277"/>
      <c r="OK182" s="277"/>
      <c r="OL182" s="277"/>
      <c r="OM182" s="277"/>
      <c r="ON182" s="277"/>
    </row>
    <row r="183" spans="1:404" ht="15" customHeight="1">
      <c r="A183" s="12"/>
      <c r="B183" s="12"/>
      <c r="C183" s="12"/>
      <c r="D183" s="12"/>
      <c r="E183" s="12"/>
      <c r="F183" s="12"/>
      <c r="G183" s="12"/>
      <c r="H183" s="12"/>
      <c r="I183" s="12"/>
    </row>
  </sheetData>
  <dataConsolidate link="1"/>
  <mergeCells count="20867">
    <mergeCell ref="O31:O34"/>
    <mergeCell ref="P31:P34"/>
    <mergeCell ref="Q31:Q34"/>
    <mergeCell ref="R31:R34"/>
    <mergeCell ref="S31:S34"/>
    <mergeCell ref="T31:T34"/>
    <mergeCell ref="U31:U34"/>
    <mergeCell ref="V31:V34"/>
    <mergeCell ref="W31:W34"/>
    <mergeCell ref="X31:X34"/>
    <mergeCell ref="Y31:Y34"/>
    <mergeCell ref="Z31:Z34"/>
    <mergeCell ref="AA31:AA34"/>
    <mergeCell ref="AB31:AB34"/>
    <mergeCell ref="AC31:AC34"/>
    <mergeCell ref="AD31:AD34"/>
    <mergeCell ref="AE31:AE34"/>
    <mergeCell ref="AF31:AF34"/>
    <mergeCell ref="AG31:AG34"/>
    <mergeCell ref="AH31:AH34"/>
    <mergeCell ref="AI31:AI34"/>
    <mergeCell ref="AJ31:AJ34"/>
    <mergeCell ref="AK31:AK34"/>
    <mergeCell ref="AL31:AL34"/>
    <mergeCell ref="AM31:AM34"/>
    <mergeCell ref="AN31:AN34"/>
    <mergeCell ref="AO31:AO34"/>
    <mergeCell ref="AP31:AP34"/>
    <mergeCell ref="AQ31:AQ34"/>
    <mergeCell ref="AR31:AR34"/>
    <mergeCell ref="AS31:AS34"/>
    <mergeCell ref="AT31:AT34"/>
    <mergeCell ref="AU31:AU34"/>
    <mergeCell ref="AZ24:AZ26"/>
    <mergeCell ref="BA24:BA26"/>
    <mergeCell ref="BB24:BB26"/>
    <mergeCell ref="BC24:BC26"/>
    <mergeCell ref="BD24:BD26"/>
    <mergeCell ref="BE24:BE26"/>
    <mergeCell ref="BF24:BF26"/>
    <mergeCell ref="BG24:BG26"/>
    <mergeCell ref="BH24:BH26"/>
    <mergeCell ref="BI24:BI26"/>
    <mergeCell ref="BJ24:BJ26"/>
    <mergeCell ref="BK24:BK26"/>
    <mergeCell ref="BL24:BL26"/>
    <mergeCell ref="BM24:BM26"/>
    <mergeCell ref="BN24:BN26"/>
    <mergeCell ref="BO24:BO26"/>
    <mergeCell ref="BP24:BP26"/>
    <mergeCell ref="BQ24:BQ26"/>
    <mergeCell ref="BR24:BR26"/>
    <mergeCell ref="BS24:BS26"/>
    <mergeCell ref="BT24:BT26"/>
    <mergeCell ref="BU24:BU26"/>
    <mergeCell ref="BV24:BV26"/>
    <mergeCell ref="BW24:BW26"/>
    <mergeCell ref="BX24:BX26"/>
    <mergeCell ref="BY24:BY26"/>
    <mergeCell ref="BZ24:BZ26"/>
    <mergeCell ref="CA24:CA26"/>
    <mergeCell ref="CB24:CB26"/>
    <mergeCell ref="CC24:CC26"/>
    <mergeCell ref="CD24:CD26"/>
    <mergeCell ref="CE24:CE26"/>
    <mergeCell ref="CF24:CF26"/>
    <mergeCell ref="S24:S26"/>
    <mergeCell ref="T24:T26"/>
    <mergeCell ref="U24:U26"/>
    <mergeCell ref="V24:V26"/>
    <mergeCell ref="W24:W26"/>
    <mergeCell ref="X24:X26"/>
    <mergeCell ref="Y24:Y26"/>
    <mergeCell ref="Z24:Z26"/>
    <mergeCell ref="AA24:AA26"/>
    <mergeCell ref="AB24:AB26"/>
    <mergeCell ref="AC24:AC26"/>
    <mergeCell ref="AD24:AD26"/>
    <mergeCell ref="AE24:AE26"/>
    <mergeCell ref="AF24:AF26"/>
    <mergeCell ref="AG24:AG26"/>
    <mergeCell ref="AH24:AH26"/>
    <mergeCell ref="AI24:AI26"/>
    <mergeCell ref="AJ24:AJ26"/>
    <mergeCell ref="AK24:AK26"/>
    <mergeCell ref="AL24:AL26"/>
    <mergeCell ref="AM24:AM26"/>
    <mergeCell ref="AN24:AN26"/>
    <mergeCell ref="AO24:AO26"/>
    <mergeCell ref="AP24:AP26"/>
    <mergeCell ref="AQ24:AQ26"/>
    <mergeCell ref="AR24:AR26"/>
    <mergeCell ref="AS24:AS26"/>
    <mergeCell ref="AT24:AT26"/>
    <mergeCell ref="AU24:AU26"/>
    <mergeCell ref="AV24:AV26"/>
    <mergeCell ref="AW24:AW26"/>
    <mergeCell ref="AX24:AX26"/>
    <mergeCell ref="AY24:AY26"/>
    <mergeCell ref="B59:F59"/>
    <mergeCell ref="B74:F74"/>
    <mergeCell ref="B5:E5"/>
    <mergeCell ref="B37:E37"/>
    <mergeCell ref="B40:E40"/>
    <mergeCell ref="B72:F72"/>
    <mergeCell ref="B75:C75"/>
    <mergeCell ref="B76:F76"/>
    <mergeCell ref="G76:H76"/>
    <mergeCell ref="B60:F60"/>
    <mergeCell ref="J1:J4"/>
    <mergeCell ref="K1:K4"/>
    <mergeCell ref="L1:L4"/>
    <mergeCell ref="M1:M4"/>
    <mergeCell ref="J63:J68"/>
    <mergeCell ref="K63:K68"/>
    <mergeCell ref="L63:L68"/>
    <mergeCell ref="M63:M68"/>
    <mergeCell ref="K58:K59"/>
    <mergeCell ref="L58:L59"/>
    <mergeCell ref="M58:M59"/>
    <mergeCell ref="K60:K62"/>
    <mergeCell ref="L60:L62"/>
    <mergeCell ref="M60:M62"/>
    <mergeCell ref="B57:F57"/>
    <mergeCell ref="B19:E19"/>
    <mergeCell ref="C42:E42"/>
    <mergeCell ref="C43:E43"/>
    <mergeCell ref="C44:E44"/>
    <mergeCell ref="C45:E45"/>
    <mergeCell ref="C46:E46"/>
    <mergeCell ref="C47:E47"/>
    <mergeCell ref="C48:E48"/>
    <mergeCell ref="C53:E53"/>
    <mergeCell ref="C54:E54"/>
    <mergeCell ref="C55:E55"/>
    <mergeCell ref="C52:E52"/>
    <mergeCell ref="C70:E70"/>
    <mergeCell ref="C41:E41"/>
    <mergeCell ref="C58:F58"/>
    <mergeCell ref="J24:J26"/>
    <mergeCell ref="K24:K26"/>
    <mergeCell ref="L24:L26"/>
    <mergeCell ref="M24:M26"/>
    <mergeCell ref="C24:E24"/>
    <mergeCell ref="C64:E64"/>
    <mergeCell ref="C65:E65"/>
    <mergeCell ref="C66:E66"/>
    <mergeCell ref="C49:E49"/>
    <mergeCell ref="C50:E50"/>
    <mergeCell ref="C51:E51"/>
    <mergeCell ref="C62:E62"/>
    <mergeCell ref="C63:E63"/>
    <mergeCell ref="C67:E67"/>
    <mergeCell ref="C68:E68"/>
    <mergeCell ref="C69:E69"/>
    <mergeCell ref="J31:J34"/>
    <mergeCell ref="K31:K34"/>
    <mergeCell ref="L31:L34"/>
    <mergeCell ref="M31:M34"/>
    <mergeCell ref="C12:E12"/>
    <mergeCell ref="C61:E61"/>
    <mergeCell ref="N1:N4"/>
    <mergeCell ref="B2:F2"/>
    <mergeCell ref="I2:I5"/>
    <mergeCell ref="B22:F22"/>
    <mergeCell ref="J43:J45"/>
    <mergeCell ref="B4:F4"/>
    <mergeCell ref="K43:K45"/>
    <mergeCell ref="L43:L45"/>
    <mergeCell ref="M43:M45"/>
    <mergeCell ref="N43:N45"/>
    <mergeCell ref="B21:F21"/>
    <mergeCell ref="B39:F39"/>
    <mergeCell ref="B18:E18"/>
    <mergeCell ref="J39:J42"/>
    <mergeCell ref="K39:K42"/>
    <mergeCell ref="L39:L42"/>
    <mergeCell ref="M39:M42"/>
    <mergeCell ref="N39:N42"/>
    <mergeCell ref="C8:E8"/>
    <mergeCell ref="C9:E9"/>
    <mergeCell ref="C10:E10"/>
    <mergeCell ref="C11:E11"/>
    <mergeCell ref="C13:E13"/>
    <mergeCell ref="C14:E14"/>
    <mergeCell ref="C16:E16"/>
    <mergeCell ref="C17:E17"/>
    <mergeCell ref="C23:E23"/>
    <mergeCell ref="C25:E25"/>
    <mergeCell ref="C26:E26"/>
    <mergeCell ref="C27:E27"/>
    <mergeCell ref="C28:E28"/>
    <mergeCell ref="C30:E30"/>
    <mergeCell ref="C31:E31"/>
    <mergeCell ref="C32:E32"/>
    <mergeCell ref="C33:E33"/>
    <mergeCell ref="C35:E35"/>
    <mergeCell ref="C29:E29"/>
    <mergeCell ref="N24:N26"/>
    <mergeCell ref="C6:E6"/>
    <mergeCell ref="C7:F7"/>
    <mergeCell ref="C15:F15"/>
    <mergeCell ref="C34:F34"/>
    <mergeCell ref="N31:N34"/>
    <mergeCell ref="AS1:AS4"/>
    <mergeCell ref="AT1:AT4"/>
    <mergeCell ref="AU1:AU4"/>
    <mergeCell ref="AV1:AV4"/>
    <mergeCell ref="AW1:AW4"/>
    <mergeCell ref="AN1:AN4"/>
    <mergeCell ref="AO1:AO4"/>
    <mergeCell ref="AP1:AP4"/>
    <mergeCell ref="AQ1:AQ4"/>
    <mergeCell ref="AR1:AR4"/>
    <mergeCell ref="AI1:AI4"/>
    <mergeCell ref="AJ1:AJ4"/>
    <mergeCell ref="AK1:AK4"/>
    <mergeCell ref="AL1:AL4"/>
    <mergeCell ref="AM1:AM4"/>
    <mergeCell ref="AD1:AD4"/>
    <mergeCell ref="AE1:AE4"/>
    <mergeCell ref="AF1:AF4"/>
    <mergeCell ref="AG1:AG4"/>
    <mergeCell ref="AH1:AH4"/>
    <mergeCell ref="Y1:Y4"/>
    <mergeCell ref="Z1:Z4"/>
    <mergeCell ref="AA1:AA4"/>
    <mergeCell ref="AB1:AB4"/>
    <mergeCell ref="AC1:AC4"/>
    <mergeCell ref="T1:T4"/>
    <mergeCell ref="U1:U4"/>
    <mergeCell ref="V1:V4"/>
    <mergeCell ref="W1:W4"/>
    <mergeCell ref="X1:X4"/>
    <mergeCell ref="O1:O4"/>
    <mergeCell ref="P1:P4"/>
    <mergeCell ref="Q1:Q4"/>
    <mergeCell ref="R1:R4"/>
    <mergeCell ref="S1:S4"/>
    <mergeCell ref="AD5:AD9"/>
    <mergeCell ref="AE5:AE9"/>
    <mergeCell ref="AF5:AF9"/>
    <mergeCell ref="AG5:AG9"/>
    <mergeCell ref="AH5:AH9"/>
    <mergeCell ref="Y5:Y9"/>
    <mergeCell ref="Z5:Z9"/>
    <mergeCell ref="AA5:AA9"/>
    <mergeCell ref="AB5:AB9"/>
    <mergeCell ref="AC5:AC9"/>
    <mergeCell ref="T5:T9"/>
    <mergeCell ref="U5:U9"/>
    <mergeCell ref="V5:V9"/>
    <mergeCell ref="W5:W9"/>
    <mergeCell ref="X5:X9"/>
    <mergeCell ref="O5:O9"/>
    <mergeCell ref="P5:P9"/>
    <mergeCell ref="Q5:Q9"/>
    <mergeCell ref="R5:R9"/>
    <mergeCell ref="S5:S9"/>
    <mergeCell ref="J5:J9"/>
    <mergeCell ref="K5:K9"/>
    <mergeCell ref="L5:L9"/>
    <mergeCell ref="CB1:CB4"/>
    <mergeCell ref="CC1:CC4"/>
    <mergeCell ref="CD1:CD4"/>
    <mergeCell ref="CE1:CE4"/>
    <mergeCell ref="CF1:CF4"/>
    <mergeCell ref="BW1:BW4"/>
    <mergeCell ref="BX1:BX4"/>
    <mergeCell ref="BY1:BY4"/>
    <mergeCell ref="BZ1:BZ4"/>
    <mergeCell ref="CA1:CA4"/>
    <mergeCell ref="BR1:BR4"/>
    <mergeCell ref="BS1:BS4"/>
    <mergeCell ref="BT1:BT4"/>
    <mergeCell ref="BU1:BU4"/>
    <mergeCell ref="BV1:BV4"/>
    <mergeCell ref="BM1:BM4"/>
    <mergeCell ref="BN1:BN4"/>
    <mergeCell ref="BO1:BO4"/>
    <mergeCell ref="BP1:BP4"/>
    <mergeCell ref="BQ1:BQ4"/>
    <mergeCell ref="BH1:BH4"/>
    <mergeCell ref="BI1:BI4"/>
    <mergeCell ref="BJ1:BJ4"/>
    <mergeCell ref="BK1:BK4"/>
    <mergeCell ref="BL1:BL4"/>
    <mergeCell ref="BC1:BC4"/>
    <mergeCell ref="BD1:BD4"/>
    <mergeCell ref="BE1:BE4"/>
    <mergeCell ref="BF1:BF4"/>
    <mergeCell ref="BG1:BG4"/>
    <mergeCell ref="AX1:AX4"/>
    <mergeCell ref="AY1:AY4"/>
    <mergeCell ref="AZ1:AZ4"/>
    <mergeCell ref="BA1:BA4"/>
    <mergeCell ref="BB1:BB4"/>
    <mergeCell ref="M5:M9"/>
    <mergeCell ref="N5:N9"/>
    <mergeCell ref="BM5:BM9"/>
    <mergeCell ref="BN5:BN9"/>
    <mergeCell ref="BO5:BO9"/>
    <mergeCell ref="BP5:BP9"/>
    <mergeCell ref="DK1:DK4"/>
    <mergeCell ref="DL1:DL4"/>
    <mergeCell ref="DM1:DM4"/>
    <mergeCell ref="DN1:DN4"/>
    <mergeCell ref="DO1:DO4"/>
    <mergeCell ref="DF1:DF4"/>
    <mergeCell ref="DG1:DG4"/>
    <mergeCell ref="DH1:DH4"/>
    <mergeCell ref="DI1:DI4"/>
    <mergeCell ref="DJ1:DJ4"/>
    <mergeCell ref="DA1:DA4"/>
    <mergeCell ref="DB1:DB4"/>
    <mergeCell ref="DC1:DC4"/>
    <mergeCell ref="DD1:DD4"/>
    <mergeCell ref="DE1:DE4"/>
    <mergeCell ref="CV1:CV4"/>
    <mergeCell ref="CW1:CW4"/>
    <mergeCell ref="CX1:CX4"/>
    <mergeCell ref="CY1:CY4"/>
    <mergeCell ref="CZ1:CZ4"/>
    <mergeCell ref="CQ1:CQ4"/>
    <mergeCell ref="CR1:CR4"/>
    <mergeCell ref="CS1:CS4"/>
    <mergeCell ref="CT1:CT4"/>
    <mergeCell ref="CU1:CU4"/>
    <mergeCell ref="CL1:CL4"/>
    <mergeCell ref="CM1:CM4"/>
    <mergeCell ref="CN1:CN4"/>
    <mergeCell ref="CO1:CO4"/>
    <mergeCell ref="CP1:CP4"/>
    <mergeCell ref="CG1:CG4"/>
    <mergeCell ref="CH1:CH4"/>
    <mergeCell ref="CI1:CI4"/>
    <mergeCell ref="CJ1:CJ4"/>
    <mergeCell ref="CK1:CK4"/>
    <mergeCell ref="ET1:ET4"/>
    <mergeCell ref="EU1:EU4"/>
    <mergeCell ref="EV1:EV4"/>
    <mergeCell ref="EW1:EW4"/>
    <mergeCell ref="EX1:EX4"/>
    <mergeCell ref="EO1:EO4"/>
    <mergeCell ref="EP1:EP4"/>
    <mergeCell ref="EQ1:EQ4"/>
    <mergeCell ref="ER1:ER4"/>
    <mergeCell ref="ES1:ES4"/>
    <mergeCell ref="EJ1:EJ4"/>
    <mergeCell ref="EK1:EK4"/>
    <mergeCell ref="EL1:EL4"/>
    <mergeCell ref="EM1:EM4"/>
    <mergeCell ref="EN1:EN4"/>
    <mergeCell ref="EE1:EE4"/>
    <mergeCell ref="EF1:EF4"/>
    <mergeCell ref="EG1:EG4"/>
    <mergeCell ref="EH1:EH4"/>
    <mergeCell ref="EI1:EI4"/>
    <mergeCell ref="DZ1:DZ4"/>
    <mergeCell ref="EA1:EA4"/>
    <mergeCell ref="EB1:EB4"/>
    <mergeCell ref="EC1:EC4"/>
    <mergeCell ref="ED1:ED4"/>
    <mergeCell ref="DU1:DU4"/>
    <mergeCell ref="DV1:DV4"/>
    <mergeCell ref="DW1:DW4"/>
    <mergeCell ref="DX1:DX4"/>
    <mergeCell ref="DY1:DY4"/>
    <mergeCell ref="DP1:DP4"/>
    <mergeCell ref="DQ1:DQ4"/>
    <mergeCell ref="DR1:DR4"/>
    <mergeCell ref="DS1:DS4"/>
    <mergeCell ref="DT1:DT4"/>
    <mergeCell ref="GC1:GC4"/>
    <mergeCell ref="GD1:GD4"/>
    <mergeCell ref="GE1:GE4"/>
    <mergeCell ref="GF1:GF4"/>
    <mergeCell ref="GG1:GG4"/>
    <mergeCell ref="FX1:FX4"/>
    <mergeCell ref="FY1:FY4"/>
    <mergeCell ref="FZ1:FZ4"/>
    <mergeCell ref="GA1:GA4"/>
    <mergeCell ref="GB1:GB4"/>
    <mergeCell ref="FS1:FS4"/>
    <mergeCell ref="FT1:FT4"/>
    <mergeCell ref="FU1:FU4"/>
    <mergeCell ref="FV1:FV4"/>
    <mergeCell ref="FW1:FW4"/>
    <mergeCell ref="FN1:FN4"/>
    <mergeCell ref="FO1:FO4"/>
    <mergeCell ref="FP1:FP4"/>
    <mergeCell ref="FQ1:FQ4"/>
    <mergeCell ref="FR1:FR4"/>
    <mergeCell ref="FI1:FI4"/>
    <mergeCell ref="FJ1:FJ4"/>
    <mergeCell ref="FK1:FK4"/>
    <mergeCell ref="FL1:FL4"/>
    <mergeCell ref="FM1:FM4"/>
    <mergeCell ref="FD1:FD4"/>
    <mergeCell ref="FE1:FE4"/>
    <mergeCell ref="FF1:FF4"/>
    <mergeCell ref="FG1:FG4"/>
    <mergeCell ref="FH1:FH4"/>
    <mergeCell ref="EY1:EY4"/>
    <mergeCell ref="EZ1:EZ4"/>
    <mergeCell ref="FA1:FA4"/>
    <mergeCell ref="FB1:FB4"/>
    <mergeCell ref="FC1:FC4"/>
    <mergeCell ref="HL1:HL4"/>
    <mergeCell ref="HM1:HM4"/>
    <mergeCell ref="HN1:HN4"/>
    <mergeCell ref="HO1:HO4"/>
    <mergeCell ref="HP1:HP4"/>
    <mergeCell ref="HG1:HG4"/>
    <mergeCell ref="HH1:HH4"/>
    <mergeCell ref="HI1:HI4"/>
    <mergeCell ref="HJ1:HJ4"/>
    <mergeCell ref="HK1:HK4"/>
    <mergeCell ref="HB1:HB4"/>
    <mergeCell ref="HC1:HC4"/>
    <mergeCell ref="HD1:HD4"/>
    <mergeCell ref="HE1:HE4"/>
    <mergeCell ref="HF1:HF4"/>
    <mergeCell ref="GW1:GW4"/>
    <mergeCell ref="GX1:GX4"/>
    <mergeCell ref="GY1:GY4"/>
    <mergeCell ref="GZ1:GZ4"/>
    <mergeCell ref="HA1:HA4"/>
    <mergeCell ref="GR1:GR4"/>
    <mergeCell ref="GS1:GS4"/>
    <mergeCell ref="GT1:GT4"/>
    <mergeCell ref="GU1:GU4"/>
    <mergeCell ref="GV1:GV4"/>
    <mergeCell ref="GM1:GM4"/>
    <mergeCell ref="GN1:GN4"/>
    <mergeCell ref="GO1:GO4"/>
    <mergeCell ref="GP1:GP4"/>
    <mergeCell ref="GQ1:GQ4"/>
    <mergeCell ref="GH1:GH4"/>
    <mergeCell ref="GI1:GI4"/>
    <mergeCell ref="GJ1:GJ4"/>
    <mergeCell ref="GK1:GK4"/>
    <mergeCell ref="GL1:GL4"/>
    <mergeCell ref="IU1:IU4"/>
    <mergeCell ref="IV1:IV4"/>
    <mergeCell ref="IW1:IW4"/>
    <mergeCell ref="IX1:IX4"/>
    <mergeCell ref="IY1:IY4"/>
    <mergeCell ref="IP1:IP4"/>
    <mergeCell ref="IQ1:IQ4"/>
    <mergeCell ref="IR1:IR4"/>
    <mergeCell ref="IS1:IS4"/>
    <mergeCell ref="IT1:IT4"/>
    <mergeCell ref="IK1:IK4"/>
    <mergeCell ref="IL1:IL4"/>
    <mergeCell ref="IM1:IM4"/>
    <mergeCell ref="IN1:IN4"/>
    <mergeCell ref="IO1:IO4"/>
    <mergeCell ref="IF1:IF4"/>
    <mergeCell ref="IG1:IG4"/>
    <mergeCell ref="IH1:IH4"/>
    <mergeCell ref="II1:II4"/>
    <mergeCell ref="IJ1:IJ4"/>
    <mergeCell ref="IA1:IA4"/>
    <mergeCell ref="IB1:IB4"/>
    <mergeCell ref="IC1:IC4"/>
    <mergeCell ref="ID1:ID4"/>
    <mergeCell ref="IE1:IE4"/>
    <mergeCell ref="HV1:HV4"/>
    <mergeCell ref="HW1:HW4"/>
    <mergeCell ref="HX1:HX4"/>
    <mergeCell ref="HY1:HY4"/>
    <mergeCell ref="HZ1:HZ4"/>
    <mergeCell ref="HQ1:HQ4"/>
    <mergeCell ref="HR1:HR4"/>
    <mergeCell ref="HS1:HS4"/>
    <mergeCell ref="HT1:HT4"/>
    <mergeCell ref="HU1:HU4"/>
    <mergeCell ref="KD1:KD4"/>
    <mergeCell ref="KE1:KE4"/>
    <mergeCell ref="KF1:KF4"/>
    <mergeCell ref="KG1:KG4"/>
    <mergeCell ref="KH1:KH4"/>
    <mergeCell ref="JY1:JY4"/>
    <mergeCell ref="JZ1:JZ4"/>
    <mergeCell ref="KA1:KA4"/>
    <mergeCell ref="KB1:KB4"/>
    <mergeCell ref="KC1:KC4"/>
    <mergeCell ref="JT1:JT4"/>
    <mergeCell ref="JU1:JU4"/>
    <mergeCell ref="JV1:JV4"/>
    <mergeCell ref="JW1:JW4"/>
    <mergeCell ref="JX1:JX4"/>
    <mergeCell ref="JO1:JO4"/>
    <mergeCell ref="JP1:JP4"/>
    <mergeCell ref="JQ1:JQ4"/>
    <mergeCell ref="JR1:JR4"/>
    <mergeCell ref="JS1:JS4"/>
    <mergeCell ref="JJ1:JJ4"/>
    <mergeCell ref="JK1:JK4"/>
    <mergeCell ref="JL1:JL4"/>
    <mergeCell ref="JM1:JM4"/>
    <mergeCell ref="JN1:JN4"/>
    <mergeCell ref="JE1:JE4"/>
    <mergeCell ref="JF1:JF4"/>
    <mergeCell ref="JG1:JG4"/>
    <mergeCell ref="JH1:JH4"/>
    <mergeCell ref="JI1:JI4"/>
    <mergeCell ref="IZ1:IZ4"/>
    <mergeCell ref="JA1:JA4"/>
    <mergeCell ref="JB1:JB4"/>
    <mergeCell ref="JC1:JC4"/>
    <mergeCell ref="JD1:JD4"/>
    <mergeCell ref="LM1:LM4"/>
    <mergeCell ref="LN1:LN4"/>
    <mergeCell ref="LO1:LO4"/>
    <mergeCell ref="LP1:LP4"/>
    <mergeCell ref="LQ1:LQ4"/>
    <mergeCell ref="LH1:LH4"/>
    <mergeCell ref="LI1:LI4"/>
    <mergeCell ref="LJ1:LJ4"/>
    <mergeCell ref="LK1:LK4"/>
    <mergeCell ref="LL1:LL4"/>
    <mergeCell ref="LC1:LC4"/>
    <mergeCell ref="LD1:LD4"/>
    <mergeCell ref="LE1:LE4"/>
    <mergeCell ref="LF1:LF4"/>
    <mergeCell ref="LG1:LG4"/>
    <mergeCell ref="KX1:KX4"/>
    <mergeCell ref="KY1:KY4"/>
    <mergeCell ref="KZ1:KZ4"/>
    <mergeCell ref="LA1:LA4"/>
    <mergeCell ref="LB1:LB4"/>
    <mergeCell ref="KS1:KS4"/>
    <mergeCell ref="KT1:KT4"/>
    <mergeCell ref="KU1:KU4"/>
    <mergeCell ref="KV1:KV4"/>
    <mergeCell ref="KW1:KW4"/>
    <mergeCell ref="KN1:KN4"/>
    <mergeCell ref="KO1:KO4"/>
    <mergeCell ref="KP1:KP4"/>
    <mergeCell ref="KQ1:KQ4"/>
    <mergeCell ref="KR1:KR4"/>
    <mergeCell ref="KI1:KI4"/>
    <mergeCell ref="KJ1:KJ4"/>
    <mergeCell ref="KK1:KK4"/>
    <mergeCell ref="KL1:KL4"/>
    <mergeCell ref="KM1:KM4"/>
    <mergeCell ref="NE1:NE4"/>
    <mergeCell ref="MV1:MV4"/>
    <mergeCell ref="MW1:MW4"/>
    <mergeCell ref="MX1:MX4"/>
    <mergeCell ref="MY1:MY4"/>
    <mergeCell ref="MZ1:MZ4"/>
    <mergeCell ref="MQ1:MQ4"/>
    <mergeCell ref="MR1:MR4"/>
    <mergeCell ref="MS1:MS4"/>
    <mergeCell ref="MT1:MT4"/>
    <mergeCell ref="MU1:MU4"/>
    <mergeCell ref="ML1:ML4"/>
    <mergeCell ref="MM1:MM4"/>
    <mergeCell ref="MN1:MN4"/>
    <mergeCell ref="MO1:MO4"/>
    <mergeCell ref="MP1:MP4"/>
    <mergeCell ref="MG1:MG4"/>
    <mergeCell ref="MH1:MH4"/>
    <mergeCell ref="MI1:MI4"/>
    <mergeCell ref="MJ1:MJ4"/>
    <mergeCell ref="MK1:MK4"/>
    <mergeCell ref="MB1:MB4"/>
    <mergeCell ref="MC1:MC4"/>
    <mergeCell ref="MD1:MD4"/>
    <mergeCell ref="ME1:ME4"/>
    <mergeCell ref="MF1:MF4"/>
    <mergeCell ref="LW1:LW4"/>
    <mergeCell ref="LX1:LX4"/>
    <mergeCell ref="LY1:LY4"/>
    <mergeCell ref="LZ1:LZ4"/>
    <mergeCell ref="MA1:MA4"/>
    <mergeCell ref="LR1:LR4"/>
    <mergeCell ref="LS1:LS4"/>
    <mergeCell ref="LT1:LT4"/>
    <mergeCell ref="LU1:LU4"/>
    <mergeCell ref="LV1:LV4"/>
    <mergeCell ref="NA1:NA4"/>
    <mergeCell ref="NB1:NB4"/>
    <mergeCell ref="NC1:NC4"/>
    <mergeCell ref="ND1:ND4"/>
    <mergeCell ref="OJ1:OJ4"/>
    <mergeCell ref="OK1:OK4"/>
    <mergeCell ref="OL1:OL4"/>
    <mergeCell ref="OM1:OM4"/>
    <mergeCell ref="ON1:ON4"/>
    <mergeCell ref="OE1:OE4"/>
    <mergeCell ref="OF1:OF4"/>
    <mergeCell ref="OG1:OG4"/>
    <mergeCell ref="OH1:OH4"/>
    <mergeCell ref="OI1:OI4"/>
    <mergeCell ref="NZ1:NZ4"/>
    <mergeCell ref="OA1:OA4"/>
    <mergeCell ref="OB1:OB4"/>
    <mergeCell ref="OC1:OC4"/>
    <mergeCell ref="OD1:OD4"/>
    <mergeCell ref="NU1:NU4"/>
    <mergeCell ref="NV1:NV4"/>
    <mergeCell ref="NW1:NW4"/>
    <mergeCell ref="NX1:NX4"/>
    <mergeCell ref="NY1:NY4"/>
    <mergeCell ref="NP1:NP4"/>
    <mergeCell ref="NQ1:NQ4"/>
    <mergeCell ref="NR1:NR4"/>
    <mergeCell ref="NS1:NS4"/>
    <mergeCell ref="NT1:NT4"/>
    <mergeCell ref="NK1:NK4"/>
    <mergeCell ref="NL1:NL4"/>
    <mergeCell ref="NM1:NM4"/>
    <mergeCell ref="NN1:NN4"/>
    <mergeCell ref="NO1:NO4"/>
    <mergeCell ref="NF1:NF4"/>
    <mergeCell ref="NG1:NG4"/>
    <mergeCell ref="NH1:NH4"/>
    <mergeCell ref="NI1:NI4"/>
    <mergeCell ref="NJ1:NJ4"/>
    <mergeCell ref="BQ5:BQ9"/>
    <mergeCell ref="BH5:BH9"/>
    <mergeCell ref="BI5:BI9"/>
    <mergeCell ref="BJ5:BJ9"/>
    <mergeCell ref="BK5:BK9"/>
    <mergeCell ref="BL5:BL9"/>
    <mergeCell ref="BC5:BC9"/>
    <mergeCell ref="BD5:BD9"/>
    <mergeCell ref="BE5:BE9"/>
    <mergeCell ref="BF5:BF9"/>
    <mergeCell ref="BG5:BG9"/>
    <mergeCell ref="AX5:AX9"/>
    <mergeCell ref="AY5:AY9"/>
    <mergeCell ref="AZ5:AZ9"/>
    <mergeCell ref="BA5:BA9"/>
    <mergeCell ref="BB5:BB9"/>
    <mergeCell ref="AS5:AS9"/>
    <mergeCell ref="AT5:AT9"/>
    <mergeCell ref="AU5:AU9"/>
    <mergeCell ref="AV5:AV9"/>
    <mergeCell ref="AW5:AW9"/>
    <mergeCell ref="AN5:AN9"/>
    <mergeCell ref="AO5:AO9"/>
    <mergeCell ref="AP5:AP9"/>
    <mergeCell ref="AQ5:AQ9"/>
    <mergeCell ref="AR5:AR9"/>
    <mergeCell ref="AI5:AI9"/>
    <mergeCell ref="AJ5:AJ9"/>
    <mergeCell ref="AK5:AK9"/>
    <mergeCell ref="AL5:AL9"/>
    <mergeCell ref="AM5:AM9"/>
    <mergeCell ref="CV5:CV9"/>
    <mergeCell ref="CW5:CW9"/>
    <mergeCell ref="CX5:CX9"/>
    <mergeCell ref="CY5:CY9"/>
    <mergeCell ref="CZ5:CZ9"/>
    <mergeCell ref="CQ5:CQ9"/>
    <mergeCell ref="CR5:CR9"/>
    <mergeCell ref="CS5:CS9"/>
    <mergeCell ref="CT5:CT9"/>
    <mergeCell ref="CU5:CU9"/>
    <mergeCell ref="CL5:CL9"/>
    <mergeCell ref="CM5:CM9"/>
    <mergeCell ref="CN5:CN9"/>
    <mergeCell ref="CO5:CO9"/>
    <mergeCell ref="CP5:CP9"/>
    <mergeCell ref="CG5:CG9"/>
    <mergeCell ref="CH5:CH9"/>
    <mergeCell ref="CI5:CI9"/>
    <mergeCell ref="CJ5:CJ9"/>
    <mergeCell ref="CK5:CK9"/>
    <mergeCell ref="CB5:CB9"/>
    <mergeCell ref="CC5:CC9"/>
    <mergeCell ref="CD5:CD9"/>
    <mergeCell ref="CE5:CE9"/>
    <mergeCell ref="CF5:CF9"/>
    <mergeCell ref="BW5:BW9"/>
    <mergeCell ref="BX5:BX9"/>
    <mergeCell ref="BY5:BY9"/>
    <mergeCell ref="BZ5:BZ9"/>
    <mergeCell ref="CA5:CA9"/>
    <mergeCell ref="BR5:BR9"/>
    <mergeCell ref="BS5:BS9"/>
    <mergeCell ref="BT5:BT9"/>
    <mergeCell ref="BU5:BU9"/>
    <mergeCell ref="BV5:BV9"/>
    <mergeCell ref="EE5:EE9"/>
    <mergeCell ref="EF5:EF9"/>
    <mergeCell ref="EG5:EG9"/>
    <mergeCell ref="EH5:EH9"/>
    <mergeCell ref="EI5:EI9"/>
    <mergeCell ref="DZ5:DZ9"/>
    <mergeCell ref="EA5:EA9"/>
    <mergeCell ref="EB5:EB9"/>
    <mergeCell ref="EC5:EC9"/>
    <mergeCell ref="ED5:ED9"/>
    <mergeCell ref="DU5:DU9"/>
    <mergeCell ref="DV5:DV9"/>
    <mergeCell ref="DW5:DW9"/>
    <mergeCell ref="DX5:DX9"/>
    <mergeCell ref="DY5:DY9"/>
    <mergeCell ref="DP5:DP9"/>
    <mergeCell ref="DQ5:DQ9"/>
    <mergeCell ref="DR5:DR9"/>
    <mergeCell ref="DS5:DS9"/>
    <mergeCell ref="DT5:DT9"/>
    <mergeCell ref="DK5:DK9"/>
    <mergeCell ref="DL5:DL9"/>
    <mergeCell ref="DM5:DM9"/>
    <mergeCell ref="DN5:DN9"/>
    <mergeCell ref="DO5:DO9"/>
    <mergeCell ref="DF5:DF9"/>
    <mergeCell ref="DG5:DG9"/>
    <mergeCell ref="DH5:DH9"/>
    <mergeCell ref="DI5:DI9"/>
    <mergeCell ref="DJ5:DJ9"/>
    <mergeCell ref="DA5:DA9"/>
    <mergeCell ref="DB5:DB9"/>
    <mergeCell ref="DC5:DC9"/>
    <mergeCell ref="DD5:DD9"/>
    <mergeCell ref="DE5:DE9"/>
    <mergeCell ref="FN5:FN9"/>
    <mergeCell ref="FO5:FO9"/>
    <mergeCell ref="FP5:FP9"/>
    <mergeCell ref="FQ5:FQ9"/>
    <mergeCell ref="FR5:FR9"/>
    <mergeCell ref="FI5:FI9"/>
    <mergeCell ref="FJ5:FJ9"/>
    <mergeCell ref="FK5:FK9"/>
    <mergeCell ref="FL5:FL9"/>
    <mergeCell ref="FM5:FM9"/>
    <mergeCell ref="FD5:FD9"/>
    <mergeCell ref="FE5:FE9"/>
    <mergeCell ref="FF5:FF9"/>
    <mergeCell ref="FG5:FG9"/>
    <mergeCell ref="FH5:FH9"/>
    <mergeCell ref="EY5:EY9"/>
    <mergeCell ref="EZ5:EZ9"/>
    <mergeCell ref="FA5:FA9"/>
    <mergeCell ref="FB5:FB9"/>
    <mergeCell ref="FC5:FC9"/>
    <mergeCell ref="ET5:ET9"/>
    <mergeCell ref="EU5:EU9"/>
    <mergeCell ref="EV5:EV9"/>
    <mergeCell ref="EW5:EW9"/>
    <mergeCell ref="EX5:EX9"/>
    <mergeCell ref="EO5:EO9"/>
    <mergeCell ref="EP5:EP9"/>
    <mergeCell ref="EQ5:EQ9"/>
    <mergeCell ref="ER5:ER9"/>
    <mergeCell ref="ES5:ES9"/>
    <mergeCell ref="EJ5:EJ9"/>
    <mergeCell ref="EK5:EK9"/>
    <mergeCell ref="EL5:EL9"/>
    <mergeCell ref="EM5:EM9"/>
    <mergeCell ref="EN5:EN9"/>
    <mergeCell ref="GW5:GW9"/>
    <mergeCell ref="GX5:GX9"/>
    <mergeCell ref="GY5:GY9"/>
    <mergeCell ref="GZ5:GZ9"/>
    <mergeCell ref="HA5:HA9"/>
    <mergeCell ref="GR5:GR9"/>
    <mergeCell ref="GS5:GS9"/>
    <mergeCell ref="GT5:GT9"/>
    <mergeCell ref="GU5:GU9"/>
    <mergeCell ref="GV5:GV9"/>
    <mergeCell ref="GM5:GM9"/>
    <mergeCell ref="GN5:GN9"/>
    <mergeCell ref="GO5:GO9"/>
    <mergeCell ref="GP5:GP9"/>
    <mergeCell ref="GQ5:GQ9"/>
    <mergeCell ref="GH5:GH9"/>
    <mergeCell ref="GI5:GI9"/>
    <mergeCell ref="GJ5:GJ9"/>
    <mergeCell ref="GK5:GK9"/>
    <mergeCell ref="GL5:GL9"/>
    <mergeCell ref="GC5:GC9"/>
    <mergeCell ref="GD5:GD9"/>
    <mergeCell ref="GE5:GE9"/>
    <mergeCell ref="GF5:GF9"/>
    <mergeCell ref="GG5:GG9"/>
    <mergeCell ref="FX5:FX9"/>
    <mergeCell ref="FY5:FY9"/>
    <mergeCell ref="FZ5:FZ9"/>
    <mergeCell ref="GA5:GA9"/>
    <mergeCell ref="GB5:GB9"/>
    <mergeCell ref="FS5:FS9"/>
    <mergeCell ref="FT5:FT9"/>
    <mergeCell ref="FU5:FU9"/>
    <mergeCell ref="FV5:FV9"/>
    <mergeCell ref="FW5:FW9"/>
    <mergeCell ref="IF5:IF9"/>
    <mergeCell ref="IG5:IG9"/>
    <mergeCell ref="IH5:IH9"/>
    <mergeCell ref="II5:II9"/>
    <mergeCell ref="IJ5:IJ9"/>
    <mergeCell ref="IA5:IA9"/>
    <mergeCell ref="IB5:IB9"/>
    <mergeCell ref="IC5:IC9"/>
    <mergeCell ref="ID5:ID9"/>
    <mergeCell ref="IE5:IE9"/>
    <mergeCell ref="HV5:HV9"/>
    <mergeCell ref="HW5:HW9"/>
    <mergeCell ref="HX5:HX9"/>
    <mergeCell ref="HY5:HY9"/>
    <mergeCell ref="HZ5:HZ9"/>
    <mergeCell ref="HQ5:HQ9"/>
    <mergeCell ref="HR5:HR9"/>
    <mergeCell ref="HS5:HS9"/>
    <mergeCell ref="HT5:HT9"/>
    <mergeCell ref="HU5:HU9"/>
    <mergeCell ref="HL5:HL9"/>
    <mergeCell ref="HM5:HM9"/>
    <mergeCell ref="HN5:HN9"/>
    <mergeCell ref="HO5:HO9"/>
    <mergeCell ref="HP5:HP9"/>
    <mergeCell ref="HG5:HG9"/>
    <mergeCell ref="HH5:HH9"/>
    <mergeCell ref="HI5:HI9"/>
    <mergeCell ref="HJ5:HJ9"/>
    <mergeCell ref="HK5:HK9"/>
    <mergeCell ref="HB5:HB9"/>
    <mergeCell ref="HC5:HC9"/>
    <mergeCell ref="HD5:HD9"/>
    <mergeCell ref="HE5:HE9"/>
    <mergeCell ref="HF5:HF9"/>
    <mergeCell ref="JO5:JO9"/>
    <mergeCell ref="JP5:JP9"/>
    <mergeCell ref="JQ5:JQ9"/>
    <mergeCell ref="JR5:JR9"/>
    <mergeCell ref="JS5:JS9"/>
    <mergeCell ref="JJ5:JJ9"/>
    <mergeCell ref="JK5:JK9"/>
    <mergeCell ref="JL5:JL9"/>
    <mergeCell ref="JM5:JM9"/>
    <mergeCell ref="JN5:JN9"/>
    <mergeCell ref="JE5:JE9"/>
    <mergeCell ref="JF5:JF9"/>
    <mergeCell ref="JG5:JG9"/>
    <mergeCell ref="JH5:JH9"/>
    <mergeCell ref="JI5:JI9"/>
    <mergeCell ref="IZ5:IZ9"/>
    <mergeCell ref="JA5:JA9"/>
    <mergeCell ref="JB5:JB9"/>
    <mergeCell ref="JC5:JC9"/>
    <mergeCell ref="JD5:JD9"/>
    <mergeCell ref="IU5:IU9"/>
    <mergeCell ref="IV5:IV9"/>
    <mergeCell ref="IW5:IW9"/>
    <mergeCell ref="IX5:IX9"/>
    <mergeCell ref="IY5:IY9"/>
    <mergeCell ref="IP5:IP9"/>
    <mergeCell ref="IQ5:IQ9"/>
    <mergeCell ref="IR5:IR9"/>
    <mergeCell ref="IS5:IS9"/>
    <mergeCell ref="IT5:IT9"/>
    <mergeCell ref="IK5:IK9"/>
    <mergeCell ref="IL5:IL9"/>
    <mergeCell ref="IM5:IM9"/>
    <mergeCell ref="IN5:IN9"/>
    <mergeCell ref="IO5:IO9"/>
    <mergeCell ref="KX5:KX9"/>
    <mergeCell ref="KY5:KY9"/>
    <mergeCell ref="KZ5:KZ9"/>
    <mergeCell ref="LA5:LA9"/>
    <mergeCell ref="LB5:LB9"/>
    <mergeCell ref="KS5:KS9"/>
    <mergeCell ref="KT5:KT9"/>
    <mergeCell ref="KU5:KU9"/>
    <mergeCell ref="KV5:KV9"/>
    <mergeCell ref="KW5:KW9"/>
    <mergeCell ref="KN5:KN9"/>
    <mergeCell ref="KO5:KO9"/>
    <mergeCell ref="KP5:KP9"/>
    <mergeCell ref="KQ5:KQ9"/>
    <mergeCell ref="KR5:KR9"/>
    <mergeCell ref="KI5:KI9"/>
    <mergeCell ref="KJ5:KJ9"/>
    <mergeCell ref="KK5:KK9"/>
    <mergeCell ref="KL5:KL9"/>
    <mergeCell ref="KM5:KM9"/>
    <mergeCell ref="KD5:KD9"/>
    <mergeCell ref="KE5:KE9"/>
    <mergeCell ref="KF5:KF9"/>
    <mergeCell ref="KG5:KG9"/>
    <mergeCell ref="KH5:KH9"/>
    <mergeCell ref="JY5:JY9"/>
    <mergeCell ref="JZ5:JZ9"/>
    <mergeCell ref="KA5:KA9"/>
    <mergeCell ref="KB5:KB9"/>
    <mergeCell ref="KC5:KC9"/>
    <mergeCell ref="JT5:JT9"/>
    <mergeCell ref="JU5:JU9"/>
    <mergeCell ref="JV5:JV9"/>
    <mergeCell ref="JW5:JW9"/>
    <mergeCell ref="JX5:JX9"/>
    <mergeCell ref="MP5:MP9"/>
    <mergeCell ref="MG5:MG9"/>
    <mergeCell ref="MH5:MH9"/>
    <mergeCell ref="MI5:MI9"/>
    <mergeCell ref="MJ5:MJ9"/>
    <mergeCell ref="MK5:MK9"/>
    <mergeCell ref="MB5:MB9"/>
    <mergeCell ref="MC5:MC9"/>
    <mergeCell ref="MD5:MD9"/>
    <mergeCell ref="ME5:ME9"/>
    <mergeCell ref="MF5:MF9"/>
    <mergeCell ref="LW5:LW9"/>
    <mergeCell ref="LX5:LX9"/>
    <mergeCell ref="LY5:LY9"/>
    <mergeCell ref="LZ5:LZ9"/>
    <mergeCell ref="MA5:MA9"/>
    <mergeCell ref="LR5:LR9"/>
    <mergeCell ref="LS5:LS9"/>
    <mergeCell ref="LT5:LT9"/>
    <mergeCell ref="LU5:LU9"/>
    <mergeCell ref="LV5:LV9"/>
    <mergeCell ref="LM5:LM9"/>
    <mergeCell ref="LN5:LN9"/>
    <mergeCell ref="LO5:LO9"/>
    <mergeCell ref="LP5:LP9"/>
    <mergeCell ref="LQ5:LQ9"/>
    <mergeCell ref="LH5:LH9"/>
    <mergeCell ref="LI5:LI9"/>
    <mergeCell ref="LJ5:LJ9"/>
    <mergeCell ref="LK5:LK9"/>
    <mergeCell ref="LL5:LL9"/>
    <mergeCell ref="LC5:LC9"/>
    <mergeCell ref="LD5:LD9"/>
    <mergeCell ref="LE5:LE9"/>
    <mergeCell ref="LF5:LF9"/>
    <mergeCell ref="LG5:LG9"/>
    <mergeCell ref="O10:O16"/>
    <mergeCell ref="P10:P16"/>
    <mergeCell ref="Q10:Q16"/>
    <mergeCell ref="R10:R16"/>
    <mergeCell ref="S10:S16"/>
    <mergeCell ref="J10:J16"/>
    <mergeCell ref="K10:K16"/>
    <mergeCell ref="L10:L16"/>
    <mergeCell ref="M10:M16"/>
    <mergeCell ref="N10:N16"/>
    <mergeCell ref="OJ5:OJ9"/>
    <mergeCell ref="OK5:OK9"/>
    <mergeCell ref="OL5:OL9"/>
    <mergeCell ref="OM5:OM9"/>
    <mergeCell ref="ON5:ON9"/>
    <mergeCell ref="OE5:OE9"/>
    <mergeCell ref="OF5:OF9"/>
    <mergeCell ref="OG5:OG9"/>
    <mergeCell ref="OH5:OH9"/>
    <mergeCell ref="OI5:OI9"/>
    <mergeCell ref="NZ5:NZ9"/>
    <mergeCell ref="OA5:OA9"/>
    <mergeCell ref="OB5:OB9"/>
    <mergeCell ref="OC5:OC9"/>
    <mergeCell ref="OD5:OD9"/>
    <mergeCell ref="NU5:NU9"/>
    <mergeCell ref="NV5:NV9"/>
    <mergeCell ref="NW5:NW9"/>
    <mergeCell ref="NX5:NX9"/>
    <mergeCell ref="NY5:NY9"/>
    <mergeCell ref="NP5:NP9"/>
    <mergeCell ref="NQ5:NQ9"/>
    <mergeCell ref="NR5:NR9"/>
    <mergeCell ref="NS5:NS9"/>
    <mergeCell ref="NT5:NT9"/>
    <mergeCell ref="NK5:NK9"/>
    <mergeCell ref="NL5:NL9"/>
    <mergeCell ref="NM5:NM9"/>
    <mergeCell ref="NN5:NN9"/>
    <mergeCell ref="NO5:NO9"/>
    <mergeCell ref="NF5:NF9"/>
    <mergeCell ref="NG5:NG9"/>
    <mergeCell ref="NH5:NH9"/>
    <mergeCell ref="NI5:NI9"/>
    <mergeCell ref="NJ5:NJ9"/>
    <mergeCell ref="NA5:NA9"/>
    <mergeCell ref="NB5:NB9"/>
    <mergeCell ref="NC5:NC9"/>
    <mergeCell ref="ND5:ND9"/>
    <mergeCell ref="NE5:NE9"/>
    <mergeCell ref="MV5:MV9"/>
    <mergeCell ref="MW5:MW9"/>
    <mergeCell ref="MX5:MX9"/>
    <mergeCell ref="MY5:MY9"/>
    <mergeCell ref="MZ5:MZ9"/>
    <mergeCell ref="MQ5:MQ9"/>
    <mergeCell ref="MR5:MR9"/>
    <mergeCell ref="MS5:MS9"/>
    <mergeCell ref="MT5:MT9"/>
    <mergeCell ref="MU5:MU9"/>
    <mergeCell ref="ML5:ML9"/>
    <mergeCell ref="MM5:MM9"/>
    <mergeCell ref="MN5:MN9"/>
    <mergeCell ref="MO5:MO9"/>
    <mergeCell ref="AX10:AX16"/>
    <mergeCell ref="AY10:AY16"/>
    <mergeCell ref="AZ10:AZ16"/>
    <mergeCell ref="BA10:BA16"/>
    <mergeCell ref="BB10:BB16"/>
    <mergeCell ref="AS10:AS16"/>
    <mergeCell ref="AT10:AT16"/>
    <mergeCell ref="AU10:AU16"/>
    <mergeCell ref="AV10:AV16"/>
    <mergeCell ref="AW10:AW16"/>
    <mergeCell ref="AN10:AN16"/>
    <mergeCell ref="AO10:AO16"/>
    <mergeCell ref="AP10:AP16"/>
    <mergeCell ref="AQ10:AQ16"/>
    <mergeCell ref="AR10:AR16"/>
    <mergeCell ref="AI10:AI16"/>
    <mergeCell ref="AJ10:AJ16"/>
    <mergeCell ref="AK10:AK16"/>
    <mergeCell ref="AL10:AL16"/>
    <mergeCell ref="AM10:AM16"/>
    <mergeCell ref="AD10:AD16"/>
    <mergeCell ref="AE10:AE16"/>
    <mergeCell ref="AF10:AF16"/>
    <mergeCell ref="AG10:AG16"/>
    <mergeCell ref="AH10:AH16"/>
    <mergeCell ref="Y10:Y16"/>
    <mergeCell ref="Z10:Z16"/>
    <mergeCell ref="AA10:AA16"/>
    <mergeCell ref="AB10:AB16"/>
    <mergeCell ref="AC10:AC16"/>
    <mergeCell ref="T10:T16"/>
    <mergeCell ref="U10:U16"/>
    <mergeCell ref="V10:V16"/>
    <mergeCell ref="W10:W16"/>
    <mergeCell ref="X10:X16"/>
    <mergeCell ref="CG10:CG16"/>
    <mergeCell ref="CH10:CH16"/>
    <mergeCell ref="CI10:CI16"/>
    <mergeCell ref="CJ10:CJ16"/>
    <mergeCell ref="CK10:CK16"/>
    <mergeCell ref="CB10:CB16"/>
    <mergeCell ref="CC10:CC16"/>
    <mergeCell ref="CD10:CD16"/>
    <mergeCell ref="CE10:CE16"/>
    <mergeCell ref="CF10:CF16"/>
    <mergeCell ref="BW10:BW16"/>
    <mergeCell ref="BX10:BX16"/>
    <mergeCell ref="BY10:BY16"/>
    <mergeCell ref="BZ10:BZ16"/>
    <mergeCell ref="CA10:CA16"/>
    <mergeCell ref="BR10:BR16"/>
    <mergeCell ref="BS10:BS16"/>
    <mergeCell ref="BT10:BT16"/>
    <mergeCell ref="BU10:BU16"/>
    <mergeCell ref="BV10:BV16"/>
    <mergeCell ref="BM10:BM16"/>
    <mergeCell ref="BN10:BN16"/>
    <mergeCell ref="BO10:BO16"/>
    <mergeCell ref="BP10:BP16"/>
    <mergeCell ref="BQ10:BQ16"/>
    <mergeCell ref="BH10:BH16"/>
    <mergeCell ref="BI10:BI16"/>
    <mergeCell ref="BJ10:BJ16"/>
    <mergeCell ref="BK10:BK16"/>
    <mergeCell ref="BL10:BL16"/>
    <mergeCell ref="BC10:BC16"/>
    <mergeCell ref="BD10:BD16"/>
    <mergeCell ref="BE10:BE16"/>
    <mergeCell ref="BF10:BF16"/>
    <mergeCell ref="BG10:BG16"/>
    <mergeCell ref="DP10:DP16"/>
    <mergeCell ref="DQ10:DQ16"/>
    <mergeCell ref="DR10:DR16"/>
    <mergeCell ref="DS10:DS16"/>
    <mergeCell ref="DT10:DT16"/>
    <mergeCell ref="DK10:DK16"/>
    <mergeCell ref="DL10:DL16"/>
    <mergeCell ref="DM10:DM16"/>
    <mergeCell ref="DN10:DN16"/>
    <mergeCell ref="DO10:DO16"/>
    <mergeCell ref="DF10:DF16"/>
    <mergeCell ref="DG10:DG16"/>
    <mergeCell ref="DH10:DH16"/>
    <mergeCell ref="DI10:DI16"/>
    <mergeCell ref="DJ10:DJ16"/>
    <mergeCell ref="DA10:DA16"/>
    <mergeCell ref="DB10:DB16"/>
    <mergeCell ref="DC10:DC16"/>
    <mergeCell ref="DD10:DD16"/>
    <mergeCell ref="DE10:DE16"/>
    <mergeCell ref="CV10:CV16"/>
    <mergeCell ref="CW10:CW16"/>
    <mergeCell ref="CX10:CX16"/>
    <mergeCell ref="CY10:CY16"/>
    <mergeCell ref="CZ10:CZ16"/>
    <mergeCell ref="CQ10:CQ16"/>
    <mergeCell ref="CR10:CR16"/>
    <mergeCell ref="CS10:CS16"/>
    <mergeCell ref="CT10:CT16"/>
    <mergeCell ref="CU10:CU16"/>
    <mergeCell ref="CL10:CL16"/>
    <mergeCell ref="CM10:CM16"/>
    <mergeCell ref="CN10:CN16"/>
    <mergeCell ref="CO10:CO16"/>
    <mergeCell ref="CP10:CP16"/>
    <mergeCell ref="EY10:EY16"/>
    <mergeCell ref="EZ10:EZ16"/>
    <mergeCell ref="FA10:FA16"/>
    <mergeCell ref="FB10:FB16"/>
    <mergeCell ref="FC10:FC16"/>
    <mergeCell ref="ET10:ET16"/>
    <mergeCell ref="EU10:EU16"/>
    <mergeCell ref="EV10:EV16"/>
    <mergeCell ref="EW10:EW16"/>
    <mergeCell ref="EX10:EX16"/>
    <mergeCell ref="EO10:EO16"/>
    <mergeCell ref="EP10:EP16"/>
    <mergeCell ref="EQ10:EQ16"/>
    <mergeCell ref="ER10:ER16"/>
    <mergeCell ref="ES10:ES16"/>
    <mergeCell ref="EJ10:EJ16"/>
    <mergeCell ref="EK10:EK16"/>
    <mergeCell ref="EL10:EL16"/>
    <mergeCell ref="EM10:EM16"/>
    <mergeCell ref="EN10:EN16"/>
    <mergeCell ref="EE10:EE16"/>
    <mergeCell ref="EF10:EF16"/>
    <mergeCell ref="EG10:EG16"/>
    <mergeCell ref="EH10:EH16"/>
    <mergeCell ref="EI10:EI16"/>
    <mergeCell ref="DZ10:DZ16"/>
    <mergeCell ref="EA10:EA16"/>
    <mergeCell ref="EB10:EB16"/>
    <mergeCell ref="EC10:EC16"/>
    <mergeCell ref="ED10:ED16"/>
    <mergeCell ref="DU10:DU16"/>
    <mergeCell ref="DV10:DV16"/>
    <mergeCell ref="DW10:DW16"/>
    <mergeCell ref="DX10:DX16"/>
    <mergeCell ref="DY10:DY16"/>
    <mergeCell ref="GH10:GH16"/>
    <mergeCell ref="GI10:GI16"/>
    <mergeCell ref="GJ10:GJ16"/>
    <mergeCell ref="GK10:GK16"/>
    <mergeCell ref="GL10:GL16"/>
    <mergeCell ref="GC10:GC16"/>
    <mergeCell ref="GD10:GD16"/>
    <mergeCell ref="GE10:GE16"/>
    <mergeCell ref="GF10:GF16"/>
    <mergeCell ref="GG10:GG16"/>
    <mergeCell ref="FX10:FX16"/>
    <mergeCell ref="FY10:FY16"/>
    <mergeCell ref="FZ10:FZ16"/>
    <mergeCell ref="GA10:GA16"/>
    <mergeCell ref="GB10:GB16"/>
    <mergeCell ref="FS10:FS16"/>
    <mergeCell ref="FT10:FT16"/>
    <mergeCell ref="FU10:FU16"/>
    <mergeCell ref="FV10:FV16"/>
    <mergeCell ref="FW10:FW16"/>
    <mergeCell ref="FN10:FN16"/>
    <mergeCell ref="FO10:FO16"/>
    <mergeCell ref="FP10:FP16"/>
    <mergeCell ref="FQ10:FQ16"/>
    <mergeCell ref="FR10:FR16"/>
    <mergeCell ref="FI10:FI16"/>
    <mergeCell ref="FJ10:FJ16"/>
    <mergeCell ref="FK10:FK16"/>
    <mergeCell ref="FL10:FL16"/>
    <mergeCell ref="FM10:FM16"/>
    <mergeCell ref="FD10:FD16"/>
    <mergeCell ref="FE10:FE16"/>
    <mergeCell ref="FF10:FF16"/>
    <mergeCell ref="FG10:FG16"/>
    <mergeCell ref="FH10:FH16"/>
    <mergeCell ref="HQ10:HQ16"/>
    <mergeCell ref="HR10:HR16"/>
    <mergeCell ref="HS10:HS16"/>
    <mergeCell ref="HT10:HT16"/>
    <mergeCell ref="HU10:HU16"/>
    <mergeCell ref="HL10:HL16"/>
    <mergeCell ref="HM10:HM16"/>
    <mergeCell ref="HN10:HN16"/>
    <mergeCell ref="HO10:HO16"/>
    <mergeCell ref="HP10:HP16"/>
    <mergeCell ref="HG10:HG16"/>
    <mergeCell ref="HH10:HH16"/>
    <mergeCell ref="HI10:HI16"/>
    <mergeCell ref="HJ10:HJ16"/>
    <mergeCell ref="HK10:HK16"/>
    <mergeCell ref="HB10:HB16"/>
    <mergeCell ref="HC10:HC16"/>
    <mergeCell ref="HD10:HD16"/>
    <mergeCell ref="HE10:HE16"/>
    <mergeCell ref="HF10:HF16"/>
    <mergeCell ref="GW10:GW16"/>
    <mergeCell ref="GX10:GX16"/>
    <mergeCell ref="GY10:GY16"/>
    <mergeCell ref="GZ10:GZ16"/>
    <mergeCell ref="HA10:HA16"/>
    <mergeCell ref="GR10:GR16"/>
    <mergeCell ref="GS10:GS16"/>
    <mergeCell ref="GT10:GT16"/>
    <mergeCell ref="GU10:GU16"/>
    <mergeCell ref="GV10:GV16"/>
    <mergeCell ref="GM10:GM16"/>
    <mergeCell ref="GN10:GN16"/>
    <mergeCell ref="GO10:GO16"/>
    <mergeCell ref="GP10:GP16"/>
    <mergeCell ref="GQ10:GQ16"/>
    <mergeCell ref="IZ10:IZ16"/>
    <mergeCell ref="JA10:JA16"/>
    <mergeCell ref="JB10:JB16"/>
    <mergeCell ref="JC10:JC16"/>
    <mergeCell ref="JD10:JD16"/>
    <mergeCell ref="IU10:IU16"/>
    <mergeCell ref="IV10:IV16"/>
    <mergeCell ref="IW10:IW16"/>
    <mergeCell ref="IX10:IX16"/>
    <mergeCell ref="IY10:IY16"/>
    <mergeCell ref="IP10:IP16"/>
    <mergeCell ref="IQ10:IQ16"/>
    <mergeCell ref="IR10:IR16"/>
    <mergeCell ref="IS10:IS16"/>
    <mergeCell ref="IT10:IT16"/>
    <mergeCell ref="IK10:IK16"/>
    <mergeCell ref="IL10:IL16"/>
    <mergeCell ref="IM10:IM16"/>
    <mergeCell ref="IN10:IN16"/>
    <mergeCell ref="IO10:IO16"/>
    <mergeCell ref="IF10:IF16"/>
    <mergeCell ref="IG10:IG16"/>
    <mergeCell ref="IH10:IH16"/>
    <mergeCell ref="II10:II16"/>
    <mergeCell ref="IJ10:IJ16"/>
    <mergeCell ref="IA10:IA16"/>
    <mergeCell ref="IB10:IB16"/>
    <mergeCell ref="IC10:IC16"/>
    <mergeCell ref="ID10:ID16"/>
    <mergeCell ref="IE10:IE16"/>
    <mergeCell ref="HV10:HV16"/>
    <mergeCell ref="HW10:HW16"/>
    <mergeCell ref="HX10:HX16"/>
    <mergeCell ref="HY10:HY16"/>
    <mergeCell ref="HZ10:HZ16"/>
    <mergeCell ref="KI10:KI16"/>
    <mergeCell ref="KJ10:KJ16"/>
    <mergeCell ref="KK10:KK16"/>
    <mergeCell ref="KL10:KL16"/>
    <mergeCell ref="KM10:KM16"/>
    <mergeCell ref="KD10:KD16"/>
    <mergeCell ref="KE10:KE16"/>
    <mergeCell ref="KF10:KF16"/>
    <mergeCell ref="KG10:KG16"/>
    <mergeCell ref="KH10:KH16"/>
    <mergeCell ref="JY10:JY16"/>
    <mergeCell ref="JZ10:JZ16"/>
    <mergeCell ref="KA10:KA16"/>
    <mergeCell ref="KB10:KB16"/>
    <mergeCell ref="KC10:KC16"/>
    <mergeCell ref="JT10:JT16"/>
    <mergeCell ref="JU10:JU16"/>
    <mergeCell ref="JV10:JV16"/>
    <mergeCell ref="JW10:JW16"/>
    <mergeCell ref="JX10:JX16"/>
    <mergeCell ref="JO10:JO16"/>
    <mergeCell ref="JP10:JP16"/>
    <mergeCell ref="JQ10:JQ16"/>
    <mergeCell ref="JR10:JR16"/>
    <mergeCell ref="JS10:JS16"/>
    <mergeCell ref="JJ10:JJ16"/>
    <mergeCell ref="JK10:JK16"/>
    <mergeCell ref="JL10:JL16"/>
    <mergeCell ref="JM10:JM16"/>
    <mergeCell ref="JN10:JN16"/>
    <mergeCell ref="JE10:JE16"/>
    <mergeCell ref="JF10:JF16"/>
    <mergeCell ref="JG10:JG16"/>
    <mergeCell ref="JH10:JH16"/>
    <mergeCell ref="JI10:JI16"/>
    <mergeCell ref="LR10:LR16"/>
    <mergeCell ref="LS10:LS16"/>
    <mergeCell ref="LT10:LT16"/>
    <mergeCell ref="LU10:LU16"/>
    <mergeCell ref="LV10:LV16"/>
    <mergeCell ref="LM10:LM16"/>
    <mergeCell ref="LN10:LN16"/>
    <mergeCell ref="LO10:LO16"/>
    <mergeCell ref="LP10:LP16"/>
    <mergeCell ref="LQ10:LQ16"/>
    <mergeCell ref="LH10:LH16"/>
    <mergeCell ref="LI10:LI16"/>
    <mergeCell ref="LJ10:LJ16"/>
    <mergeCell ref="LK10:LK16"/>
    <mergeCell ref="LL10:LL16"/>
    <mergeCell ref="LC10:LC16"/>
    <mergeCell ref="LD10:LD16"/>
    <mergeCell ref="LE10:LE16"/>
    <mergeCell ref="LF10:LF16"/>
    <mergeCell ref="LG10:LG16"/>
    <mergeCell ref="KX10:KX16"/>
    <mergeCell ref="KY10:KY16"/>
    <mergeCell ref="KZ10:KZ16"/>
    <mergeCell ref="LA10:LA16"/>
    <mergeCell ref="LB10:LB16"/>
    <mergeCell ref="KS10:KS16"/>
    <mergeCell ref="KT10:KT16"/>
    <mergeCell ref="KU10:KU16"/>
    <mergeCell ref="KV10:KV16"/>
    <mergeCell ref="KW10:KW16"/>
    <mergeCell ref="KN10:KN16"/>
    <mergeCell ref="KO10:KO16"/>
    <mergeCell ref="KP10:KP16"/>
    <mergeCell ref="KQ10:KQ16"/>
    <mergeCell ref="KR10:KR16"/>
    <mergeCell ref="NA10:NA16"/>
    <mergeCell ref="NB10:NB16"/>
    <mergeCell ref="NC10:NC16"/>
    <mergeCell ref="ND10:ND16"/>
    <mergeCell ref="NE10:NE16"/>
    <mergeCell ref="MV10:MV16"/>
    <mergeCell ref="MW10:MW16"/>
    <mergeCell ref="MX10:MX16"/>
    <mergeCell ref="MY10:MY16"/>
    <mergeCell ref="MZ10:MZ16"/>
    <mergeCell ref="MQ10:MQ16"/>
    <mergeCell ref="MR10:MR16"/>
    <mergeCell ref="MS10:MS16"/>
    <mergeCell ref="MT10:MT16"/>
    <mergeCell ref="MU10:MU16"/>
    <mergeCell ref="ML10:ML16"/>
    <mergeCell ref="MM10:MM16"/>
    <mergeCell ref="MN10:MN16"/>
    <mergeCell ref="MO10:MO16"/>
    <mergeCell ref="MP10:MP16"/>
    <mergeCell ref="MG10:MG16"/>
    <mergeCell ref="MH10:MH16"/>
    <mergeCell ref="MI10:MI16"/>
    <mergeCell ref="MJ10:MJ16"/>
    <mergeCell ref="MK10:MK16"/>
    <mergeCell ref="MB10:MB16"/>
    <mergeCell ref="MC10:MC16"/>
    <mergeCell ref="MD10:MD16"/>
    <mergeCell ref="ME10:ME16"/>
    <mergeCell ref="MF10:MF16"/>
    <mergeCell ref="LW10:LW16"/>
    <mergeCell ref="LX10:LX16"/>
    <mergeCell ref="LY10:LY16"/>
    <mergeCell ref="LZ10:LZ16"/>
    <mergeCell ref="MA10:MA16"/>
    <mergeCell ref="OJ10:OJ16"/>
    <mergeCell ref="OK10:OK16"/>
    <mergeCell ref="OL10:OL16"/>
    <mergeCell ref="OM10:OM16"/>
    <mergeCell ref="ON10:ON16"/>
    <mergeCell ref="OE10:OE16"/>
    <mergeCell ref="OF10:OF16"/>
    <mergeCell ref="OG10:OG16"/>
    <mergeCell ref="OH10:OH16"/>
    <mergeCell ref="OI10:OI16"/>
    <mergeCell ref="NZ10:NZ16"/>
    <mergeCell ref="OA10:OA16"/>
    <mergeCell ref="OB10:OB16"/>
    <mergeCell ref="OC10:OC16"/>
    <mergeCell ref="OD10:OD16"/>
    <mergeCell ref="NU10:NU16"/>
    <mergeCell ref="NV10:NV16"/>
    <mergeCell ref="NW10:NW16"/>
    <mergeCell ref="NX10:NX16"/>
    <mergeCell ref="NY10:NY16"/>
    <mergeCell ref="NP10:NP16"/>
    <mergeCell ref="NQ10:NQ16"/>
    <mergeCell ref="NR10:NR16"/>
    <mergeCell ref="NS10:NS16"/>
    <mergeCell ref="NT10:NT16"/>
    <mergeCell ref="NK10:NK16"/>
    <mergeCell ref="NL10:NL16"/>
    <mergeCell ref="NM10:NM16"/>
    <mergeCell ref="NN10:NN16"/>
    <mergeCell ref="NO10:NO16"/>
    <mergeCell ref="NF10:NF16"/>
    <mergeCell ref="NG10:NG16"/>
    <mergeCell ref="NH10:NH16"/>
    <mergeCell ref="NI10:NI16"/>
    <mergeCell ref="NJ10:NJ16"/>
    <mergeCell ref="AN17:AN19"/>
    <mergeCell ref="AO17:AO19"/>
    <mergeCell ref="AP17:AP19"/>
    <mergeCell ref="AQ17:AQ19"/>
    <mergeCell ref="AR17:AR19"/>
    <mergeCell ref="AI17:AI19"/>
    <mergeCell ref="AJ17:AJ19"/>
    <mergeCell ref="AK17:AK19"/>
    <mergeCell ref="AL17:AL19"/>
    <mergeCell ref="AM17:AM19"/>
    <mergeCell ref="AD17:AD19"/>
    <mergeCell ref="AE17:AE19"/>
    <mergeCell ref="AF17:AF19"/>
    <mergeCell ref="AG17:AG19"/>
    <mergeCell ref="AH17:AH19"/>
    <mergeCell ref="Y17:Y19"/>
    <mergeCell ref="Z17:Z19"/>
    <mergeCell ref="AA17:AA19"/>
    <mergeCell ref="AB17:AB19"/>
    <mergeCell ref="AC17:AC19"/>
    <mergeCell ref="T17:T19"/>
    <mergeCell ref="U17:U19"/>
    <mergeCell ref="V17:V19"/>
    <mergeCell ref="W17:W19"/>
    <mergeCell ref="X17:X19"/>
    <mergeCell ref="O17:O19"/>
    <mergeCell ref="P17:P19"/>
    <mergeCell ref="Q17:Q19"/>
    <mergeCell ref="R17:R19"/>
    <mergeCell ref="S17:S19"/>
    <mergeCell ref="J17:J19"/>
    <mergeCell ref="K17:K19"/>
    <mergeCell ref="L17:L19"/>
    <mergeCell ref="M17:M19"/>
    <mergeCell ref="N17:N19"/>
    <mergeCell ref="BW17:BW19"/>
    <mergeCell ref="BX17:BX19"/>
    <mergeCell ref="BY17:BY19"/>
    <mergeCell ref="BZ17:BZ19"/>
    <mergeCell ref="CA17:CA19"/>
    <mergeCell ref="BR17:BR19"/>
    <mergeCell ref="BS17:BS19"/>
    <mergeCell ref="BT17:BT19"/>
    <mergeCell ref="BU17:BU19"/>
    <mergeCell ref="BV17:BV19"/>
    <mergeCell ref="BM17:BM19"/>
    <mergeCell ref="BN17:BN19"/>
    <mergeCell ref="BO17:BO19"/>
    <mergeCell ref="BP17:BP19"/>
    <mergeCell ref="BQ17:BQ19"/>
    <mergeCell ref="BH17:BH19"/>
    <mergeCell ref="BI17:BI19"/>
    <mergeCell ref="BJ17:BJ19"/>
    <mergeCell ref="BK17:BK19"/>
    <mergeCell ref="BL17:BL19"/>
    <mergeCell ref="BC17:BC19"/>
    <mergeCell ref="BD17:BD19"/>
    <mergeCell ref="BE17:BE19"/>
    <mergeCell ref="BF17:BF19"/>
    <mergeCell ref="BG17:BG19"/>
    <mergeCell ref="AX17:AX19"/>
    <mergeCell ref="AY17:AY19"/>
    <mergeCell ref="AZ17:AZ19"/>
    <mergeCell ref="BA17:BA19"/>
    <mergeCell ref="BB17:BB19"/>
    <mergeCell ref="AS17:AS19"/>
    <mergeCell ref="AT17:AT19"/>
    <mergeCell ref="AU17:AU19"/>
    <mergeCell ref="AV17:AV19"/>
    <mergeCell ref="AW17:AW19"/>
    <mergeCell ref="DF17:DF19"/>
    <mergeCell ref="DG17:DG19"/>
    <mergeCell ref="DH17:DH19"/>
    <mergeCell ref="DI17:DI19"/>
    <mergeCell ref="DJ17:DJ19"/>
    <mergeCell ref="DA17:DA19"/>
    <mergeCell ref="DB17:DB19"/>
    <mergeCell ref="DC17:DC19"/>
    <mergeCell ref="DD17:DD19"/>
    <mergeCell ref="DE17:DE19"/>
    <mergeCell ref="CV17:CV19"/>
    <mergeCell ref="CW17:CW19"/>
    <mergeCell ref="CX17:CX19"/>
    <mergeCell ref="CY17:CY19"/>
    <mergeCell ref="CZ17:CZ19"/>
    <mergeCell ref="CQ17:CQ19"/>
    <mergeCell ref="CR17:CR19"/>
    <mergeCell ref="CS17:CS19"/>
    <mergeCell ref="CT17:CT19"/>
    <mergeCell ref="CU17:CU19"/>
    <mergeCell ref="CL17:CL19"/>
    <mergeCell ref="CM17:CM19"/>
    <mergeCell ref="CN17:CN19"/>
    <mergeCell ref="CO17:CO19"/>
    <mergeCell ref="CP17:CP19"/>
    <mergeCell ref="CG17:CG19"/>
    <mergeCell ref="CH17:CH19"/>
    <mergeCell ref="CI17:CI19"/>
    <mergeCell ref="CJ17:CJ19"/>
    <mergeCell ref="CK17:CK19"/>
    <mergeCell ref="CB17:CB19"/>
    <mergeCell ref="CC17:CC19"/>
    <mergeCell ref="CD17:CD19"/>
    <mergeCell ref="CE17:CE19"/>
    <mergeCell ref="CF17:CF19"/>
    <mergeCell ref="EO17:EO19"/>
    <mergeCell ref="EP17:EP19"/>
    <mergeCell ref="EQ17:EQ19"/>
    <mergeCell ref="ER17:ER19"/>
    <mergeCell ref="ES17:ES19"/>
    <mergeCell ref="EJ17:EJ19"/>
    <mergeCell ref="EK17:EK19"/>
    <mergeCell ref="EL17:EL19"/>
    <mergeCell ref="EM17:EM19"/>
    <mergeCell ref="EN17:EN19"/>
    <mergeCell ref="EE17:EE19"/>
    <mergeCell ref="EF17:EF19"/>
    <mergeCell ref="EG17:EG19"/>
    <mergeCell ref="EH17:EH19"/>
    <mergeCell ref="EI17:EI19"/>
    <mergeCell ref="DZ17:DZ19"/>
    <mergeCell ref="EA17:EA19"/>
    <mergeCell ref="EB17:EB19"/>
    <mergeCell ref="EC17:EC19"/>
    <mergeCell ref="ED17:ED19"/>
    <mergeCell ref="DU17:DU19"/>
    <mergeCell ref="DV17:DV19"/>
    <mergeCell ref="DW17:DW19"/>
    <mergeCell ref="DX17:DX19"/>
    <mergeCell ref="DY17:DY19"/>
    <mergeCell ref="DP17:DP19"/>
    <mergeCell ref="DQ17:DQ19"/>
    <mergeCell ref="DR17:DR19"/>
    <mergeCell ref="DS17:DS19"/>
    <mergeCell ref="DT17:DT19"/>
    <mergeCell ref="DK17:DK19"/>
    <mergeCell ref="DL17:DL19"/>
    <mergeCell ref="DM17:DM19"/>
    <mergeCell ref="DN17:DN19"/>
    <mergeCell ref="DO17:DO19"/>
    <mergeCell ref="FX17:FX19"/>
    <mergeCell ref="FY17:FY19"/>
    <mergeCell ref="FZ17:FZ19"/>
    <mergeCell ref="GA17:GA19"/>
    <mergeCell ref="GB17:GB19"/>
    <mergeCell ref="FS17:FS19"/>
    <mergeCell ref="FT17:FT19"/>
    <mergeCell ref="FU17:FU19"/>
    <mergeCell ref="FV17:FV19"/>
    <mergeCell ref="FW17:FW19"/>
    <mergeCell ref="FN17:FN19"/>
    <mergeCell ref="FO17:FO19"/>
    <mergeCell ref="FP17:FP19"/>
    <mergeCell ref="FQ17:FQ19"/>
    <mergeCell ref="FR17:FR19"/>
    <mergeCell ref="FI17:FI19"/>
    <mergeCell ref="FJ17:FJ19"/>
    <mergeCell ref="FK17:FK19"/>
    <mergeCell ref="FL17:FL19"/>
    <mergeCell ref="FM17:FM19"/>
    <mergeCell ref="FD17:FD19"/>
    <mergeCell ref="FE17:FE19"/>
    <mergeCell ref="FF17:FF19"/>
    <mergeCell ref="FG17:FG19"/>
    <mergeCell ref="FH17:FH19"/>
    <mergeCell ref="EY17:EY19"/>
    <mergeCell ref="EZ17:EZ19"/>
    <mergeCell ref="FA17:FA19"/>
    <mergeCell ref="FB17:FB19"/>
    <mergeCell ref="FC17:FC19"/>
    <mergeCell ref="ET17:ET19"/>
    <mergeCell ref="EU17:EU19"/>
    <mergeCell ref="EV17:EV19"/>
    <mergeCell ref="EW17:EW19"/>
    <mergeCell ref="EX17:EX19"/>
    <mergeCell ref="HG17:HG19"/>
    <mergeCell ref="HH17:HH19"/>
    <mergeCell ref="HI17:HI19"/>
    <mergeCell ref="HJ17:HJ19"/>
    <mergeCell ref="HK17:HK19"/>
    <mergeCell ref="HB17:HB19"/>
    <mergeCell ref="HC17:HC19"/>
    <mergeCell ref="HD17:HD19"/>
    <mergeCell ref="HE17:HE19"/>
    <mergeCell ref="HF17:HF19"/>
    <mergeCell ref="GW17:GW19"/>
    <mergeCell ref="GX17:GX19"/>
    <mergeCell ref="GY17:GY19"/>
    <mergeCell ref="GZ17:GZ19"/>
    <mergeCell ref="HA17:HA19"/>
    <mergeCell ref="GR17:GR19"/>
    <mergeCell ref="GS17:GS19"/>
    <mergeCell ref="GT17:GT19"/>
    <mergeCell ref="GU17:GU19"/>
    <mergeCell ref="GV17:GV19"/>
    <mergeCell ref="GM17:GM19"/>
    <mergeCell ref="GN17:GN19"/>
    <mergeCell ref="GO17:GO19"/>
    <mergeCell ref="GP17:GP19"/>
    <mergeCell ref="GQ17:GQ19"/>
    <mergeCell ref="GH17:GH19"/>
    <mergeCell ref="GI17:GI19"/>
    <mergeCell ref="GJ17:GJ19"/>
    <mergeCell ref="GK17:GK19"/>
    <mergeCell ref="GL17:GL19"/>
    <mergeCell ref="GC17:GC19"/>
    <mergeCell ref="GD17:GD19"/>
    <mergeCell ref="GE17:GE19"/>
    <mergeCell ref="GF17:GF19"/>
    <mergeCell ref="GG17:GG19"/>
    <mergeCell ref="IP17:IP19"/>
    <mergeCell ref="IQ17:IQ19"/>
    <mergeCell ref="IR17:IR19"/>
    <mergeCell ref="IS17:IS19"/>
    <mergeCell ref="IT17:IT19"/>
    <mergeCell ref="IK17:IK19"/>
    <mergeCell ref="IL17:IL19"/>
    <mergeCell ref="IM17:IM19"/>
    <mergeCell ref="IN17:IN19"/>
    <mergeCell ref="IO17:IO19"/>
    <mergeCell ref="IF17:IF19"/>
    <mergeCell ref="IG17:IG19"/>
    <mergeCell ref="IH17:IH19"/>
    <mergeCell ref="II17:II19"/>
    <mergeCell ref="IJ17:IJ19"/>
    <mergeCell ref="IA17:IA19"/>
    <mergeCell ref="IB17:IB19"/>
    <mergeCell ref="IC17:IC19"/>
    <mergeCell ref="ID17:ID19"/>
    <mergeCell ref="IE17:IE19"/>
    <mergeCell ref="HV17:HV19"/>
    <mergeCell ref="HW17:HW19"/>
    <mergeCell ref="HX17:HX19"/>
    <mergeCell ref="HY17:HY19"/>
    <mergeCell ref="HZ17:HZ19"/>
    <mergeCell ref="HQ17:HQ19"/>
    <mergeCell ref="HR17:HR19"/>
    <mergeCell ref="HS17:HS19"/>
    <mergeCell ref="HT17:HT19"/>
    <mergeCell ref="HU17:HU19"/>
    <mergeCell ref="HL17:HL19"/>
    <mergeCell ref="HM17:HM19"/>
    <mergeCell ref="HN17:HN19"/>
    <mergeCell ref="HO17:HO19"/>
    <mergeCell ref="HP17:HP19"/>
    <mergeCell ref="JY17:JY19"/>
    <mergeCell ref="JZ17:JZ19"/>
    <mergeCell ref="KA17:KA19"/>
    <mergeCell ref="KB17:KB19"/>
    <mergeCell ref="KC17:KC19"/>
    <mergeCell ref="JT17:JT19"/>
    <mergeCell ref="JU17:JU19"/>
    <mergeCell ref="JV17:JV19"/>
    <mergeCell ref="JW17:JW19"/>
    <mergeCell ref="JX17:JX19"/>
    <mergeCell ref="JO17:JO19"/>
    <mergeCell ref="JP17:JP19"/>
    <mergeCell ref="JQ17:JQ19"/>
    <mergeCell ref="JR17:JR19"/>
    <mergeCell ref="JS17:JS19"/>
    <mergeCell ref="JJ17:JJ19"/>
    <mergeCell ref="JK17:JK19"/>
    <mergeCell ref="JL17:JL19"/>
    <mergeCell ref="JM17:JM19"/>
    <mergeCell ref="JN17:JN19"/>
    <mergeCell ref="JE17:JE19"/>
    <mergeCell ref="JF17:JF19"/>
    <mergeCell ref="JG17:JG19"/>
    <mergeCell ref="JH17:JH19"/>
    <mergeCell ref="JI17:JI19"/>
    <mergeCell ref="IZ17:IZ19"/>
    <mergeCell ref="JA17:JA19"/>
    <mergeCell ref="JB17:JB19"/>
    <mergeCell ref="JC17:JC19"/>
    <mergeCell ref="JD17:JD19"/>
    <mergeCell ref="IU17:IU19"/>
    <mergeCell ref="IV17:IV19"/>
    <mergeCell ref="IW17:IW19"/>
    <mergeCell ref="IX17:IX19"/>
    <mergeCell ref="IY17:IY19"/>
    <mergeCell ref="LH17:LH19"/>
    <mergeCell ref="LI17:LI19"/>
    <mergeCell ref="LJ17:LJ19"/>
    <mergeCell ref="LK17:LK19"/>
    <mergeCell ref="LL17:LL19"/>
    <mergeCell ref="LC17:LC19"/>
    <mergeCell ref="LD17:LD19"/>
    <mergeCell ref="LE17:LE19"/>
    <mergeCell ref="LF17:LF19"/>
    <mergeCell ref="LG17:LG19"/>
    <mergeCell ref="KX17:KX19"/>
    <mergeCell ref="KY17:KY19"/>
    <mergeCell ref="KZ17:KZ19"/>
    <mergeCell ref="LA17:LA19"/>
    <mergeCell ref="LB17:LB19"/>
    <mergeCell ref="KS17:KS19"/>
    <mergeCell ref="KT17:KT19"/>
    <mergeCell ref="KU17:KU19"/>
    <mergeCell ref="KV17:KV19"/>
    <mergeCell ref="KW17:KW19"/>
    <mergeCell ref="KN17:KN19"/>
    <mergeCell ref="KO17:KO19"/>
    <mergeCell ref="KP17:KP19"/>
    <mergeCell ref="KQ17:KQ19"/>
    <mergeCell ref="KR17:KR19"/>
    <mergeCell ref="KI17:KI19"/>
    <mergeCell ref="KJ17:KJ19"/>
    <mergeCell ref="KK17:KK19"/>
    <mergeCell ref="KL17:KL19"/>
    <mergeCell ref="KM17:KM19"/>
    <mergeCell ref="KD17:KD19"/>
    <mergeCell ref="KE17:KE19"/>
    <mergeCell ref="KF17:KF19"/>
    <mergeCell ref="KG17:KG19"/>
    <mergeCell ref="KH17:KH19"/>
    <mergeCell ref="MZ17:MZ19"/>
    <mergeCell ref="MQ17:MQ19"/>
    <mergeCell ref="MR17:MR19"/>
    <mergeCell ref="MS17:MS19"/>
    <mergeCell ref="MT17:MT19"/>
    <mergeCell ref="MU17:MU19"/>
    <mergeCell ref="ML17:ML19"/>
    <mergeCell ref="MM17:MM19"/>
    <mergeCell ref="MN17:MN19"/>
    <mergeCell ref="MO17:MO19"/>
    <mergeCell ref="MP17:MP19"/>
    <mergeCell ref="MG17:MG19"/>
    <mergeCell ref="MH17:MH19"/>
    <mergeCell ref="MI17:MI19"/>
    <mergeCell ref="MJ17:MJ19"/>
    <mergeCell ref="MK17:MK19"/>
    <mergeCell ref="MB17:MB19"/>
    <mergeCell ref="MC17:MC19"/>
    <mergeCell ref="MD17:MD19"/>
    <mergeCell ref="ME17:ME19"/>
    <mergeCell ref="MF17:MF19"/>
    <mergeCell ref="LW17:LW19"/>
    <mergeCell ref="LX17:LX19"/>
    <mergeCell ref="LY17:LY19"/>
    <mergeCell ref="LZ17:LZ19"/>
    <mergeCell ref="MA17:MA19"/>
    <mergeCell ref="LR17:LR19"/>
    <mergeCell ref="LS17:LS19"/>
    <mergeCell ref="LT17:LT19"/>
    <mergeCell ref="LU17:LU19"/>
    <mergeCell ref="LV17:LV19"/>
    <mergeCell ref="LM17:LM19"/>
    <mergeCell ref="LN17:LN19"/>
    <mergeCell ref="LO17:LO19"/>
    <mergeCell ref="LP17:LP19"/>
    <mergeCell ref="LQ17:LQ19"/>
    <mergeCell ref="Y21:Y23"/>
    <mergeCell ref="Z21:Z23"/>
    <mergeCell ref="AA21:AA23"/>
    <mergeCell ref="AB21:AB23"/>
    <mergeCell ref="AC21:AC23"/>
    <mergeCell ref="T21:T23"/>
    <mergeCell ref="U21:U23"/>
    <mergeCell ref="V21:V23"/>
    <mergeCell ref="W21:W23"/>
    <mergeCell ref="X21:X23"/>
    <mergeCell ref="O21:O23"/>
    <mergeCell ref="P21:P23"/>
    <mergeCell ref="Q21:Q23"/>
    <mergeCell ref="R21:R23"/>
    <mergeCell ref="S21:S23"/>
    <mergeCell ref="J21:J23"/>
    <mergeCell ref="K21:K23"/>
    <mergeCell ref="L21:L23"/>
    <mergeCell ref="M21:M23"/>
    <mergeCell ref="N21:N23"/>
    <mergeCell ref="OJ17:OJ19"/>
    <mergeCell ref="OK17:OK19"/>
    <mergeCell ref="OL17:OL19"/>
    <mergeCell ref="OM17:OM19"/>
    <mergeCell ref="ON17:ON19"/>
    <mergeCell ref="OE17:OE19"/>
    <mergeCell ref="OF17:OF19"/>
    <mergeCell ref="OG17:OG19"/>
    <mergeCell ref="OH17:OH19"/>
    <mergeCell ref="OI17:OI19"/>
    <mergeCell ref="NZ17:NZ19"/>
    <mergeCell ref="OA17:OA19"/>
    <mergeCell ref="OB17:OB19"/>
    <mergeCell ref="OC17:OC19"/>
    <mergeCell ref="OD17:OD19"/>
    <mergeCell ref="NU17:NU19"/>
    <mergeCell ref="NV17:NV19"/>
    <mergeCell ref="NW17:NW19"/>
    <mergeCell ref="NX17:NX19"/>
    <mergeCell ref="NY17:NY19"/>
    <mergeCell ref="NP17:NP19"/>
    <mergeCell ref="NQ17:NQ19"/>
    <mergeCell ref="NR17:NR19"/>
    <mergeCell ref="NS17:NS19"/>
    <mergeCell ref="NT17:NT19"/>
    <mergeCell ref="NK17:NK19"/>
    <mergeCell ref="NL17:NL19"/>
    <mergeCell ref="NM17:NM19"/>
    <mergeCell ref="NN17:NN19"/>
    <mergeCell ref="NO17:NO19"/>
    <mergeCell ref="NF17:NF19"/>
    <mergeCell ref="NG17:NG19"/>
    <mergeCell ref="NH17:NH19"/>
    <mergeCell ref="NI17:NI19"/>
    <mergeCell ref="NJ17:NJ19"/>
    <mergeCell ref="NA17:NA19"/>
    <mergeCell ref="NB17:NB19"/>
    <mergeCell ref="NC17:NC19"/>
    <mergeCell ref="ND17:ND19"/>
    <mergeCell ref="NE17:NE19"/>
    <mergeCell ref="MV17:MV19"/>
    <mergeCell ref="MW17:MW19"/>
    <mergeCell ref="MX17:MX19"/>
    <mergeCell ref="MY17:MY19"/>
    <mergeCell ref="BH21:BH23"/>
    <mergeCell ref="BI21:BI23"/>
    <mergeCell ref="BJ21:BJ23"/>
    <mergeCell ref="BK21:BK23"/>
    <mergeCell ref="BL21:BL23"/>
    <mergeCell ref="BC21:BC23"/>
    <mergeCell ref="BD21:BD23"/>
    <mergeCell ref="BE21:BE23"/>
    <mergeCell ref="BF21:BF23"/>
    <mergeCell ref="BG21:BG23"/>
    <mergeCell ref="AX21:AX23"/>
    <mergeCell ref="AY21:AY23"/>
    <mergeCell ref="AZ21:AZ23"/>
    <mergeCell ref="BA21:BA23"/>
    <mergeCell ref="BB21:BB23"/>
    <mergeCell ref="AS21:AS23"/>
    <mergeCell ref="AT21:AT23"/>
    <mergeCell ref="AU21:AU23"/>
    <mergeCell ref="AV21:AV23"/>
    <mergeCell ref="AW21:AW23"/>
    <mergeCell ref="AN21:AN23"/>
    <mergeCell ref="AO21:AO23"/>
    <mergeCell ref="AP21:AP23"/>
    <mergeCell ref="AQ21:AQ23"/>
    <mergeCell ref="AR21:AR23"/>
    <mergeCell ref="AI21:AI23"/>
    <mergeCell ref="AJ21:AJ23"/>
    <mergeCell ref="AK21:AK23"/>
    <mergeCell ref="AL21:AL23"/>
    <mergeCell ref="AM21:AM23"/>
    <mergeCell ref="AD21:AD23"/>
    <mergeCell ref="AE21:AE23"/>
    <mergeCell ref="AF21:AF23"/>
    <mergeCell ref="AG21:AG23"/>
    <mergeCell ref="AH21:AH23"/>
    <mergeCell ref="CQ21:CQ23"/>
    <mergeCell ref="CR21:CR23"/>
    <mergeCell ref="CS21:CS23"/>
    <mergeCell ref="CT21:CT23"/>
    <mergeCell ref="CU21:CU23"/>
    <mergeCell ref="CL21:CL23"/>
    <mergeCell ref="CM21:CM23"/>
    <mergeCell ref="CN21:CN23"/>
    <mergeCell ref="CO21:CO23"/>
    <mergeCell ref="CP21:CP23"/>
    <mergeCell ref="CG21:CG23"/>
    <mergeCell ref="CH21:CH23"/>
    <mergeCell ref="CI21:CI23"/>
    <mergeCell ref="CJ21:CJ23"/>
    <mergeCell ref="CK21:CK23"/>
    <mergeCell ref="CB21:CB23"/>
    <mergeCell ref="CC21:CC23"/>
    <mergeCell ref="CD21:CD23"/>
    <mergeCell ref="CE21:CE23"/>
    <mergeCell ref="CF21:CF23"/>
    <mergeCell ref="BW21:BW23"/>
    <mergeCell ref="BX21:BX23"/>
    <mergeCell ref="BY21:BY23"/>
    <mergeCell ref="BZ21:BZ23"/>
    <mergeCell ref="CA21:CA23"/>
    <mergeCell ref="BR21:BR23"/>
    <mergeCell ref="BS21:BS23"/>
    <mergeCell ref="BT21:BT23"/>
    <mergeCell ref="BU21:BU23"/>
    <mergeCell ref="BV21:BV23"/>
    <mergeCell ref="BM21:BM23"/>
    <mergeCell ref="BN21:BN23"/>
    <mergeCell ref="BO21:BO23"/>
    <mergeCell ref="BP21:BP23"/>
    <mergeCell ref="BQ21:BQ23"/>
    <mergeCell ref="DZ21:DZ23"/>
    <mergeCell ref="EA21:EA23"/>
    <mergeCell ref="EB21:EB23"/>
    <mergeCell ref="EC21:EC23"/>
    <mergeCell ref="ED21:ED23"/>
    <mergeCell ref="DU21:DU23"/>
    <mergeCell ref="DV21:DV23"/>
    <mergeCell ref="DW21:DW23"/>
    <mergeCell ref="DX21:DX23"/>
    <mergeCell ref="DY21:DY23"/>
    <mergeCell ref="DP21:DP23"/>
    <mergeCell ref="DQ21:DQ23"/>
    <mergeCell ref="DR21:DR23"/>
    <mergeCell ref="DS21:DS23"/>
    <mergeCell ref="DT21:DT23"/>
    <mergeCell ref="DK21:DK23"/>
    <mergeCell ref="DL21:DL23"/>
    <mergeCell ref="DM21:DM23"/>
    <mergeCell ref="DN21:DN23"/>
    <mergeCell ref="DO21:DO23"/>
    <mergeCell ref="DF21:DF23"/>
    <mergeCell ref="DG21:DG23"/>
    <mergeCell ref="DH21:DH23"/>
    <mergeCell ref="DI21:DI23"/>
    <mergeCell ref="DJ21:DJ23"/>
    <mergeCell ref="DA21:DA23"/>
    <mergeCell ref="DB21:DB23"/>
    <mergeCell ref="DC21:DC23"/>
    <mergeCell ref="DD21:DD23"/>
    <mergeCell ref="DE21:DE23"/>
    <mergeCell ref="CV21:CV23"/>
    <mergeCell ref="CW21:CW23"/>
    <mergeCell ref="CX21:CX23"/>
    <mergeCell ref="CY21:CY23"/>
    <mergeCell ref="CZ21:CZ23"/>
    <mergeCell ref="FI21:FI23"/>
    <mergeCell ref="FJ21:FJ23"/>
    <mergeCell ref="FK21:FK23"/>
    <mergeCell ref="FL21:FL23"/>
    <mergeCell ref="FM21:FM23"/>
    <mergeCell ref="FD21:FD23"/>
    <mergeCell ref="FE21:FE23"/>
    <mergeCell ref="FF21:FF23"/>
    <mergeCell ref="FG21:FG23"/>
    <mergeCell ref="FH21:FH23"/>
    <mergeCell ref="EY21:EY23"/>
    <mergeCell ref="EZ21:EZ23"/>
    <mergeCell ref="FA21:FA23"/>
    <mergeCell ref="FB21:FB23"/>
    <mergeCell ref="FC21:FC23"/>
    <mergeCell ref="ET21:ET23"/>
    <mergeCell ref="EU21:EU23"/>
    <mergeCell ref="EV21:EV23"/>
    <mergeCell ref="EW21:EW23"/>
    <mergeCell ref="EX21:EX23"/>
    <mergeCell ref="EO21:EO23"/>
    <mergeCell ref="EP21:EP23"/>
    <mergeCell ref="EQ21:EQ23"/>
    <mergeCell ref="ER21:ER23"/>
    <mergeCell ref="ES21:ES23"/>
    <mergeCell ref="EJ21:EJ23"/>
    <mergeCell ref="EK21:EK23"/>
    <mergeCell ref="EL21:EL23"/>
    <mergeCell ref="EM21:EM23"/>
    <mergeCell ref="EN21:EN23"/>
    <mergeCell ref="EE21:EE23"/>
    <mergeCell ref="EF21:EF23"/>
    <mergeCell ref="EG21:EG23"/>
    <mergeCell ref="EH21:EH23"/>
    <mergeCell ref="EI21:EI23"/>
    <mergeCell ref="GR21:GR23"/>
    <mergeCell ref="GS21:GS23"/>
    <mergeCell ref="GT21:GT23"/>
    <mergeCell ref="GU21:GU23"/>
    <mergeCell ref="GV21:GV23"/>
    <mergeCell ref="GM21:GM23"/>
    <mergeCell ref="GN21:GN23"/>
    <mergeCell ref="GO21:GO23"/>
    <mergeCell ref="GP21:GP23"/>
    <mergeCell ref="GQ21:GQ23"/>
    <mergeCell ref="GH21:GH23"/>
    <mergeCell ref="GI21:GI23"/>
    <mergeCell ref="GJ21:GJ23"/>
    <mergeCell ref="GK21:GK23"/>
    <mergeCell ref="GL21:GL23"/>
    <mergeCell ref="GC21:GC23"/>
    <mergeCell ref="GD21:GD23"/>
    <mergeCell ref="GE21:GE23"/>
    <mergeCell ref="GF21:GF23"/>
    <mergeCell ref="GG21:GG23"/>
    <mergeCell ref="FX21:FX23"/>
    <mergeCell ref="FY21:FY23"/>
    <mergeCell ref="FZ21:FZ23"/>
    <mergeCell ref="GA21:GA23"/>
    <mergeCell ref="GB21:GB23"/>
    <mergeCell ref="FS21:FS23"/>
    <mergeCell ref="FT21:FT23"/>
    <mergeCell ref="FU21:FU23"/>
    <mergeCell ref="FV21:FV23"/>
    <mergeCell ref="FW21:FW23"/>
    <mergeCell ref="FN21:FN23"/>
    <mergeCell ref="FO21:FO23"/>
    <mergeCell ref="FP21:FP23"/>
    <mergeCell ref="FQ21:FQ23"/>
    <mergeCell ref="FR21:FR23"/>
    <mergeCell ref="IA21:IA23"/>
    <mergeCell ref="IB21:IB23"/>
    <mergeCell ref="IC21:IC23"/>
    <mergeCell ref="ID21:ID23"/>
    <mergeCell ref="IE21:IE23"/>
    <mergeCell ref="HV21:HV23"/>
    <mergeCell ref="HW21:HW23"/>
    <mergeCell ref="HX21:HX23"/>
    <mergeCell ref="HY21:HY23"/>
    <mergeCell ref="HZ21:HZ23"/>
    <mergeCell ref="HQ21:HQ23"/>
    <mergeCell ref="HR21:HR23"/>
    <mergeCell ref="HS21:HS23"/>
    <mergeCell ref="HT21:HT23"/>
    <mergeCell ref="HU21:HU23"/>
    <mergeCell ref="HL21:HL23"/>
    <mergeCell ref="HM21:HM23"/>
    <mergeCell ref="HN21:HN23"/>
    <mergeCell ref="HO21:HO23"/>
    <mergeCell ref="HP21:HP23"/>
    <mergeCell ref="HG21:HG23"/>
    <mergeCell ref="HH21:HH23"/>
    <mergeCell ref="HI21:HI23"/>
    <mergeCell ref="HJ21:HJ23"/>
    <mergeCell ref="HK21:HK23"/>
    <mergeCell ref="HB21:HB23"/>
    <mergeCell ref="HC21:HC23"/>
    <mergeCell ref="HD21:HD23"/>
    <mergeCell ref="HE21:HE23"/>
    <mergeCell ref="HF21:HF23"/>
    <mergeCell ref="GW21:GW23"/>
    <mergeCell ref="GX21:GX23"/>
    <mergeCell ref="GY21:GY23"/>
    <mergeCell ref="GZ21:GZ23"/>
    <mergeCell ref="HA21:HA23"/>
    <mergeCell ref="JJ21:JJ23"/>
    <mergeCell ref="JK21:JK23"/>
    <mergeCell ref="JL21:JL23"/>
    <mergeCell ref="JM21:JM23"/>
    <mergeCell ref="JN21:JN23"/>
    <mergeCell ref="JE21:JE23"/>
    <mergeCell ref="JF21:JF23"/>
    <mergeCell ref="JG21:JG23"/>
    <mergeCell ref="JH21:JH23"/>
    <mergeCell ref="JI21:JI23"/>
    <mergeCell ref="IZ21:IZ23"/>
    <mergeCell ref="JA21:JA23"/>
    <mergeCell ref="JB21:JB23"/>
    <mergeCell ref="JC21:JC23"/>
    <mergeCell ref="JD21:JD23"/>
    <mergeCell ref="IU21:IU23"/>
    <mergeCell ref="IV21:IV23"/>
    <mergeCell ref="IW21:IW23"/>
    <mergeCell ref="IX21:IX23"/>
    <mergeCell ref="IY21:IY23"/>
    <mergeCell ref="IP21:IP23"/>
    <mergeCell ref="IQ21:IQ23"/>
    <mergeCell ref="IR21:IR23"/>
    <mergeCell ref="IS21:IS23"/>
    <mergeCell ref="IT21:IT23"/>
    <mergeCell ref="IK21:IK23"/>
    <mergeCell ref="IL21:IL23"/>
    <mergeCell ref="IM21:IM23"/>
    <mergeCell ref="IN21:IN23"/>
    <mergeCell ref="IO21:IO23"/>
    <mergeCell ref="IF21:IF23"/>
    <mergeCell ref="IG21:IG23"/>
    <mergeCell ref="IH21:IH23"/>
    <mergeCell ref="II21:II23"/>
    <mergeCell ref="IJ21:IJ23"/>
    <mergeCell ref="KS21:KS23"/>
    <mergeCell ref="KT21:KT23"/>
    <mergeCell ref="KU21:KU23"/>
    <mergeCell ref="KV21:KV23"/>
    <mergeCell ref="KW21:KW23"/>
    <mergeCell ref="KN21:KN23"/>
    <mergeCell ref="KO21:KO23"/>
    <mergeCell ref="KP21:KP23"/>
    <mergeCell ref="KQ21:KQ23"/>
    <mergeCell ref="KR21:KR23"/>
    <mergeCell ref="KI21:KI23"/>
    <mergeCell ref="KJ21:KJ23"/>
    <mergeCell ref="KK21:KK23"/>
    <mergeCell ref="KL21:KL23"/>
    <mergeCell ref="KM21:KM23"/>
    <mergeCell ref="KD21:KD23"/>
    <mergeCell ref="KE21:KE23"/>
    <mergeCell ref="KF21:KF23"/>
    <mergeCell ref="KG21:KG23"/>
    <mergeCell ref="KH21:KH23"/>
    <mergeCell ref="JY21:JY23"/>
    <mergeCell ref="JZ21:JZ23"/>
    <mergeCell ref="KA21:KA23"/>
    <mergeCell ref="KB21:KB23"/>
    <mergeCell ref="KC21:KC23"/>
    <mergeCell ref="JT21:JT23"/>
    <mergeCell ref="JU21:JU23"/>
    <mergeCell ref="JV21:JV23"/>
    <mergeCell ref="JW21:JW23"/>
    <mergeCell ref="JX21:JX23"/>
    <mergeCell ref="JO21:JO23"/>
    <mergeCell ref="JP21:JP23"/>
    <mergeCell ref="JQ21:JQ23"/>
    <mergeCell ref="JR21:JR23"/>
    <mergeCell ref="JS21:JS23"/>
    <mergeCell ref="MK21:MK23"/>
    <mergeCell ref="MB21:MB23"/>
    <mergeCell ref="MC21:MC23"/>
    <mergeCell ref="MD21:MD23"/>
    <mergeCell ref="ME21:ME23"/>
    <mergeCell ref="MF21:MF23"/>
    <mergeCell ref="LW21:LW23"/>
    <mergeCell ref="LX21:LX23"/>
    <mergeCell ref="LY21:LY23"/>
    <mergeCell ref="LZ21:LZ23"/>
    <mergeCell ref="MA21:MA23"/>
    <mergeCell ref="LR21:LR23"/>
    <mergeCell ref="LS21:LS23"/>
    <mergeCell ref="LT21:LT23"/>
    <mergeCell ref="LU21:LU23"/>
    <mergeCell ref="LV21:LV23"/>
    <mergeCell ref="LM21:LM23"/>
    <mergeCell ref="LN21:LN23"/>
    <mergeCell ref="LO21:LO23"/>
    <mergeCell ref="LP21:LP23"/>
    <mergeCell ref="LQ21:LQ23"/>
    <mergeCell ref="LH21:LH23"/>
    <mergeCell ref="LI21:LI23"/>
    <mergeCell ref="LJ21:LJ23"/>
    <mergeCell ref="LK21:LK23"/>
    <mergeCell ref="LL21:LL23"/>
    <mergeCell ref="LC21:LC23"/>
    <mergeCell ref="LD21:LD23"/>
    <mergeCell ref="LE21:LE23"/>
    <mergeCell ref="LF21:LF23"/>
    <mergeCell ref="LG21:LG23"/>
    <mergeCell ref="KX21:KX23"/>
    <mergeCell ref="KY21:KY23"/>
    <mergeCell ref="KZ21:KZ23"/>
    <mergeCell ref="LA21:LA23"/>
    <mergeCell ref="LB21:LB23"/>
    <mergeCell ref="OJ21:OJ23"/>
    <mergeCell ref="OK21:OK23"/>
    <mergeCell ref="OL21:OL23"/>
    <mergeCell ref="OM21:OM23"/>
    <mergeCell ref="ON21:ON23"/>
    <mergeCell ref="OE21:OE23"/>
    <mergeCell ref="OF21:OF23"/>
    <mergeCell ref="OG21:OG23"/>
    <mergeCell ref="OH21:OH23"/>
    <mergeCell ref="OI21:OI23"/>
    <mergeCell ref="NZ21:NZ23"/>
    <mergeCell ref="OA21:OA23"/>
    <mergeCell ref="OB21:OB23"/>
    <mergeCell ref="OC21:OC23"/>
    <mergeCell ref="OD21:OD23"/>
    <mergeCell ref="NU21:NU23"/>
    <mergeCell ref="NV21:NV23"/>
    <mergeCell ref="NW21:NW23"/>
    <mergeCell ref="NX21:NX23"/>
    <mergeCell ref="NY21:NY23"/>
    <mergeCell ref="NP21:NP23"/>
    <mergeCell ref="NQ21:NQ23"/>
    <mergeCell ref="NR21:NR23"/>
    <mergeCell ref="NS21:NS23"/>
    <mergeCell ref="NT21:NT23"/>
    <mergeCell ref="NK21:NK23"/>
    <mergeCell ref="NL21:NL23"/>
    <mergeCell ref="NM21:NM23"/>
    <mergeCell ref="NN21:NN23"/>
    <mergeCell ref="NO21:NO23"/>
    <mergeCell ref="NF21:NF23"/>
    <mergeCell ref="NG21:NG23"/>
    <mergeCell ref="NH21:NH23"/>
    <mergeCell ref="NI21:NI23"/>
    <mergeCell ref="NJ21:NJ23"/>
    <mergeCell ref="NA21:NA23"/>
    <mergeCell ref="NB21:NB23"/>
    <mergeCell ref="NC21:NC23"/>
    <mergeCell ref="ND21:ND23"/>
    <mergeCell ref="NE21:NE23"/>
    <mergeCell ref="MV21:MV23"/>
    <mergeCell ref="MW21:MW23"/>
    <mergeCell ref="MX21:MX23"/>
    <mergeCell ref="MY21:MY23"/>
    <mergeCell ref="MZ21:MZ23"/>
    <mergeCell ref="MQ21:MQ23"/>
    <mergeCell ref="MR21:MR23"/>
    <mergeCell ref="MS21:MS23"/>
    <mergeCell ref="MT21:MT23"/>
    <mergeCell ref="MU21:MU23"/>
    <mergeCell ref="ML21:ML23"/>
    <mergeCell ref="MM21:MM23"/>
    <mergeCell ref="MN21:MN23"/>
    <mergeCell ref="MO21:MO23"/>
    <mergeCell ref="MP21:MP23"/>
    <mergeCell ref="MG21:MG23"/>
    <mergeCell ref="MH21:MH23"/>
    <mergeCell ref="MI21:MI23"/>
    <mergeCell ref="MJ21:MJ23"/>
    <mergeCell ref="DK25:DK26"/>
    <mergeCell ref="DL25:DL26"/>
    <mergeCell ref="DM25:DM26"/>
    <mergeCell ref="DN25:DN26"/>
    <mergeCell ref="DO25:DO26"/>
    <mergeCell ref="DF25:DF26"/>
    <mergeCell ref="DG25:DG26"/>
    <mergeCell ref="DH25:DH26"/>
    <mergeCell ref="DI25:DI26"/>
    <mergeCell ref="DJ25:DJ26"/>
    <mergeCell ref="GC25:GC26"/>
    <mergeCell ref="GD25:GD26"/>
    <mergeCell ref="GE25:GE26"/>
    <mergeCell ref="GF25:GF26"/>
    <mergeCell ref="GG25:GG26"/>
    <mergeCell ref="FX25:FX26"/>
    <mergeCell ref="FY25:FY26"/>
    <mergeCell ref="FZ25:FZ26"/>
    <mergeCell ref="GA25:GA26"/>
    <mergeCell ref="GB25:GB26"/>
    <mergeCell ref="FS25:FS26"/>
    <mergeCell ref="FT25:FT26"/>
    <mergeCell ref="FU25:FU26"/>
    <mergeCell ref="FV25:FV26"/>
    <mergeCell ref="FW25:FW26"/>
    <mergeCell ref="FN25:FN26"/>
    <mergeCell ref="FO25:FO26"/>
    <mergeCell ref="FP25:FP26"/>
    <mergeCell ref="FQ25:FQ26"/>
    <mergeCell ref="FR25:FR26"/>
    <mergeCell ref="FI25:FI26"/>
    <mergeCell ref="FJ25:FJ26"/>
    <mergeCell ref="FK25:FK26"/>
    <mergeCell ref="FL25:FL26"/>
    <mergeCell ref="FM25:FM26"/>
    <mergeCell ref="FD25:FD26"/>
    <mergeCell ref="FE25:FE26"/>
    <mergeCell ref="FF25:FF26"/>
    <mergeCell ref="FG25:FG26"/>
    <mergeCell ref="FH25:FH26"/>
    <mergeCell ref="DA25:DA26"/>
    <mergeCell ref="DB25:DB26"/>
    <mergeCell ref="DC25:DC26"/>
    <mergeCell ref="DD25:DD26"/>
    <mergeCell ref="DE25:DE26"/>
    <mergeCell ref="O24:O26"/>
    <mergeCell ref="P24:P26"/>
    <mergeCell ref="Q24:Q26"/>
    <mergeCell ref="R24:R26"/>
    <mergeCell ref="ET25:ET26"/>
    <mergeCell ref="EU25:EU26"/>
    <mergeCell ref="EV25:EV26"/>
    <mergeCell ref="EW25:EW26"/>
    <mergeCell ref="EX25:EX26"/>
    <mergeCell ref="EO25:EO26"/>
    <mergeCell ref="EP25:EP26"/>
    <mergeCell ref="EQ25:EQ26"/>
    <mergeCell ref="ER25:ER26"/>
    <mergeCell ref="ES25:ES26"/>
    <mergeCell ref="EJ25:EJ26"/>
    <mergeCell ref="EK25:EK26"/>
    <mergeCell ref="EL25:EL26"/>
    <mergeCell ref="EM25:EM26"/>
    <mergeCell ref="EN25:EN26"/>
    <mergeCell ref="EE25:EE26"/>
    <mergeCell ref="EF25:EF26"/>
    <mergeCell ref="EG25:EG26"/>
    <mergeCell ref="EH25:EH26"/>
    <mergeCell ref="EI25:EI26"/>
    <mergeCell ref="DZ25:DZ26"/>
    <mergeCell ref="EA25:EA26"/>
    <mergeCell ref="EB25:EB26"/>
    <mergeCell ref="EC25:EC26"/>
    <mergeCell ref="ED25:ED26"/>
    <mergeCell ref="DU25:DU26"/>
    <mergeCell ref="DV25:DV26"/>
    <mergeCell ref="DW25:DW26"/>
    <mergeCell ref="DX25:DX26"/>
    <mergeCell ref="DY25:DY26"/>
    <mergeCell ref="DP25:DP26"/>
    <mergeCell ref="DQ25:DQ26"/>
    <mergeCell ref="DR25:DR26"/>
    <mergeCell ref="DS25:DS26"/>
    <mergeCell ref="DT25:DT26"/>
    <mergeCell ref="CG24:CG26"/>
    <mergeCell ref="CH24:CH26"/>
    <mergeCell ref="CI24:CI26"/>
    <mergeCell ref="CJ24:CJ26"/>
    <mergeCell ref="CK24:CK26"/>
    <mergeCell ref="CL24:CL26"/>
    <mergeCell ref="CM24:CM26"/>
    <mergeCell ref="CN24:CN26"/>
    <mergeCell ref="CO24:CO26"/>
    <mergeCell ref="CP24:CP26"/>
    <mergeCell ref="CQ24:CQ26"/>
    <mergeCell ref="CR24:CR26"/>
    <mergeCell ref="CS24:CS26"/>
    <mergeCell ref="CT24:CT26"/>
    <mergeCell ref="CU24:CU26"/>
    <mergeCell ref="CV24:CV26"/>
    <mergeCell ref="CW24:CW26"/>
    <mergeCell ref="CX24:CX26"/>
    <mergeCell ref="CY24:CY26"/>
    <mergeCell ref="CZ24:CZ26"/>
    <mergeCell ref="EY25:EY26"/>
    <mergeCell ref="EZ25:EZ26"/>
    <mergeCell ref="FA25:FA26"/>
    <mergeCell ref="FB25:FB26"/>
    <mergeCell ref="FC25:FC26"/>
    <mergeCell ref="HL25:HL26"/>
    <mergeCell ref="HM25:HM26"/>
    <mergeCell ref="HN25:HN26"/>
    <mergeCell ref="HO25:HO26"/>
    <mergeCell ref="HP25:HP26"/>
    <mergeCell ref="HG25:HG26"/>
    <mergeCell ref="HH25:HH26"/>
    <mergeCell ref="HI25:HI26"/>
    <mergeCell ref="HJ25:HJ26"/>
    <mergeCell ref="HK25:HK26"/>
    <mergeCell ref="HB25:HB26"/>
    <mergeCell ref="HC25:HC26"/>
    <mergeCell ref="HD25:HD26"/>
    <mergeCell ref="HE25:HE26"/>
    <mergeCell ref="HF25:HF26"/>
    <mergeCell ref="GW25:GW26"/>
    <mergeCell ref="GX25:GX26"/>
    <mergeCell ref="GY25:GY26"/>
    <mergeCell ref="GZ25:GZ26"/>
    <mergeCell ref="HA25:HA26"/>
    <mergeCell ref="GR25:GR26"/>
    <mergeCell ref="GS25:GS26"/>
    <mergeCell ref="GT25:GT26"/>
    <mergeCell ref="GU25:GU26"/>
    <mergeCell ref="GV25:GV26"/>
    <mergeCell ref="GM25:GM26"/>
    <mergeCell ref="GN25:GN26"/>
    <mergeCell ref="GO25:GO26"/>
    <mergeCell ref="GP25:GP26"/>
    <mergeCell ref="GQ25:GQ26"/>
    <mergeCell ref="GH25:GH26"/>
    <mergeCell ref="GI25:GI26"/>
    <mergeCell ref="GJ25:GJ26"/>
    <mergeCell ref="GK25:GK26"/>
    <mergeCell ref="GL25:GL26"/>
    <mergeCell ref="IU25:IU26"/>
    <mergeCell ref="IV25:IV26"/>
    <mergeCell ref="IW25:IW26"/>
    <mergeCell ref="IX25:IX26"/>
    <mergeCell ref="IY25:IY26"/>
    <mergeCell ref="IP25:IP26"/>
    <mergeCell ref="IQ25:IQ26"/>
    <mergeCell ref="IR25:IR26"/>
    <mergeCell ref="IS25:IS26"/>
    <mergeCell ref="IT25:IT26"/>
    <mergeCell ref="IK25:IK26"/>
    <mergeCell ref="IL25:IL26"/>
    <mergeCell ref="IM25:IM26"/>
    <mergeCell ref="IN25:IN26"/>
    <mergeCell ref="IO25:IO26"/>
    <mergeCell ref="IF25:IF26"/>
    <mergeCell ref="IG25:IG26"/>
    <mergeCell ref="IH25:IH26"/>
    <mergeCell ref="II25:II26"/>
    <mergeCell ref="IJ25:IJ26"/>
    <mergeCell ref="IA25:IA26"/>
    <mergeCell ref="IB25:IB26"/>
    <mergeCell ref="IC25:IC26"/>
    <mergeCell ref="ID25:ID26"/>
    <mergeCell ref="IE25:IE26"/>
    <mergeCell ref="HV25:HV26"/>
    <mergeCell ref="HW25:HW26"/>
    <mergeCell ref="HX25:HX26"/>
    <mergeCell ref="HY25:HY26"/>
    <mergeCell ref="HZ25:HZ26"/>
    <mergeCell ref="HQ25:HQ26"/>
    <mergeCell ref="HR25:HR26"/>
    <mergeCell ref="HS25:HS26"/>
    <mergeCell ref="HT25:HT26"/>
    <mergeCell ref="HU25:HU26"/>
    <mergeCell ref="KD25:KD26"/>
    <mergeCell ref="KE25:KE26"/>
    <mergeCell ref="KF25:KF26"/>
    <mergeCell ref="KG25:KG26"/>
    <mergeCell ref="KH25:KH26"/>
    <mergeCell ref="JY25:JY26"/>
    <mergeCell ref="JZ25:JZ26"/>
    <mergeCell ref="KA25:KA26"/>
    <mergeCell ref="KB25:KB26"/>
    <mergeCell ref="KC25:KC26"/>
    <mergeCell ref="JT25:JT26"/>
    <mergeCell ref="JU25:JU26"/>
    <mergeCell ref="JV25:JV26"/>
    <mergeCell ref="JW25:JW26"/>
    <mergeCell ref="JX25:JX26"/>
    <mergeCell ref="JO25:JO26"/>
    <mergeCell ref="JP25:JP26"/>
    <mergeCell ref="JQ25:JQ26"/>
    <mergeCell ref="JR25:JR26"/>
    <mergeCell ref="JS25:JS26"/>
    <mergeCell ref="JJ25:JJ26"/>
    <mergeCell ref="JK25:JK26"/>
    <mergeCell ref="JL25:JL26"/>
    <mergeCell ref="JM25:JM26"/>
    <mergeCell ref="JN25:JN26"/>
    <mergeCell ref="JE25:JE26"/>
    <mergeCell ref="JF25:JF26"/>
    <mergeCell ref="JG25:JG26"/>
    <mergeCell ref="JH25:JH26"/>
    <mergeCell ref="JI25:JI26"/>
    <mergeCell ref="IZ25:IZ26"/>
    <mergeCell ref="JA25:JA26"/>
    <mergeCell ref="JB25:JB26"/>
    <mergeCell ref="JC25:JC26"/>
    <mergeCell ref="JD25:JD26"/>
    <mergeCell ref="LM25:LM26"/>
    <mergeCell ref="LN25:LN26"/>
    <mergeCell ref="LO25:LO26"/>
    <mergeCell ref="LP25:LP26"/>
    <mergeCell ref="LQ25:LQ26"/>
    <mergeCell ref="LH25:LH26"/>
    <mergeCell ref="LI25:LI26"/>
    <mergeCell ref="LJ25:LJ26"/>
    <mergeCell ref="LK25:LK26"/>
    <mergeCell ref="LL25:LL26"/>
    <mergeCell ref="LC25:LC26"/>
    <mergeCell ref="LD25:LD26"/>
    <mergeCell ref="LE25:LE26"/>
    <mergeCell ref="LF25:LF26"/>
    <mergeCell ref="LG25:LG26"/>
    <mergeCell ref="KX25:KX26"/>
    <mergeCell ref="KY25:KY26"/>
    <mergeCell ref="KZ25:KZ26"/>
    <mergeCell ref="LA25:LA26"/>
    <mergeCell ref="LB25:LB26"/>
    <mergeCell ref="KS25:KS26"/>
    <mergeCell ref="KT25:KT26"/>
    <mergeCell ref="KU25:KU26"/>
    <mergeCell ref="KV25:KV26"/>
    <mergeCell ref="KW25:KW26"/>
    <mergeCell ref="KN25:KN26"/>
    <mergeCell ref="KO25:KO26"/>
    <mergeCell ref="KP25:KP26"/>
    <mergeCell ref="KQ25:KQ26"/>
    <mergeCell ref="KR25:KR26"/>
    <mergeCell ref="KI25:KI26"/>
    <mergeCell ref="KJ25:KJ26"/>
    <mergeCell ref="KK25:KK26"/>
    <mergeCell ref="KL25:KL26"/>
    <mergeCell ref="KM25:KM26"/>
    <mergeCell ref="NE25:NE26"/>
    <mergeCell ref="MV25:MV26"/>
    <mergeCell ref="MW25:MW26"/>
    <mergeCell ref="MX25:MX26"/>
    <mergeCell ref="MY25:MY26"/>
    <mergeCell ref="MZ25:MZ26"/>
    <mergeCell ref="MQ25:MQ26"/>
    <mergeCell ref="MR25:MR26"/>
    <mergeCell ref="MS25:MS26"/>
    <mergeCell ref="MT25:MT26"/>
    <mergeCell ref="MU25:MU26"/>
    <mergeCell ref="ML25:ML26"/>
    <mergeCell ref="MM25:MM26"/>
    <mergeCell ref="MN25:MN26"/>
    <mergeCell ref="MO25:MO26"/>
    <mergeCell ref="MP25:MP26"/>
    <mergeCell ref="MG25:MG26"/>
    <mergeCell ref="MH25:MH26"/>
    <mergeCell ref="MI25:MI26"/>
    <mergeCell ref="MJ25:MJ26"/>
    <mergeCell ref="MK25:MK26"/>
    <mergeCell ref="MB25:MB26"/>
    <mergeCell ref="MC25:MC26"/>
    <mergeCell ref="MD25:MD26"/>
    <mergeCell ref="ME25:ME26"/>
    <mergeCell ref="MF25:MF26"/>
    <mergeCell ref="LW25:LW26"/>
    <mergeCell ref="LX25:LX26"/>
    <mergeCell ref="LY25:LY26"/>
    <mergeCell ref="LZ25:LZ26"/>
    <mergeCell ref="MA25:MA26"/>
    <mergeCell ref="LR25:LR26"/>
    <mergeCell ref="LS25:LS26"/>
    <mergeCell ref="LT25:LT26"/>
    <mergeCell ref="LU25:LU26"/>
    <mergeCell ref="LV25:LV26"/>
    <mergeCell ref="AD27:AD30"/>
    <mergeCell ref="AE27:AE30"/>
    <mergeCell ref="AF27:AF30"/>
    <mergeCell ref="AG27:AG30"/>
    <mergeCell ref="AH27:AH30"/>
    <mergeCell ref="Y27:Y30"/>
    <mergeCell ref="Z27:Z30"/>
    <mergeCell ref="AA27:AA30"/>
    <mergeCell ref="AB27:AB30"/>
    <mergeCell ref="AC27:AC30"/>
    <mergeCell ref="T27:T30"/>
    <mergeCell ref="U27:U30"/>
    <mergeCell ref="V27:V30"/>
    <mergeCell ref="W27:W30"/>
    <mergeCell ref="X27:X30"/>
    <mergeCell ref="O27:O30"/>
    <mergeCell ref="P27:P30"/>
    <mergeCell ref="Q27:Q30"/>
    <mergeCell ref="R27:R30"/>
    <mergeCell ref="S27:S30"/>
    <mergeCell ref="J27:J30"/>
    <mergeCell ref="K27:K30"/>
    <mergeCell ref="L27:L30"/>
    <mergeCell ref="M27:M30"/>
    <mergeCell ref="N27:N30"/>
    <mergeCell ref="OJ25:OJ26"/>
    <mergeCell ref="OK25:OK26"/>
    <mergeCell ref="OL25:OL26"/>
    <mergeCell ref="OM25:OM26"/>
    <mergeCell ref="ON25:ON26"/>
    <mergeCell ref="OE25:OE26"/>
    <mergeCell ref="OF25:OF26"/>
    <mergeCell ref="OG25:OG26"/>
    <mergeCell ref="OH25:OH26"/>
    <mergeCell ref="OI25:OI26"/>
    <mergeCell ref="NZ25:NZ26"/>
    <mergeCell ref="OA25:OA26"/>
    <mergeCell ref="OB25:OB26"/>
    <mergeCell ref="OC25:OC26"/>
    <mergeCell ref="OD25:OD26"/>
    <mergeCell ref="NU25:NU26"/>
    <mergeCell ref="NV25:NV26"/>
    <mergeCell ref="NW25:NW26"/>
    <mergeCell ref="NX25:NX26"/>
    <mergeCell ref="NY25:NY26"/>
    <mergeCell ref="NP25:NP26"/>
    <mergeCell ref="NQ25:NQ26"/>
    <mergeCell ref="NR25:NR26"/>
    <mergeCell ref="NS25:NS26"/>
    <mergeCell ref="NT25:NT26"/>
    <mergeCell ref="NK25:NK26"/>
    <mergeCell ref="NL25:NL26"/>
    <mergeCell ref="NM25:NM26"/>
    <mergeCell ref="NN25:NN26"/>
    <mergeCell ref="NO25:NO26"/>
    <mergeCell ref="NF25:NF26"/>
    <mergeCell ref="NG25:NG26"/>
    <mergeCell ref="NH25:NH26"/>
    <mergeCell ref="NI25:NI26"/>
    <mergeCell ref="NJ25:NJ26"/>
    <mergeCell ref="NA25:NA26"/>
    <mergeCell ref="NB25:NB26"/>
    <mergeCell ref="NC25:NC26"/>
    <mergeCell ref="ND25:ND26"/>
    <mergeCell ref="BM27:BM30"/>
    <mergeCell ref="BN27:BN30"/>
    <mergeCell ref="BO27:BO30"/>
    <mergeCell ref="BP27:BP30"/>
    <mergeCell ref="BQ27:BQ30"/>
    <mergeCell ref="BH27:BH30"/>
    <mergeCell ref="BI27:BI30"/>
    <mergeCell ref="BJ27:BJ30"/>
    <mergeCell ref="BK27:BK30"/>
    <mergeCell ref="BL27:BL30"/>
    <mergeCell ref="BC27:BC30"/>
    <mergeCell ref="BD27:BD30"/>
    <mergeCell ref="BE27:BE30"/>
    <mergeCell ref="BF27:BF30"/>
    <mergeCell ref="BG27:BG30"/>
    <mergeCell ref="AX27:AX30"/>
    <mergeCell ref="AY27:AY30"/>
    <mergeCell ref="AZ27:AZ30"/>
    <mergeCell ref="BA27:BA30"/>
    <mergeCell ref="BB27:BB30"/>
    <mergeCell ref="AS27:AS30"/>
    <mergeCell ref="AT27:AT30"/>
    <mergeCell ref="AU27:AU30"/>
    <mergeCell ref="AV27:AV30"/>
    <mergeCell ref="AW27:AW30"/>
    <mergeCell ref="AN27:AN30"/>
    <mergeCell ref="AO27:AO30"/>
    <mergeCell ref="AP27:AP30"/>
    <mergeCell ref="AQ27:AQ30"/>
    <mergeCell ref="AR27:AR30"/>
    <mergeCell ref="AI27:AI30"/>
    <mergeCell ref="AJ27:AJ30"/>
    <mergeCell ref="AK27:AK30"/>
    <mergeCell ref="AL27:AL30"/>
    <mergeCell ref="AM27:AM30"/>
    <mergeCell ref="CV27:CV30"/>
    <mergeCell ref="CW27:CW30"/>
    <mergeCell ref="CX27:CX30"/>
    <mergeCell ref="CY27:CY30"/>
    <mergeCell ref="CZ27:CZ30"/>
    <mergeCell ref="CQ27:CQ30"/>
    <mergeCell ref="CR27:CR30"/>
    <mergeCell ref="CS27:CS30"/>
    <mergeCell ref="CT27:CT30"/>
    <mergeCell ref="CU27:CU30"/>
    <mergeCell ref="CL27:CL30"/>
    <mergeCell ref="CM27:CM30"/>
    <mergeCell ref="CN27:CN30"/>
    <mergeCell ref="CO27:CO30"/>
    <mergeCell ref="CP27:CP30"/>
    <mergeCell ref="CG27:CG30"/>
    <mergeCell ref="CH27:CH30"/>
    <mergeCell ref="CI27:CI30"/>
    <mergeCell ref="CJ27:CJ30"/>
    <mergeCell ref="CK27:CK30"/>
    <mergeCell ref="CB27:CB30"/>
    <mergeCell ref="CC27:CC30"/>
    <mergeCell ref="CD27:CD30"/>
    <mergeCell ref="CE27:CE30"/>
    <mergeCell ref="CF27:CF30"/>
    <mergeCell ref="BW27:BW30"/>
    <mergeCell ref="BX27:BX30"/>
    <mergeCell ref="BY27:BY30"/>
    <mergeCell ref="BZ27:BZ30"/>
    <mergeCell ref="CA27:CA30"/>
    <mergeCell ref="BR27:BR30"/>
    <mergeCell ref="BS27:BS30"/>
    <mergeCell ref="BT27:BT30"/>
    <mergeCell ref="BU27:BU30"/>
    <mergeCell ref="BV27:BV30"/>
    <mergeCell ref="EE27:EE30"/>
    <mergeCell ref="EF27:EF30"/>
    <mergeCell ref="EG27:EG30"/>
    <mergeCell ref="EH27:EH30"/>
    <mergeCell ref="EI27:EI30"/>
    <mergeCell ref="DZ27:DZ30"/>
    <mergeCell ref="EA27:EA30"/>
    <mergeCell ref="EB27:EB30"/>
    <mergeCell ref="EC27:EC30"/>
    <mergeCell ref="ED27:ED30"/>
    <mergeCell ref="DU27:DU30"/>
    <mergeCell ref="DV27:DV30"/>
    <mergeCell ref="DW27:DW30"/>
    <mergeCell ref="DX27:DX30"/>
    <mergeCell ref="DY27:DY30"/>
    <mergeCell ref="DP27:DP30"/>
    <mergeCell ref="DQ27:DQ30"/>
    <mergeCell ref="DR27:DR30"/>
    <mergeCell ref="DS27:DS30"/>
    <mergeCell ref="DT27:DT30"/>
    <mergeCell ref="DK27:DK30"/>
    <mergeCell ref="DL27:DL30"/>
    <mergeCell ref="DM27:DM30"/>
    <mergeCell ref="DN27:DN30"/>
    <mergeCell ref="DO27:DO30"/>
    <mergeCell ref="DF27:DF30"/>
    <mergeCell ref="DG27:DG30"/>
    <mergeCell ref="DH27:DH30"/>
    <mergeCell ref="DI27:DI30"/>
    <mergeCell ref="DJ27:DJ30"/>
    <mergeCell ref="DA27:DA30"/>
    <mergeCell ref="DB27:DB30"/>
    <mergeCell ref="DC27:DC30"/>
    <mergeCell ref="DD27:DD30"/>
    <mergeCell ref="DE27:DE30"/>
    <mergeCell ref="FN27:FN30"/>
    <mergeCell ref="FO27:FO30"/>
    <mergeCell ref="FP27:FP30"/>
    <mergeCell ref="FQ27:FQ30"/>
    <mergeCell ref="FR27:FR30"/>
    <mergeCell ref="FI27:FI30"/>
    <mergeCell ref="FJ27:FJ30"/>
    <mergeCell ref="FK27:FK30"/>
    <mergeCell ref="FL27:FL30"/>
    <mergeCell ref="FM27:FM30"/>
    <mergeCell ref="FD27:FD30"/>
    <mergeCell ref="FE27:FE30"/>
    <mergeCell ref="FF27:FF30"/>
    <mergeCell ref="FG27:FG30"/>
    <mergeCell ref="FH27:FH30"/>
    <mergeCell ref="EY27:EY30"/>
    <mergeCell ref="EZ27:EZ30"/>
    <mergeCell ref="FA27:FA30"/>
    <mergeCell ref="FB27:FB30"/>
    <mergeCell ref="FC27:FC30"/>
    <mergeCell ref="ET27:ET30"/>
    <mergeCell ref="EU27:EU30"/>
    <mergeCell ref="EV27:EV30"/>
    <mergeCell ref="EW27:EW30"/>
    <mergeCell ref="EX27:EX30"/>
    <mergeCell ref="EO27:EO30"/>
    <mergeCell ref="EP27:EP30"/>
    <mergeCell ref="EQ27:EQ30"/>
    <mergeCell ref="ER27:ER30"/>
    <mergeCell ref="ES27:ES30"/>
    <mergeCell ref="EJ27:EJ30"/>
    <mergeCell ref="EK27:EK30"/>
    <mergeCell ref="EL27:EL30"/>
    <mergeCell ref="EM27:EM30"/>
    <mergeCell ref="EN27:EN30"/>
    <mergeCell ref="GW27:GW30"/>
    <mergeCell ref="GX27:GX30"/>
    <mergeCell ref="GY27:GY30"/>
    <mergeCell ref="GZ27:GZ30"/>
    <mergeCell ref="HA27:HA30"/>
    <mergeCell ref="GR27:GR30"/>
    <mergeCell ref="GS27:GS30"/>
    <mergeCell ref="GT27:GT30"/>
    <mergeCell ref="GU27:GU30"/>
    <mergeCell ref="GV27:GV30"/>
    <mergeCell ref="GM27:GM30"/>
    <mergeCell ref="GN27:GN30"/>
    <mergeCell ref="GO27:GO30"/>
    <mergeCell ref="GP27:GP30"/>
    <mergeCell ref="GQ27:GQ30"/>
    <mergeCell ref="GH27:GH30"/>
    <mergeCell ref="GI27:GI30"/>
    <mergeCell ref="GJ27:GJ30"/>
    <mergeCell ref="GK27:GK30"/>
    <mergeCell ref="GL27:GL30"/>
    <mergeCell ref="GC27:GC30"/>
    <mergeCell ref="GD27:GD30"/>
    <mergeCell ref="GE27:GE30"/>
    <mergeCell ref="GF27:GF30"/>
    <mergeCell ref="GG27:GG30"/>
    <mergeCell ref="FX27:FX30"/>
    <mergeCell ref="FY27:FY30"/>
    <mergeCell ref="FZ27:FZ30"/>
    <mergeCell ref="GA27:GA30"/>
    <mergeCell ref="GB27:GB30"/>
    <mergeCell ref="FS27:FS30"/>
    <mergeCell ref="FT27:FT30"/>
    <mergeCell ref="FU27:FU30"/>
    <mergeCell ref="FV27:FV30"/>
    <mergeCell ref="FW27:FW30"/>
    <mergeCell ref="IF27:IF30"/>
    <mergeCell ref="IG27:IG30"/>
    <mergeCell ref="IH27:IH30"/>
    <mergeCell ref="II27:II30"/>
    <mergeCell ref="IJ27:IJ30"/>
    <mergeCell ref="IA27:IA30"/>
    <mergeCell ref="IB27:IB30"/>
    <mergeCell ref="IC27:IC30"/>
    <mergeCell ref="ID27:ID30"/>
    <mergeCell ref="IE27:IE30"/>
    <mergeCell ref="HV27:HV30"/>
    <mergeCell ref="HW27:HW30"/>
    <mergeCell ref="HX27:HX30"/>
    <mergeCell ref="HY27:HY30"/>
    <mergeCell ref="HZ27:HZ30"/>
    <mergeCell ref="HQ27:HQ30"/>
    <mergeCell ref="HR27:HR30"/>
    <mergeCell ref="HS27:HS30"/>
    <mergeCell ref="HT27:HT30"/>
    <mergeCell ref="HU27:HU30"/>
    <mergeCell ref="HL27:HL30"/>
    <mergeCell ref="HM27:HM30"/>
    <mergeCell ref="HN27:HN30"/>
    <mergeCell ref="HO27:HO30"/>
    <mergeCell ref="HP27:HP30"/>
    <mergeCell ref="HG27:HG30"/>
    <mergeCell ref="HH27:HH30"/>
    <mergeCell ref="HI27:HI30"/>
    <mergeCell ref="HJ27:HJ30"/>
    <mergeCell ref="HK27:HK30"/>
    <mergeCell ref="HB27:HB30"/>
    <mergeCell ref="HC27:HC30"/>
    <mergeCell ref="HD27:HD30"/>
    <mergeCell ref="HE27:HE30"/>
    <mergeCell ref="HF27:HF30"/>
    <mergeCell ref="JO27:JO30"/>
    <mergeCell ref="JP27:JP30"/>
    <mergeCell ref="JQ27:JQ30"/>
    <mergeCell ref="JR27:JR30"/>
    <mergeCell ref="JS27:JS30"/>
    <mergeCell ref="JJ27:JJ30"/>
    <mergeCell ref="JK27:JK30"/>
    <mergeCell ref="JL27:JL30"/>
    <mergeCell ref="JM27:JM30"/>
    <mergeCell ref="JN27:JN30"/>
    <mergeCell ref="JE27:JE30"/>
    <mergeCell ref="JF27:JF30"/>
    <mergeCell ref="JG27:JG30"/>
    <mergeCell ref="JH27:JH30"/>
    <mergeCell ref="JI27:JI30"/>
    <mergeCell ref="IZ27:IZ30"/>
    <mergeCell ref="JA27:JA30"/>
    <mergeCell ref="JB27:JB30"/>
    <mergeCell ref="JC27:JC30"/>
    <mergeCell ref="JD27:JD30"/>
    <mergeCell ref="IU27:IU30"/>
    <mergeCell ref="IV27:IV30"/>
    <mergeCell ref="IW27:IW30"/>
    <mergeCell ref="IX27:IX30"/>
    <mergeCell ref="IY27:IY30"/>
    <mergeCell ref="IP27:IP30"/>
    <mergeCell ref="IQ27:IQ30"/>
    <mergeCell ref="IR27:IR30"/>
    <mergeCell ref="IS27:IS30"/>
    <mergeCell ref="IT27:IT30"/>
    <mergeCell ref="IK27:IK30"/>
    <mergeCell ref="IL27:IL30"/>
    <mergeCell ref="IM27:IM30"/>
    <mergeCell ref="IN27:IN30"/>
    <mergeCell ref="IO27:IO30"/>
    <mergeCell ref="KX27:KX30"/>
    <mergeCell ref="KY27:KY30"/>
    <mergeCell ref="KZ27:KZ30"/>
    <mergeCell ref="LA27:LA30"/>
    <mergeCell ref="LB27:LB30"/>
    <mergeCell ref="KS27:KS30"/>
    <mergeCell ref="KT27:KT30"/>
    <mergeCell ref="KU27:KU30"/>
    <mergeCell ref="KV27:KV30"/>
    <mergeCell ref="KW27:KW30"/>
    <mergeCell ref="KN27:KN30"/>
    <mergeCell ref="KO27:KO30"/>
    <mergeCell ref="KP27:KP30"/>
    <mergeCell ref="KQ27:KQ30"/>
    <mergeCell ref="KR27:KR30"/>
    <mergeCell ref="KI27:KI30"/>
    <mergeCell ref="KJ27:KJ30"/>
    <mergeCell ref="KK27:KK30"/>
    <mergeCell ref="KL27:KL30"/>
    <mergeCell ref="KM27:KM30"/>
    <mergeCell ref="KD27:KD30"/>
    <mergeCell ref="KE27:KE30"/>
    <mergeCell ref="KF27:KF30"/>
    <mergeCell ref="KG27:KG30"/>
    <mergeCell ref="KH27:KH30"/>
    <mergeCell ref="JY27:JY30"/>
    <mergeCell ref="JZ27:JZ30"/>
    <mergeCell ref="KA27:KA30"/>
    <mergeCell ref="KB27:KB30"/>
    <mergeCell ref="KC27:KC30"/>
    <mergeCell ref="JT27:JT30"/>
    <mergeCell ref="JU27:JU30"/>
    <mergeCell ref="JV27:JV30"/>
    <mergeCell ref="JW27:JW30"/>
    <mergeCell ref="JX27:JX30"/>
    <mergeCell ref="MP27:MP30"/>
    <mergeCell ref="MG27:MG30"/>
    <mergeCell ref="MH27:MH30"/>
    <mergeCell ref="MI27:MI30"/>
    <mergeCell ref="MJ27:MJ30"/>
    <mergeCell ref="MK27:MK30"/>
    <mergeCell ref="MB27:MB30"/>
    <mergeCell ref="MC27:MC30"/>
    <mergeCell ref="MD27:MD30"/>
    <mergeCell ref="ME27:ME30"/>
    <mergeCell ref="MF27:MF30"/>
    <mergeCell ref="LW27:LW30"/>
    <mergeCell ref="LX27:LX30"/>
    <mergeCell ref="LY27:LY30"/>
    <mergeCell ref="LZ27:LZ30"/>
    <mergeCell ref="MA27:MA30"/>
    <mergeCell ref="LR27:LR30"/>
    <mergeCell ref="LS27:LS30"/>
    <mergeCell ref="LT27:LT30"/>
    <mergeCell ref="LU27:LU30"/>
    <mergeCell ref="LV27:LV30"/>
    <mergeCell ref="LM27:LM30"/>
    <mergeCell ref="LN27:LN30"/>
    <mergeCell ref="LO27:LO30"/>
    <mergeCell ref="LP27:LP30"/>
    <mergeCell ref="LQ27:LQ30"/>
    <mergeCell ref="LH27:LH30"/>
    <mergeCell ref="LI27:LI30"/>
    <mergeCell ref="LJ27:LJ30"/>
    <mergeCell ref="LK27:LK30"/>
    <mergeCell ref="LL27:LL30"/>
    <mergeCell ref="LC27:LC30"/>
    <mergeCell ref="LD27:LD30"/>
    <mergeCell ref="LE27:LE30"/>
    <mergeCell ref="LF27:LF30"/>
    <mergeCell ref="LG27:LG30"/>
    <mergeCell ref="OJ27:OJ30"/>
    <mergeCell ref="OK27:OK30"/>
    <mergeCell ref="OL27:OL30"/>
    <mergeCell ref="OM27:OM30"/>
    <mergeCell ref="ON27:ON30"/>
    <mergeCell ref="OE27:OE30"/>
    <mergeCell ref="OF27:OF30"/>
    <mergeCell ref="OG27:OG30"/>
    <mergeCell ref="OH27:OH30"/>
    <mergeCell ref="OI27:OI30"/>
    <mergeCell ref="NZ27:NZ30"/>
    <mergeCell ref="OA27:OA30"/>
    <mergeCell ref="OB27:OB30"/>
    <mergeCell ref="OC27:OC30"/>
    <mergeCell ref="OD27:OD30"/>
    <mergeCell ref="NU27:NU30"/>
    <mergeCell ref="NV27:NV30"/>
    <mergeCell ref="NW27:NW30"/>
    <mergeCell ref="NX27:NX30"/>
    <mergeCell ref="NY27:NY30"/>
    <mergeCell ref="NP27:NP30"/>
    <mergeCell ref="NQ27:NQ30"/>
    <mergeCell ref="NR27:NR30"/>
    <mergeCell ref="NS27:NS30"/>
    <mergeCell ref="NT27:NT30"/>
    <mergeCell ref="NK27:NK30"/>
    <mergeCell ref="NL27:NL30"/>
    <mergeCell ref="NM27:NM30"/>
    <mergeCell ref="NN27:NN30"/>
    <mergeCell ref="NO27:NO30"/>
    <mergeCell ref="NF27:NF30"/>
    <mergeCell ref="NG27:NG30"/>
    <mergeCell ref="NH27:NH30"/>
    <mergeCell ref="NI27:NI30"/>
    <mergeCell ref="NJ27:NJ30"/>
    <mergeCell ref="NA27:NA30"/>
    <mergeCell ref="NB27:NB30"/>
    <mergeCell ref="NC27:NC30"/>
    <mergeCell ref="ND27:ND30"/>
    <mergeCell ref="NE27:NE30"/>
    <mergeCell ref="MV27:MV30"/>
    <mergeCell ref="MW27:MW30"/>
    <mergeCell ref="MX27:MX30"/>
    <mergeCell ref="MY27:MY30"/>
    <mergeCell ref="MZ27:MZ30"/>
    <mergeCell ref="MQ27:MQ30"/>
    <mergeCell ref="MR27:MR30"/>
    <mergeCell ref="MS27:MS30"/>
    <mergeCell ref="MT27:MT30"/>
    <mergeCell ref="MU27:MU30"/>
    <mergeCell ref="ML27:ML30"/>
    <mergeCell ref="MM27:MM30"/>
    <mergeCell ref="MN27:MN30"/>
    <mergeCell ref="MO27:MO30"/>
    <mergeCell ref="AV31:AV34"/>
    <mergeCell ref="AW31:AW34"/>
    <mergeCell ref="AX31:AX34"/>
    <mergeCell ref="AY31:AY34"/>
    <mergeCell ref="AZ31:AZ34"/>
    <mergeCell ref="BA31:BA34"/>
    <mergeCell ref="BB31:BB34"/>
    <mergeCell ref="CG31:CG33"/>
    <mergeCell ref="CH31:CH33"/>
    <mergeCell ref="CI31:CI33"/>
    <mergeCell ref="CJ31:CJ33"/>
    <mergeCell ref="CK31:CK33"/>
    <mergeCell ref="CB31:CB33"/>
    <mergeCell ref="CC31:CC33"/>
    <mergeCell ref="CD31:CD33"/>
    <mergeCell ref="CE31:CE33"/>
    <mergeCell ref="CF31:CF33"/>
    <mergeCell ref="BW31:BW33"/>
    <mergeCell ref="BX31:BX33"/>
    <mergeCell ref="BY31:BY33"/>
    <mergeCell ref="BZ31:BZ33"/>
    <mergeCell ref="CA31:CA33"/>
    <mergeCell ref="BC31:BC34"/>
    <mergeCell ref="BD31:BD34"/>
    <mergeCell ref="BE31:BE34"/>
    <mergeCell ref="BF31:BF34"/>
    <mergeCell ref="BG31:BG34"/>
    <mergeCell ref="BH31:BH34"/>
    <mergeCell ref="BI31:BI34"/>
    <mergeCell ref="BJ31:BJ34"/>
    <mergeCell ref="BK31:BK34"/>
    <mergeCell ref="BL31:BL34"/>
    <mergeCell ref="BM31:BM34"/>
    <mergeCell ref="BN31:BN34"/>
    <mergeCell ref="BO31:BO34"/>
    <mergeCell ref="BP31:BP34"/>
    <mergeCell ref="BQ31:BQ34"/>
    <mergeCell ref="BR31:BR34"/>
    <mergeCell ref="BS31:BS34"/>
    <mergeCell ref="BT31:BT34"/>
    <mergeCell ref="BU31:BU34"/>
    <mergeCell ref="BV31:BV34"/>
    <mergeCell ref="DP31:DP33"/>
    <mergeCell ref="DQ31:DQ33"/>
    <mergeCell ref="DR31:DR33"/>
    <mergeCell ref="DS31:DS33"/>
    <mergeCell ref="DT31:DT33"/>
    <mergeCell ref="DK31:DK33"/>
    <mergeCell ref="DL31:DL33"/>
    <mergeCell ref="DM31:DM33"/>
    <mergeCell ref="DN31:DN33"/>
    <mergeCell ref="DO31:DO33"/>
    <mergeCell ref="DF31:DF33"/>
    <mergeCell ref="DG31:DG33"/>
    <mergeCell ref="DH31:DH33"/>
    <mergeCell ref="DI31:DI33"/>
    <mergeCell ref="DJ31:DJ33"/>
    <mergeCell ref="DA31:DA33"/>
    <mergeCell ref="DB31:DB33"/>
    <mergeCell ref="DC31:DC33"/>
    <mergeCell ref="DD31:DD33"/>
    <mergeCell ref="DE31:DE33"/>
    <mergeCell ref="CV31:CV33"/>
    <mergeCell ref="CW31:CW33"/>
    <mergeCell ref="CX31:CX33"/>
    <mergeCell ref="CY31:CY33"/>
    <mergeCell ref="CZ31:CZ33"/>
    <mergeCell ref="CQ31:CQ33"/>
    <mergeCell ref="CR31:CR33"/>
    <mergeCell ref="CS31:CS33"/>
    <mergeCell ref="CT31:CT33"/>
    <mergeCell ref="CU31:CU33"/>
    <mergeCell ref="CL31:CL33"/>
    <mergeCell ref="CM31:CM33"/>
    <mergeCell ref="CN31:CN33"/>
    <mergeCell ref="CO31:CO33"/>
    <mergeCell ref="CP31:CP33"/>
    <mergeCell ref="EY31:EY33"/>
    <mergeCell ref="EZ31:EZ33"/>
    <mergeCell ref="FA31:FA33"/>
    <mergeCell ref="FB31:FB33"/>
    <mergeCell ref="FC31:FC33"/>
    <mergeCell ref="ET31:ET33"/>
    <mergeCell ref="EU31:EU33"/>
    <mergeCell ref="EV31:EV33"/>
    <mergeCell ref="EW31:EW33"/>
    <mergeCell ref="EX31:EX33"/>
    <mergeCell ref="EO31:EO33"/>
    <mergeCell ref="EP31:EP33"/>
    <mergeCell ref="EQ31:EQ33"/>
    <mergeCell ref="ER31:ER33"/>
    <mergeCell ref="ES31:ES33"/>
    <mergeCell ref="EJ31:EJ33"/>
    <mergeCell ref="EK31:EK33"/>
    <mergeCell ref="EL31:EL33"/>
    <mergeCell ref="EM31:EM33"/>
    <mergeCell ref="EN31:EN33"/>
    <mergeCell ref="EE31:EE33"/>
    <mergeCell ref="EF31:EF33"/>
    <mergeCell ref="EG31:EG33"/>
    <mergeCell ref="EH31:EH33"/>
    <mergeCell ref="EI31:EI33"/>
    <mergeCell ref="DZ31:DZ33"/>
    <mergeCell ref="EA31:EA33"/>
    <mergeCell ref="EB31:EB33"/>
    <mergeCell ref="EC31:EC33"/>
    <mergeCell ref="ED31:ED33"/>
    <mergeCell ref="DU31:DU33"/>
    <mergeCell ref="DV31:DV33"/>
    <mergeCell ref="DW31:DW33"/>
    <mergeCell ref="DX31:DX33"/>
    <mergeCell ref="DY31:DY33"/>
    <mergeCell ref="GH31:GH33"/>
    <mergeCell ref="GI31:GI33"/>
    <mergeCell ref="GJ31:GJ33"/>
    <mergeCell ref="GK31:GK33"/>
    <mergeCell ref="GL31:GL33"/>
    <mergeCell ref="GC31:GC33"/>
    <mergeCell ref="GD31:GD33"/>
    <mergeCell ref="GE31:GE33"/>
    <mergeCell ref="GF31:GF33"/>
    <mergeCell ref="GG31:GG33"/>
    <mergeCell ref="FX31:FX33"/>
    <mergeCell ref="FY31:FY33"/>
    <mergeCell ref="FZ31:FZ33"/>
    <mergeCell ref="GA31:GA33"/>
    <mergeCell ref="GB31:GB33"/>
    <mergeCell ref="FS31:FS33"/>
    <mergeCell ref="FT31:FT33"/>
    <mergeCell ref="FU31:FU33"/>
    <mergeCell ref="FV31:FV33"/>
    <mergeCell ref="FW31:FW33"/>
    <mergeCell ref="FN31:FN33"/>
    <mergeCell ref="FO31:FO33"/>
    <mergeCell ref="FP31:FP33"/>
    <mergeCell ref="FQ31:FQ33"/>
    <mergeCell ref="FR31:FR33"/>
    <mergeCell ref="FI31:FI33"/>
    <mergeCell ref="FJ31:FJ33"/>
    <mergeCell ref="FK31:FK33"/>
    <mergeCell ref="FL31:FL33"/>
    <mergeCell ref="FM31:FM33"/>
    <mergeCell ref="FD31:FD33"/>
    <mergeCell ref="FE31:FE33"/>
    <mergeCell ref="FF31:FF33"/>
    <mergeCell ref="FG31:FG33"/>
    <mergeCell ref="FH31:FH33"/>
    <mergeCell ref="HQ31:HQ33"/>
    <mergeCell ref="HR31:HR33"/>
    <mergeCell ref="HS31:HS33"/>
    <mergeCell ref="HT31:HT33"/>
    <mergeCell ref="HU31:HU33"/>
    <mergeCell ref="HL31:HL33"/>
    <mergeCell ref="HM31:HM33"/>
    <mergeCell ref="HN31:HN33"/>
    <mergeCell ref="HO31:HO33"/>
    <mergeCell ref="HP31:HP33"/>
    <mergeCell ref="HG31:HG33"/>
    <mergeCell ref="HH31:HH33"/>
    <mergeCell ref="HI31:HI33"/>
    <mergeCell ref="HJ31:HJ33"/>
    <mergeCell ref="HK31:HK33"/>
    <mergeCell ref="HB31:HB33"/>
    <mergeCell ref="HC31:HC33"/>
    <mergeCell ref="HD31:HD33"/>
    <mergeCell ref="HE31:HE33"/>
    <mergeCell ref="HF31:HF33"/>
    <mergeCell ref="GW31:GW33"/>
    <mergeCell ref="GX31:GX33"/>
    <mergeCell ref="GY31:GY33"/>
    <mergeCell ref="GZ31:GZ33"/>
    <mergeCell ref="HA31:HA33"/>
    <mergeCell ref="GR31:GR33"/>
    <mergeCell ref="GS31:GS33"/>
    <mergeCell ref="GT31:GT33"/>
    <mergeCell ref="GU31:GU33"/>
    <mergeCell ref="GV31:GV33"/>
    <mergeCell ref="GM31:GM33"/>
    <mergeCell ref="GN31:GN33"/>
    <mergeCell ref="GO31:GO33"/>
    <mergeCell ref="GP31:GP33"/>
    <mergeCell ref="GQ31:GQ33"/>
    <mergeCell ref="IZ31:IZ33"/>
    <mergeCell ref="JA31:JA33"/>
    <mergeCell ref="JB31:JB33"/>
    <mergeCell ref="JC31:JC33"/>
    <mergeCell ref="JD31:JD33"/>
    <mergeCell ref="IU31:IU33"/>
    <mergeCell ref="IV31:IV33"/>
    <mergeCell ref="IW31:IW33"/>
    <mergeCell ref="IX31:IX33"/>
    <mergeCell ref="IY31:IY33"/>
    <mergeCell ref="IP31:IP33"/>
    <mergeCell ref="IQ31:IQ33"/>
    <mergeCell ref="IR31:IR33"/>
    <mergeCell ref="IS31:IS33"/>
    <mergeCell ref="IT31:IT33"/>
    <mergeCell ref="IK31:IK33"/>
    <mergeCell ref="IL31:IL33"/>
    <mergeCell ref="IM31:IM33"/>
    <mergeCell ref="IN31:IN33"/>
    <mergeCell ref="IO31:IO33"/>
    <mergeCell ref="IF31:IF33"/>
    <mergeCell ref="IG31:IG33"/>
    <mergeCell ref="IH31:IH33"/>
    <mergeCell ref="II31:II33"/>
    <mergeCell ref="IJ31:IJ33"/>
    <mergeCell ref="IA31:IA33"/>
    <mergeCell ref="IB31:IB33"/>
    <mergeCell ref="IC31:IC33"/>
    <mergeCell ref="ID31:ID33"/>
    <mergeCell ref="IE31:IE33"/>
    <mergeCell ref="HV31:HV33"/>
    <mergeCell ref="HW31:HW33"/>
    <mergeCell ref="HX31:HX33"/>
    <mergeCell ref="HY31:HY33"/>
    <mergeCell ref="HZ31:HZ33"/>
    <mergeCell ref="KI31:KI33"/>
    <mergeCell ref="KJ31:KJ33"/>
    <mergeCell ref="KK31:KK33"/>
    <mergeCell ref="KL31:KL33"/>
    <mergeCell ref="KM31:KM33"/>
    <mergeCell ref="KD31:KD33"/>
    <mergeCell ref="KE31:KE33"/>
    <mergeCell ref="KF31:KF33"/>
    <mergeCell ref="KG31:KG33"/>
    <mergeCell ref="KH31:KH33"/>
    <mergeCell ref="JY31:JY33"/>
    <mergeCell ref="JZ31:JZ33"/>
    <mergeCell ref="KA31:KA33"/>
    <mergeCell ref="KB31:KB33"/>
    <mergeCell ref="KC31:KC33"/>
    <mergeCell ref="JT31:JT33"/>
    <mergeCell ref="JU31:JU33"/>
    <mergeCell ref="JV31:JV33"/>
    <mergeCell ref="JW31:JW33"/>
    <mergeCell ref="JX31:JX33"/>
    <mergeCell ref="JO31:JO33"/>
    <mergeCell ref="JP31:JP33"/>
    <mergeCell ref="JQ31:JQ33"/>
    <mergeCell ref="JR31:JR33"/>
    <mergeCell ref="JS31:JS33"/>
    <mergeCell ref="JJ31:JJ33"/>
    <mergeCell ref="JK31:JK33"/>
    <mergeCell ref="JL31:JL33"/>
    <mergeCell ref="JM31:JM33"/>
    <mergeCell ref="JN31:JN33"/>
    <mergeCell ref="JE31:JE33"/>
    <mergeCell ref="JF31:JF33"/>
    <mergeCell ref="JG31:JG33"/>
    <mergeCell ref="JH31:JH33"/>
    <mergeCell ref="JI31:JI33"/>
    <mergeCell ref="LR31:LR33"/>
    <mergeCell ref="LS31:LS33"/>
    <mergeCell ref="LT31:LT33"/>
    <mergeCell ref="LU31:LU33"/>
    <mergeCell ref="LV31:LV33"/>
    <mergeCell ref="LM31:LM33"/>
    <mergeCell ref="LN31:LN33"/>
    <mergeCell ref="LO31:LO33"/>
    <mergeCell ref="LP31:LP33"/>
    <mergeCell ref="LQ31:LQ33"/>
    <mergeCell ref="LH31:LH33"/>
    <mergeCell ref="LI31:LI33"/>
    <mergeCell ref="LJ31:LJ33"/>
    <mergeCell ref="LK31:LK33"/>
    <mergeCell ref="LL31:LL33"/>
    <mergeCell ref="LC31:LC33"/>
    <mergeCell ref="LD31:LD33"/>
    <mergeCell ref="LE31:LE33"/>
    <mergeCell ref="LF31:LF33"/>
    <mergeCell ref="LG31:LG33"/>
    <mergeCell ref="KX31:KX33"/>
    <mergeCell ref="KY31:KY33"/>
    <mergeCell ref="KZ31:KZ33"/>
    <mergeCell ref="LA31:LA33"/>
    <mergeCell ref="LB31:LB33"/>
    <mergeCell ref="KS31:KS33"/>
    <mergeCell ref="KT31:KT33"/>
    <mergeCell ref="KU31:KU33"/>
    <mergeCell ref="KV31:KV33"/>
    <mergeCell ref="KW31:KW33"/>
    <mergeCell ref="KN31:KN33"/>
    <mergeCell ref="KO31:KO33"/>
    <mergeCell ref="KP31:KP33"/>
    <mergeCell ref="KQ31:KQ33"/>
    <mergeCell ref="KR31:KR33"/>
    <mergeCell ref="NA31:NA33"/>
    <mergeCell ref="NB31:NB33"/>
    <mergeCell ref="NC31:NC33"/>
    <mergeCell ref="ND31:ND33"/>
    <mergeCell ref="NE31:NE33"/>
    <mergeCell ref="MV31:MV33"/>
    <mergeCell ref="MW31:MW33"/>
    <mergeCell ref="MX31:MX33"/>
    <mergeCell ref="MY31:MY33"/>
    <mergeCell ref="MZ31:MZ33"/>
    <mergeCell ref="MQ31:MQ33"/>
    <mergeCell ref="MR31:MR33"/>
    <mergeCell ref="MS31:MS33"/>
    <mergeCell ref="MT31:MT33"/>
    <mergeCell ref="MU31:MU33"/>
    <mergeCell ref="ML31:ML33"/>
    <mergeCell ref="MM31:MM33"/>
    <mergeCell ref="MN31:MN33"/>
    <mergeCell ref="MO31:MO33"/>
    <mergeCell ref="MP31:MP33"/>
    <mergeCell ref="MG31:MG33"/>
    <mergeCell ref="MH31:MH33"/>
    <mergeCell ref="MI31:MI33"/>
    <mergeCell ref="MJ31:MJ33"/>
    <mergeCell ref="MK31:MK33"/>
    <mergeCell ref="MB31:MB33"/>
    <mergeCell ref="MC31:MC33"/>
    <mergeCell ref="MD31:MD33"/>
    <mergeCell ref="ME31:ME33"/>
    <mergeCell ref="MF31:MF33"/>
    <mergeCell ref="LW31:LW33"/>
    <mergeCell ref="LX31:LX33"/>
    <mergeCell ref="LY31:LY33"/>
    <mergeCell ref="LZ31:LZ33"/>
    <mergeCell ref="MA31:MA33"/>
    <mergeCell ref="OJ31:OJ33"/>
    <mergeCell ref="OK31:OK33"/>
    <mergeCell ref="OL31:OL33"/>
    <mergeCell ref="OM31:OM33"/>
    <mergeCell ref="ON31:ON33"/>
    <mergeCell ref="OE31:OE33"/>
    <mergeCell ref="OF31:OF33"/>
    <mergeCell ref="OG31:OG33"/>
    <mergeCell ref="OH31:OH33"/>
    <mergeCell ref="OI31:OI33"/>
    <mergeCell ref="NZ31:NZ33"/>
    <mergeCell ref="OA31:OA33"/>
    <mergeCell ref="OB31:OB33"/>
    <mergeCell ref="OC31:OC33"/>
    <mergeCell ref="OD31:OD33"/>
    <mergeCell ref="NU31:NU33"/>
    <mergeCell ref="NV31:NV33"/>
    <mergeCell ref="NW31:NW33"/>
    <mergeCell ref="NX31:NX33"/>
    <mergeCell ref="NY31:NY33"/>
    <mergeCell ref="NP31:NP33"/>
    <mergeCell ref="NQ31:NQ33"/>
    <mergeCell ref="NR31:NR33"/>
    <mergeCell ref="NS31:NS33"/>
    <mergeCell ref="NT31:NT33"/>
    <mergeCell ref="NK31:NK33"/>
    <mergeCell ref="NL31:NL33"/>
    <mergeCell ref="NM31:NM33"/>
    <mergeCell ref="NN31:NN33"/>
    <mergeCell ref="NO31:NO33"/>
    <mergeCell ref="NF31:NF33"/>
    <mergeCell ref="NG31:NG33"/>
    <mergeCell ref="NH31:NH33"/>
    <mergeCell ref="NI31:NI33"/>
    <mergeCell ref="NJ31:NJ33"/>
    <mergeCell ref="AN35:AN37"/>
    <mergeCell ref="AO35:AO37"/>
    <mergeCell ref="AP35:AP37"/>
    <mergeCell ref="AQ35:AQ37"/>
    <mergeCell ref="AR35:AR37"/>
    <mergeCell ref="AI35:AI37"/>
    <mergeCell ref="AJ35:AJ37"/>
    <mergeCell ref="AK35:AK37"/>
    <mergeCell ref="AL35:AL37"/>
    <mergeCell ref="AM35:AM37"/>
    <mergeCell ref="AD35:AD37"/>
    <mergeCell ref="AE35:AE37"/>
    <mergeCell ref="AF35:AF37"/>
    <mergeCell ref="AG35:AG37"/>
    <mergeCell ref="AH35:AH37"/>
    <mergeCell ref="Y35:Y37"/>
    <mergeCell ref="Z35:Z37"/>
    <mergeCell ref="AA35:AA37"/>
    <mergeCell ref="AB35:AB37"/>
    <mergeCell ref="AC35:AC37"/>
    <mergeCell ref="T35:T37"/>
    <mergeCell ref="U35:U37"/>
    <mergeCell ref="V35:V37"/>
    <mergeCell ref="W35:W37"/>
    <mergeCell ref="X35:X37"/>
    <mergeCell ref="O35:O37"/>
    <mergeCell ref="P35:P37"/>
    <mergeCell ref="Q35:Q37"/>
    <mergeCell ref="R35:R37"/>
    <mergeCell ref="S35:S37"/>
    <mergeCell ref="J35:J37"/>
    <mergeCell ref="K35:K37"/>
    <mergeCell ref="L35:L37"/>
    <mergeCell ref="M35:M37"/>
    <mergeCell ref="N35:N37"/>
    <mergeCell ref="BW35:BW37"/>
    <mergeCell ref="BX35:BX37"/>
    <mergeCell ref="BY35:BY37"/>
    <mergeCell ref="BZ35:BZ37"/>
    <mergeCell ref="CA35:CA37"/>
    <mergeCell ref="BR35:BR37"/>
    <mergeCell ref="BS35:BS37"/>
    <mergeCell ref="BT35:BT37"/>
    <mergeCell ref="BU35:BU37"/>
    <mergeCell ref="BV35:BV37"/>
    <mergeCell ref="BM35:BM37"/>
    <mergeCell ref="BN35:BN37"/>
    <mergeCell ref="BO35:BO37"/>
    <mergeCell ref="BP35:BP37"/>
    <mergeCell ref="BQ35:BQ37"/>
    <mergeCell ref="BH35:BH37"/>
    <mergeCell ref="BI35:BI37"/>
    <mergeCell ref="BJ35:BJ37"/>
    <mergeCell ref="BK35:BK37"/>
    <mergeCell ref="BL35:BL37"/>
    <mergeCell ref="BC35:BC37"/>
    <mergeCell ref="BD35:BD37"/>
    <mergeCell ref="BE35:BE37"/>
    <mergeCell ref="BF35:BF37"/>
    <mergeCell ref="BG35:BG37"/>
    <mergeCell ref="AX35:AX37"/>
    <mergeCell ref="AY35:AY37"/>
    <mergeCell ref="AZ35:AZ37"/>
    <mergeCell ref="BA35:BA37"/>
    <mergeCell ref="BB35:BB37"/>
    <mergeCell ref="AS35:AS37"/>
    <mergeCell ref="AT35:AT37"/>
    <mergeCell ref="AU35:AU37"/>
    <mergeCell ref="AV35:AV37"/>
    <mergeCell ref="AW35:AW37"/>
    <mergeCell ref="DF35:DF37"/>
    <mergeCell ref="DG35:DG37"/>
    <mergeCell ref="DH35:DH37"/>
    <mergeCell ref="DI35:DI37"/>
    <mergeCell ref="DJ35:DJ37"/>
    <mergeCell ref="DA35:DA37"/>
    <mergeCell ref="DB35:DB37"/>
    <mergeCell ref="DC35:DC37"/>
    <mergeCell ref="DD35:DD37"/>
    <mergeCell ref="DE35:DE37"/>
    <mergeCell ref="CV35:CV37"/>
    <mergeCell ref="CW35:CW37"/>
    <mergeCell ref="CX35:CX37"/>
    <mergeCell ref="CY35:CY37"/>
    <mergeCell ref="CZ35:CZ37"/>
    <mergeCell ref="CQ35:CQ37"/>
    <mergeCell ref="CR35:CR37"/>
    <mergeCell ref="CS35:CS37"/>
    <mergeCell ref="CT35:CT37"/>
    <mergeCell ref="CU35:CU37"/>
    <mergeCell ref="CL35:CL37"/>
    <mergeCell ref="CM35:CM37"/>
    <mergeCell ref="CN35:CN37"/>
    <mergeCell ref="CO35:CO37"/>
    <mergeCell ref="CP35:CP37"/>
    <mergeCell ref="CG35:CG37"/>
    <mergeCell ref="CH35:CH37"/>
    <mergeCell ref="CI35:CI37"/>
    <mergeCell ref="CJ35:CJ37"/>
    <mergeCell ref="CK35:CK37"/>
    <mergeCell ref="CB35:CB37"/>
    <mergeCell ref="CC35:CC37"/>
    <mergeCell ref="CD35:CD37"/>
    <mergeCell ref="CE35:CE37"/>
    <mergeCell ref="CF35:CF37"/>
    <mergeCell ref="EO35:EO37"/>
    <mergeCell ref="EP35:EP37"/>
    <mergeCell ref="EQ35:EQ37"/>
    <mergeCell ref="ER35:ER37"/>
    <mergeCell ref="ES35:ES37"/>
    <mergeCell ref="EJ35:EJ37"/>
    <mergeCell ref="EK35:EK37"/>
    <mergeCell ref="EL35:EL37"/>
    <mergeCell ref="EM35:EM37"/>
    <mergeCell ref="EN35:EN37"/>
    <mergeCell ref="EE35:EE37"/>
    <mergeCell ref="EF35:EF37"/>
    <mergeCell ref="EG35:EG37"/>
    <mergeCell ref="EH35:EH37"/>
    <mergeCell ref="EI35:EI37"/>
    <mergeCell ref="DZ35:DZ37"/>
    <mergeCell ref="EA35:EA37"/>
    <mergeCell ref="EB35:EB37"/>
    <mergeCell ref="EC35:EC37"/>
    <mergeCell ref="ED35:ED37"/>
    <mergeCell ref="DU35:DU37"/>
    <mergeCell ref="DV35:DV37"/>
    <mergeCell ref="DW35:DW37"/>
    <mergeCell ref="DX35:DX37"/>
    <mergeCell ref="DY35:DY37"/>
    <mergeCell ref="DP35:DP37"/>
    <mergeCell ref="DQ35:DQ37"/>
    <mergeCell ref="DR35:DR37"/>
    <mergeCell ref="DS35:DS37"/>
    <mergeCell ref="DT35:DT37"/>
    <mergeCell ref="DK35:DK37"/>
    <mergeCell ref="DL35:DL37"/>
    <mergeCell ref="DM35:DM37"/>
    <mergeCell ref="DN35:DN37"/>
    <mergeCell ref="DO35:DO37"/>
    <mergeCell ref="FX35:FX37"/>
    <mergeCell ref="FY35:FY37"/>
    <mergeCell ref="FZ35:FZ37"/>
    <mergeCell ref="GA35:GA37"/>
    <mergeCell ref="GB35:GB37"/>
    <mergeCell ref="FS35:FS37"/>
    <mergeCell ref="FT35:FT37"/>
    <mergeCell ref="FU35:FU37"/>
    <mergeCell ref="FV35:FV37"/>
    <mergeCell ref="FW35:FW37"/>
    <mergeCell ref="FN35:FN37"/>
    <mergeCell ref="FO35:FO37"/>
    <mergeCell ref="FP35:FP37"/>
    <mergeCell ref="FQ35:FQ37"/>
    <mergeCell ref="FR35:FR37"/>
    <mergeCell ref="FI35:FI37"/>
    <mergeCell ref="FJ35:FJ37"/>
    <mergeCell ref="FK35:FK37"/>
    <mergeCell ref="FL35:FL37"/>
    <mergeCell ref="FM35:FM37"/>
    <mergeCell ref="FD35:FD37"/>
    <mergeCell ref="FE35:FE37"/>
    <mergeCell ref="FF35:FF37"/>
    <mergeCell ref="FG35:FG37"/>
    <mergeCell ref="FH35:FH37"/>
    <mergeCell ref="EY35:EY37"/>
    <mergeCell ref="EZ35:EZ37"/>
    <mergeCell ref="FA35:FA37"/>
    <mergeCell ref="FB35:FB37"/>
    <mergeCell ref="FC35:FC37"/>
    <mergeCell ref="ET35:ET37"/>
    <mergeCell ref="EU35:EU37"/>
    <mergeCell ref="EV35:EV37"/>
    <mergeCell ref="EW35:EW37"/>
    <mergeCell ref="EX35:EX37"/>
    <mergeCell ref="HG35:HG37"/>
    <mergeCell ref="HH35:HH37"/>
    <mergeCell ref="HI35:HI37"/>
    <mergeCell ref="HJ35:HJ37"/>
    <mergeCell ref="HK35:HK37"/>
    <mergeCell ref="HB35:HB37"/>
    <mergeCell ref="HC35:HC37"/>
    <mergeCell ref="HD35:HD37"/>
    <mergeCell ref="HE35:HE37"/>
    <mergeCell ref="HF35:HF37"/>
    <mergeCell ref="GW35:GW37"/>
    <mergeCell ref="GX35:GX37"/>
    <mergeCell ref="GY35:GY37"/>
    <mergeCell ref="GZ35:GZ37"/>
    <mergeCell ref="HA35:HA37"/>
    <mergeCell ref="GR35:GR37"/>
    <mergeCell ref="GS35:GS37"/>
    <mergeCell ref="GT35:GT37"/>
    <mergeCell ref="GU35:GU37"/>
    <mergeCell ref="GV35:GV37"/>
    <mergeCell ref="GM35:GM37"/>
    <mergeCell ref="GN35:GN37"/>
    <mergeCell ref="GO35:GO37"/>
    <mergeCell ref="GP35:GP37"/>
    <mergeCell ref="GQ35:GQ37"/>
    <mergeCell ref="GH35:GH37"/>
    <mergeCell ref="GI35:GI37"/>
    <mergeCell ref="GJ35:GJ37"/>
    <mergeCell ref="GK35:GK37"/>
    <mergeCell ref="GL35:GL37"/>
    <mergeCell ref="GC35:GC37"/>
    <mergeCell ref="GD35:GD37"/>
    <mergeCell ref="GE35:GE37"/>
    <mergeCell ref="GF35:GF37"/>
    <mergeCell ref="GG35:GG37"/>
    <mergeCell ref="IP35:IP37"/>
    <mergeCell ref="IQ35:IQ37"/>
    <mergeCell ref="IR35:IR37"/>
    <mergeCell ref="IS35:IS37"/>
    <mergeCell ref="IT35:IT37"/>
    <mergeCell ref="IK35:IK37"/>
    <mergeCell ref="IL35:IL37"/>
    <mergeCell ref="IM35:IM37"/>
    <mergeCell ref="IN35:IN37"/>
    <mergeCell ref="IO35:IO37"/>
    <mergeCell ref="IF35:IF37"/>
    <mergeCell ref="IG35:IG37"/>
    <mergeCell ref="IH35:IH37"/>
    <mergeCell ref="II35:II37"/>
    <mergeCell ref="IJ35:IJ37"/>
    <mergeCell ref="IA35:IA37"/>
    <mergeCell ref="IB35:IB37"/>
    <mergeCell ref="IC35:IC37"/>
    <mergeCell ref="ID35:ID37"/>
    <mergeCell ref="IE35:IE37"/>
    <mergeCell ref="HV35:HV37"/>
    <mergeCell ref="HW35:HW37"/>
    <mergeCell ref="HX35:HX37"/>
    <mergeCell ref="HY35:HY37"/>
    <mergeCell ref="HZ35:HZ37"/>
    <mergeCell ref="HQ35:HQ37"/>
    <mergeCell ref="HR35:HR37"/>
    <mergeCell ref="HS35:HS37"/>
    <mergeCell ref="HT35:HT37"/>
    <mergeCell ref="HU35:HU37"/>
    <mergeCell ref="HL35:HL37"/>
    <mergeCell ref="HM35:HM37"/>
    <mergeCell ref="HN35:HN37"/>
    <mergeCell ref="HO35:HO37"/>
    <mergeCell ref="HP35:HP37"/>
    <mergeCell ref="JY35:JY37"/>
    <mergeCell ref="JZ35:JZ37"/>
    <mergeCell ref="KA35:KA37"/>
    <mergeCell ref="KB35:KB37"/>
    <mergeCell ref="KC35:KC37"/>
    <mergeCell ref="JT35:JT37"/>
    <mergeCell ref="JU35:JU37"/>
    <mergeCell ref="JV35:JV37"/>
    <mergeCell ref="JW35:JW37"/>
    <mergeCell ref="JX35:JX37"/>
    <mergeCell ref="JO35:JO37"/>
    <mergeCell ref="JP35:JP37"/>
    <mergeCell ref="JQ35:JQ37"/>
    <mergeCell ref="JR35:JR37"/>
    <mergeCell ref="JS35:JS37"/>
    <mergeCell ref="JJ35:JJ37"/>
    <mergeCell ref="JK35:JK37"/>
    <mergeCell ref="JL35:JL37"/>
    <mergeCell ref="JM35:JM37"/>
    <mergeCell ref="JN35:JN37"/>
    <mergeCell ref="JE35:JE37"/>
    <mergeCell ref="JF35:JF37"/>
    <mergeCell ref="JG35:JG37"/>
    <mergeCell ref="JH35:JH37"/>
    <mergeCell ref="JI35:JI37"/>
    <mergeCell ref="IZ35:IZ37"/>
    <mergeCell ref="JA35:JA37"/>
    <mergeCell ref="JB35:JB37"/>
    <mergeCell ref="JC35:JC37"/>
    <mergeCell ref="JD35:JD37"/>
    <mergeCell ref="IU35:IU37"/>
    <mergeCell ref="IV35:IV37"/>
    <mergeCell ref="IW35:IW37"/>
    <mergeCell ref="IX35:IX37"/>
    <mergeCell ref="IY35:IY37"/>
    <mergeCell ref="LH35:LH37"/>
    <mergeCell ref="LI35:LI37"/>
    <mergeCell ref="LJ35:LJ37"/>
    <mergeCell ref="LK35:LK37"/>
    <mergeCell ref="LL35:LL37"/>
    <mergeCell ref="LC35:LC37"/>
    <mergeCell ref="LD35:LD37"/>
    <mergeCell ref="LE35:LE37"/>
    <mergeCell ref="LF35:LF37"/>
    <mergeCell ref="LG35:LG37"/>
    <mergeCell ref="KX35:KX37"/>
    <mergeCell ref="KY35:KY37"/>
    <mergeCell ref="KZ35:KZ37"/>
    <mergeCell ref="LA35:LA37"/>
    <mergeCell ref="LB35:LB37"/>
    <mergeCell ref="KS35:KS37"/>
    <mergeCell ref="KT35:KT37"/>
    <mergeCell ref="KU35:KU37"/>
    <mergeCell ref="KV35:KV37"/>
    <mergeCell ref="KW35:KW37"/>
    <mergeCell ref="KN35:KN37"/>
    <mergeCell ref="KO35:KO37"/>
    <mergeCell ref="KP35:KP37"/>
    <mergeCell ref="KQ35:KQ37"/>
    <mergeCell ref="KR35:KR37"/>
    <mergeCell ref="KI35:KI37"/>
    <mergeCell ref="KJ35:KJ37"/>
    <mergeCell ref="KK35:KK37"/>
    <mergeCell ref="KL35:KL37"/>
    <mergeCell ref="KM35:KM37"/>
    <mergeCell ref="KD35:KD37"/>
    <mergeCell ref="KE35:KE37"/>
    <mergeCell ref="KF35:KF37"/>
    <mergeCell ref="KG35:KG37"/>
    <mergeCell ref="KH35:KH37"/>
    <mergeCell ref="MS35:MS37"/>
    <mergeCell ref="MT35:MT37"/>
    <mergeCell ref="MU35:MU37"/>
    <mergeCell ref="ML35:ML37"/>
    <mergeCell ref="MM35:MM37"/>
    <mergeCell ref="MN35:MN37"/>
    <mergeCell ref="MO35:MO37"/>
    <mergeCell ref="MP35:MP37"/>
    <mergeCell ref="MG35:MG37"/>
    <mergeCell ref="MH35:MH37"/>
    <mergeCell ref="MI35:MI37"/>
    <mergeCell ref="MJ35:MJ37"/>
    <mergeCell ref="MK35:MK37"/>
    <mergeCell ref="MB35:MB37"/>
    <mergeCell ref="MC35:MC37"/>
    <mergeCell ref="MD35:MD37"/>
    <mergeCell ref="ME35:ME37"/>
    <mergeCell ref="MF35:MF37"/>
    <mergeCell ref="LW35:LW37"/>
    <mergeCell ref="LX35:LX37"/>
    <mergeCell ref="LY35:LY37"/>
    <mergeCell ref="LZ35:LZ37"/>
    <mergeCell ref="MA35:MA37"/>
    <mergeCell ref="LR35:LR37"/>
    <mergeCell ref="LS35:LS37"/>
    <mergeCell ref="LT35:LT37"/>
    <mergeCell ref="LU35:LU37"/>
    <mergeCell ref="LV35:LV37"/>
    <mergeCell ref="LM35:LM37"/>
    <mergeCell ref="LN35:LN37"/>
    <mergeCell ref="LO35:LO37"/>
    <mergeCell ref="LP35:LP37"/>
    <mergeCell ref="LQ35:LQ37"/>
    <mergeCell ref="BK40:BK42"/>
    <mergeCell ref="BL40:BL42"/>
    <mergeCell ref="AV39:AV42"/>
    <mergeCell ref="AW39:AW42"/>
    <mergeCell ref="AX39:AX42"/>
    <mergeCell ref="AY39:AY42"/>
    <mergeCell ref="AZ39:AZ42"/>
    <mergeCell ref="BA39:BA42"/>
    <mergeCell ref="BB39:BB42"/>
    <mergeCell ref="BC39:BC42"/>
    <mergeCell ref="BD39:BD42"/>
    <mergeCell ref="BE39:BE42"/>
    <mergeCell ref="BF39:BF42"/>
    <mergeCell ref="BG39:BG42"/>
    <mergeCell ref="BH39:BH42"/>
    <mergeCell ref="BI39:BI42"/>
    <mergeCell ref="BJ39:BJ42"/>
    <mergeCell ref="OJ35:OJ37"/>
    <mergeCell ref="OK35:OK37"/>
    <mergeCell ref="OL35:OL37"/>
    <mergeCell ref="OM35:OM37"/>
    <mergeCell ref="ON35:ON37"/>
    <mergeCell ref="OE35:OE37"/>
    <mergeCell ref="OF35:OF37"/>
    <mergeCell ref="OG35:OG37"/>
    <mergeCell ref="OH35:OH37"/>
    <mergeCell ref="OI35:OI37"/>
    <mergeCell ref="NZ35:NZ37"/>
    <mergeCell ref="OA35:OA37"/>
    <mergeCell ref="OB35:OB37"/>
    <mergeCell ref="OC35:OC37"/>
    <mergeCell ref="OD35:OD37"/>
    <mergeCell ref="NU35:NU37"/>
    <mergeCell ref="NV35:NV37"/>
    <mergeCell ref="NW35:NW37"/>
    <mergeCell ref="NX35:NX37"/>
    <mergeCell ref="NY35:NY37"/>
    <mergeCell ref="NP35:NP37"/>
    <mergeCell ref="NQ35:NQ37"/>
    <mergeCell ref="NR35:NR37"/>
    <mergeCell ref="NS35:NS37"/>
    <mergeCell ref="NT35:NT37"/>
    <mergeCell ref="NK35:NK37"/>
    <mergeCell ref="NL35:NL37"/>
    <mergeCell ref="NM35:NM37"/>
    <mergeCell ref="NN35:NN37"/>
    <mergeCell ref="NO35:NO37"/>
    <mergeCell ref="NF35:NF37"/>
    <mergeCell ref="NG35:NG37"/>
    <mergeCell ref="NH35:NH37"/>
    <mergeCell ref="NI35:NI37"/>
    <mergeCell ref="NJ35:NJ37"/>
    <mergeCell ref="NA35:NA37"/>
    <mergeCell ref="NB35:NB37"/>
    <mergeCell ref="NC35:NC37"/>
    <mergeCell ref="ND35:ND37"/>
    <mergeCell ref="NE35:NE37"/>
    <mergeCell ref="MV35:MV37"/>
    <mergeCell ref="MW35:MW37"/>
    <mergeCell ref="MX35:MX37"/>
    <mergeCell ref="MY35:MY37"/>
    <mergeCell ref="MZ35:MZ37"/>
    <mergeCell ref="MQ35:MQ37"/>
    <mergeCell ref="MR35:MR37"/>
    <mergeCell ref="CQ40:CQ42"/>
    <mergeCell ref="CR40:CR42"/>
    <mergeCell ref="CS40:CS42"/>
    <mergeCell ref="CT40:CT42"/>
    <mergeCell ref="CU40:CU42"/>
    <mergeCell ref="CL40:CL42"/>
    <mergeCell ref="CM40:CM42"/>
    <mergeCell ref="CN40:CN42"/>
    <mergeCell ref="CO40:CO42"/>
    <mergeCell ref="CP40:CP42"/>
    <mergeCell ref="CG40:CG42"/>
    <mergeCell ref="CH40:CH42"/>
    <mergeCell ref="CI40:CI42"/>
    <mergeCell ref="CJ40:CJ42"/>
    <mergeCell ref="CK40:CK42"/>
    <mergeCell ref="CB40:CB42"/>
    <mergeCell ref="CC40:CC42"/>
    <mergeCell ref="CD40:CD42"/>
    <mergeCell ref="CE40:CE42"/>
    <mergeCell ref="CF40:CF42"/>
    <mergeCell ref="BW40:BW42"/>
    <mergeCell ref="BX40:BX42"/>
    <mergeCell ref="BY40:BY42"/>
    <mergeCell ref="BZ40:BZ42"/>
    <mergeCell ref="CA40:CA42"/>
    <mergeCell ref="BR40:BR42"/>
    <mergeCell ref="BS40:BS42"/>
    <mergeCell ref="BT40:BT42"/>
    <mergeCell ref="BU40:BU42"/>
    <mergeCell ref="BV40:BV42"/>
    <mergeCell ref="BM40:BM42"/>
    <mergeCell ref="BN40:BN42"/>
    <mergeCell ref="BO40:BO42"/>
    <mergeCell ref="BP40:BP42"/>
    <mergeCell ref="BQ40:BQ42"/>
    <mergeCell ref="DZ40:DZ42"/>
    <mergeCell ref="EA40:EA42"/>
    <mergeCell ref="EB40:EB42"/>
    <mergeCell ref="EC40:EC42"/>
    <mergeCell ref="ED40:ED42"/>
    <mergeCell ref="DU40:DU42"/>
    <mergeCell ref="DV40:DV42"/>
    <mergeCell ref="DW40:DW42"/>
    <mergeCell ref="DX40:DX42"/>
    <mergeCell ref="DY40:DY42"/>
    <mergeCell ref="DP40:DP42"/>
    <mergeCell ref="DQ40:DQ42"/>
    <mergeCell ref="DR40:DR42"/>
    <mergeCell ref="DS40:DS42"/>
    <mergeCell ref="DT40:DT42"/>
    <mergeCell ref="DK40:DK42"/>
    <mergeCell ref="DL40:DL42"/>
    <mergeCell ref="DM40:DM42"/>
    <mergeCell ref="DN40:DN42"/>
    <mergeCell ref="DO40:DO42"/>
    <mergeCell ref="DF40:DF42"/>
    <mergeCell ref="DG40:DG42"/>
    <mergeCell ref="DH40:DH42"/>
    <mergeCell ref="DI40:DI42"/>
    <mergeCell ref="DJ40:DJ42"/>
    <mergeCell ref="DA40:DA42"/>
    <mergeCell ref="DB40:DB42"/>
    <mergeCell ref="DC40:DC42"/>
    <mergeCell ref="DD40:DD42"/>
    <mergeCell ref="DE40:DE42"/>
    <mergeCell ref="CV40:CV42"/>
    <mergeCell ref="CW40:CW42"/>
    <mergeCell ref="CX40:CX42"/>
    <mergeCell ref="CY40:CY42"/>
    <mergeCell ref="CZ40:CZ42"/>
    <mergeCell ref="FI40:FI42"/>
    <mergeCell ref="FJ40:FJ42"/>
    <mergeCell ref="FK40:FK42"/>
    <mergeCell ref="FL40:FL42"/>
    <mergeCell ref="FM40:FM42"/>
    <mergeCell ref="FD40:FD42"/>
    <mergeCell ref="FE40:FE42"/>
    <mergeCell ref="FF40:FF42"/>
    <mergeCell ref="FG40:FG42"/>
    <mergeCell ref="FH40:FH42"/>
    <mergeCell ref="EY40:EY42"/>
    <mergeCell ref="EZ40:EZ42"/>
    <mergeCell ref="FA40:FA42"/>
    <mergeCell ref="FB40:FB42"/>
    <mergeCell ref="FC40:FC42"/>
    <mergeCell ref="ET40:ET42"/>
    <mergeCell ref="EU40:EU42"/>
    <mergeCell ref="EV40:EV42"/>
    <mergeCell ref="EW40:EW42"/>
    <mergeCell ref="EX40:EX42"/>
    <mergeCell ref="EO40:EO42"/>
    <mergeCell ref="EP40:EP42"/>
    <mergeCell ref="EQ40:EQ42"/>
    <mergeCell ref="ER40:ER42"/>
    <mergeCell ref="ES40:ES42"/>
    <mergeCell ref="EJ40:EJ42"/>
    <mergeCell ref="EK40:EK42"/>
    <mergeCell ref="EL40:EL42"/>
    <mergeCell ref="EM40:EM42"/>
    <mergeCell ref="EN40:EN42"/>
    <mergeCell ref="EE40:EE42"/>
    <mergeCell ref="EF40:EF42"/>
    <mergeCell ref="EG40:EG42"/>
    <mergeCell ref="EH40:EH42"/>
    <mergeCell ref="EI40:EI42"/>
    <mergeCell ref="GR40:GR42"/>
    <mergeCell ref="GS40:GS42"/>
    <mergeCell ref="GT40:GT42"/>
    <mergeCell ref="GU40:GU42"/>
    <mergeCell ref="GV40:GV42"/>
    <mergeCell ref="GM40:GM42"/>
    <mergeCell ref="GN40:GN42"/>
    <mergeCell ref="GO40:GO42"/>
    <mergeCell ref="GP40:GP42"/>
    <mergeCell ref="GQ40:GQ42"/>
    <mergeCell ref="GH40:GH42"/>
    <mergeCell ref="GI40:GI42"/>
    <mergeCell ref="GJ40:GJ42"/>
    <mergeCell ref="GK40:GK42"/>
    <mergeCell ref="GL40:GL42"/>
    <mergeCell ref="GC40:GC42"/>
    <mergeCell ref="GD40:GD42"/>
    <mergeCell ref="GE40:GE42"/>
    <mergeCell ref="GF40:GF42"/>
    <mergeCell ref="GG40:GG42"/>
    <mergeCell ref="FX40:FX42"/>
    <mergeCell ref="FY40:FY42"/>
    <mergeCell ref="FZ40:FZ42"/>
    <mergeCell ref="GA40:GA42"/>
    <mergeCell ref="GB40:GB42"/>
    <mergeCell ref="FS40:FS42"/>
    <mergeCell ref="FT40:FT42"/>
    <mergeCell ref="FU40:FU42"/>
    <mergeCell ref="FV40:FV42"/>
    <mergeCell ref="FW40:FW42"/>
    <mergeCell ref="FN40:FN42"/>
    <mergeCell ref="FO40:FO42"/>
    <mergeCell ref="FP40:FP42"/>
    <mergeCell ref="FQ40:FQ42"/>
    <mergeCell ref="FR40:FR42"/>
    <mergeCell ref="IA40:IA42"/>
    <mergeCell ref="IB40:IB42"/>
    <mergeCell ref="IC40:IC42"/>
    <mergeCell ref="ID40:ID42"/>
    <mergeCell ref="IE40:IE42"/>
    <mergeCell ref="HV40:HV42"/>
    <mergeCell ref="HW40:HW42"/>
    <mergeCell ref="HX40:HX42"/>
    <mergeCell ref="HY40:HY42"/>
    <mergeCell ref="HZ40:HZ42"/>
    <mergeCell ref="HQ40:HQ42"/>
    <mergeCell ref="HR40:HR42"/>
    <mergeCell ref="HS40:HS42"/>
    <mergeCell ref="HT40:HT42"/>
    <mergeCell ref="HU40:HU42"/>
    <mergeCell ref="HL40:HL42"/>
    <mergeCell ref="HM40:HM42"/>
    <mergeCell ref="HN40:HN42"/>
    <mergeCell ref="HO40:HO42"/>
    <mergeCell ref="HP40:HP42"/>
    <mergeCell ref="HG40:HG42"/>
    <mergeCell ref="HH40:HH42"/>
    <mergeCell ref="HI40:HI42"/>
    <mergeCell ref="HJ40:HJ42"/>
    <mergeCell ref="HK40:HK42"/>
    <mergeCell ref="HB40:HB42"/>
    <mergeCell ref="HC40:HC42"/>
    <mergeCell ref="HD40:HD42"/>
    <mergeCell ref="HE40:HE42"/>
    <mergeCell ref="HF40:HF42"/>
    <mergeCell ref="GW40:GW42"/>
    <mergeCell ref="GX40:GX42"/>
    <mergeCell ref="GY40:GY42"/>
    <mergeCell ref="GZ40:GZ42"/>
    <mergeCell ref="HA40:HA42"/>
    <mergeCell ref="JJ40:JJ42"/>
    <mergeCell ref="JK40:JK42"/>
    <mergeCell ref="JL40:JL42"/>
    <mergeCell ref="JM40:JM42"/>
    <mergeCell ref="JN40:JN42"/>
    <mergeCell ref="JE40:JE42"/>
    <mergeCell ref="JF40:JF42"/>
    <mergeCell ref="JG40:JG42"/>
    <mergeCell ref="JH40:JH42"/>
    <mergeCell ref="JI40:JI42"/>
    <mergeCell ref="IZ40:IZ42"/>
    <mergeCell ref="JA40:JA42"/>
    <mergeCell ref="JB40:JB42"/>
    <mergeCell ref="JC40:JC42"/>
    <mergeCell ref="JD40:JD42"/>
    <mergeCell ref="IU40:IU42"/>
    <mergeCell ref="IV40:IV42"/>
    <mergeCell ref="IW40:IW42"/>
    <mergeCell ref="IX40:IX42"/>
    <mergeCell ref="IY40:IY42"/>
    <mergeCell ref="IP40:IP42"/>
    <mergeCell ref="IQ40:IQ42"/>
    <mergeCell ref="IR40:IR42"/>
    <mergeCell ref="IS40:IS42"/>
    <mergeCell ref="IT40:IT42"/>
    <mergeCell ref="IK40:IK42"/>
    <mergeCell ref="IL40:IL42"/>
    <mergeCell ref="IM40:IM42"/>
    <mergeCell ref="IN40:IN42"/>
    <mergeCell ref="IO40:IO42"/>
    <mergeCell ref="IF40:IF42"/>
    <mergeCell ref="IG40:IG42"/>
    <mergeCell ref="IH40:IH42"/>
    <mergeCell ref="II40:II42"/>
    <mergeCell ref="IJ40:IJ42"/>
    <mergeCell ref="KS40:KS42"/>
    <mergeCell ref="KT40:KT42"/>
    <mergeCell ref="KU40:KU42"/>
    <mergeCell ref="KV40:KV42"/>
    <mergeCell ref="KW40:KW42"/>
    <mergeCell ref="KN40:KN42"/>
    <mergeCell ref="KO40:KO42"/>
    <mergeCell ref="KP40:KP42"/>
    <mergeCell ref="KQ40:KQ42"/>
    <mergeCell ref="KR40:KR42"/>
    <mergeCell ref="KI40:KI42"/>
    <mergeCell ref="KJ40:KJ42"/>
    <mergeCell ref="KK40:KK42"/>
    <mergeCell ref="KL40:KL42"/>
    <mergeCell ref="KM40:KM42"/>
    <mergeCell ref="KD40:KD42"/>
    <mergeCell ref="KE40:KE42"/>
    <mergeCell ref="KF40:KF42"/>
    <mergeCell ref="KG40:KG42"/>
    <mergeCell ref="KH40:KH42"/>
    <mergeCell ref="JY40:JY42"/>
    <mergeCell ref="JZ40:JZ42"/>
    <mergeCell ref="KA40:KA42"/>
    <mergeCell ref="KB40:KB42"/>
    <mergeCell ref="KC40:KC42"/>
    <mergeCell ref="JT40:JT42"/>
    <mergeCell ref="JU40:JU42"/>
    <mergeCell ref="JV40:JV42"/>
    <mergeCell ref="JW40:JW42"/>
    <mergeCell ref="JX40:JX42"/>
    <mergeCell ref="JO40:JO42"/>
    <mergeCell ref="JP40:JP42"/>
    <mergeCell ref="JQ40:JQ42"/>
    <mergeCell ref="JR40:JR42"/>
    <mergeCell ref="JS40:JS42"/>
    <mergeCell ref="MK40:MK42"/>
    <mergeCell ref="MB40:MB42"/>
    <mergeCell ref="MC40:MC42"/>
    <mergeCell ref="MD40:MD42"/>
    <mergeCell ref="ME40:ME42"/>
    <mergeCell ref="MF40:MF42"/>
    <mergeCell ref="LW40:LW42"/>
    <mergeCell ref="LX40:LX42"/>
    <mergeCell ref="LY40:LY42"/>
    <mergeCell ref="LZ40:LZ42"/>
    <mergeCell ref="MA40:MA42"/>
    <mergeCell ref="LR40:LR42"/>
    <mergeCell ref="LS40:LS42"/>
    <mergeCell ref="LT40:LT42"/>
    <mergeCell ref="LU40:LU42"/>
    <mergeCell ref="LV40:LV42"/>
    <mergeCell ref="LM40:LM42"/>
    <mergeCell ref="LN40:LN42"/>
    <mergeCell ref="LO40:LO42"/>
    <mergeCell ref="LP40:LP42"/>
    <mergeCell ref="LQ40:LQ42"/>
    <mergeCell ref="LH40:LH42"/>
    <mergeCell ref="LI40:LI42"/>
    <mergeCell ref="LJ40:LJ42"/>
    <mergeCell ref="LK40:LK42"/>
    <mergeCell ref="LL40:LL42"/>
    <mergeCell ref="LC40:LC42"/>
    <mergeCell ref="LD40:LD42"/>
    <mergeCell ref="LE40:LE42"/>
    <mergeCell ref="LF40:LF42"/>
    <mergeCell ref="LG40:LG42"/>
    <mergeCell ref="KX40:KX42"/>
    <mergeCell ref="KY40:KY42"/>
    <mergeCell ref="KZ40:KZ42"/>
    <mergeCell ref="LA40:LA42"/>
    <mergeCell ref="LB40:LB42"/>
    <mergeCell ref="OJ40:OJ42"/>
    <mergeCell ref="OK40:OK42"/>
    <mergeCell ref="OL40:OL42"/>
    <mergeCell ref="OM40:OM42"/>
    <mergeCell ref="ON40:ON42"/>
    <mergeCell ref="OE40:OE42"/>
    <mergeCell ref="OF40:OF42"/>
    <mergeCell ref="OG40:OG42"/>
    <mergeCell ref="OH40:OH42"/>
    <mergeCell ref="OI40:OI42"/>
    <mergeCell ref="NZ40:NZ42"/>
    <mergeCell ref="OA40:OA42"/>
    <mergeCell ref="OB40:OB42"/>
    <mergeCell ref="OC40:OC42"/>
    <mergeCell ref="OD40:OD42"/>
    <mergeCell ref="NU40:NU42"/>
    <mergeCell ref="NV40:NV42"/>
    <mergeCell ref="NW40:NW42"/>
    <mergeCell ref="NX40:NX42"/>
    <mergeCell ref="NY40:NY42"/>
    <mergeCell ref="NP40:NP42"/>
    <mergeCell ref="NQ40:NQ42"/>
    <mergeCell ref="NR40:NR42"/>
    <mergeCell ref="NS40:NS42"/>
    <mergeCell ref="NT40:NT42"/>
    <mergeCell ref="NK40:NK42"/>
    <mergeCell ref="NL40:NL42"/>
    <mergeCell ref="NM40:NM42"/>
    <mergeCell ref="NN40:NN42"/>
    <mergeCell ref="NO40:NO42"/>
    <mergeCell ref="NF40:NF42"/>
    <mergeCell ref="NG40:NG42"/>
    <mergeCell ref="NH40:NH42"/>
    <mergeCell ref="NI40:NI42"/>
    <mergeCell ref="NJ40:NJ42"/>
    <mergeCell ref="NA40:NA42"/>
    <mergeCell ref="NB40:NB42"/>
    <mergeCell ref="NC40:NC42"/>
    <mergeCell ref="ND40:ND42"/>
    <mergeCell ref="NE40:NE42"/>
    <mergeCell ref="MV40:MV42"/>
    <mergeCell ref="MW40:MW42"/>
    <mergeCell ref="MX40:MX42"/>
    <mergeCell ref="MY40:MY42"/>
    <mergeCell ref="MZ40:MZ42"/>
    <mergeCell ref="MQ40:MQ42"/>
    <mergeCell ref="MR40:MR42"/>
    <mergeCell ref="MS40:MS42"/>
    <mergeCell ref="MT40:MT42"/>
    <mergeCell ref="MU40:MU42"/>
    <mergeCell ref="ML40:ML42"/>
    <mergeCell ref="MM40:MM42"/>
    <mergeCell ref="MN40:MN42"/>
    <mergeCell ref="MO40:MO42"/>
    <mergeCell ref="MP40:MP42"/>
    <mergeCell ref="MG40:MG42"/>
    <mergeCell ref="MH40:MH42"/>
    <mergeCell ref="MI40:MI42"/>
    <mergeCell ref="MJ40:MJ42"/>
    <mergeCell ref="AS43:AS45"/>
    <mergeCell ref="AT43:AT45"/>
    <mergeCell ref="AU43:AU45"/>
    <mergeCell ref="AV43:AV45"/>
    <mergeCell ref="AW43:AW45"/>
    <mergeCell ref="AN43:AN45"/>
    <mergeCell ref="AO43:AO45"/>
    <mergeCell ref="AP43:AP45"/>
    <mergeCell ref="AQ43:AQ45"/>
    <mergeCell ref="AR43:AR45"/>
    <mergeCell ref="DK43:DK45"/>
    <mergeCell ref="DL43:DL45"/>
    <mergeCell ref="DM43:DM45"/>
    <mergeCell ref="DN43:DN45"/>
    <mergeCell ref="DO43:DO45"/>
    <mergeCell ref="DF43:DF45"/>
    <mergeCell ref="DG43:DG45"/>
    <mergeCell ref="DH43:DH45"/>
    <mergeCell ref="DI43:DI45"/>
    <mergeCell ref="DJ43:DJ45"/>
    <mergeCell ref="DA43:DA45"/>
    <mergeCell ref="DB43:DB45"/>
    <mergeCell ref="DC43:DC45"/>
    <mergeCell ref="DD43:DD45"/>
    <mergeCell ref="DE43:DE45"/>
    <mergeCell ref="CV43:CV45"/>
    <mergeCell ref="CW43:CW45"/>
    <mergeCell ref="CX43:CX45"/>
    <mergeCell ref="CY43:CY45"/>
    <mergeCell ref="CZ43:CZ45"/>
    <mergeCell ref="CQ43:CQ45"/>
    <mergeCell ref="CR43:CR45"/>
    <mergeCell ref="CS43:CS45"/>
    <mergeCell ref="CT43:CT45"/>
    <mergeCell ref="CU43:CU45"/>
    <mergeCell ref="CL43:CL45"/>
    <mergeCell ref="CM43:CM45"/>
    <mergeCell ref="CN43:CN45"/>
    <mergeCell ref="CO43:CO45"/>
    <mergeCell ref="CP43:CP45"/>
    <mergeCell ref="AI43:AI45"/>
    <mergeCell ref="AJ43:AJ45"/>
    <mergeCell ref="AK43:AK45"/>
    <mergeCell ref="AL43:AL45"/>
    <mergeCell ref="AM43:AM45"/>
    <mergeCell ref="AD43:AD45"/>
    <mergeCell ref="AE43:AE45"/>
    <mergeCell ref="AF43:AF45"/>
    <mergeCell ref="AG43:AG45"/>
    <mergeCell ref="AH43:AH45"/>
    <mergeCell ref="Y43:Y45"/>
    <mergeCell ref="Z43:Z45"/>
    <mergeCell ref="AA43:AA45"/>
    <mergeCell ref="AB43:AB45"/>
    <mergeCell ref="AC43:AC45"/>
    <mergeCell ref="T43:T45"/>
    <mergeCell ref="U43:U45"/>
    <mergeCell ref="V43:V45"/>
    <mergeCell ref="W43:W45"/>
    <mergeCell ref="X43:X45"/>
    <mergeCell ref="O43:O45"/>
    <mergeCell ref="P43:P45"/>
    <mergeCell ref="Q43:Q45"/>
    <mergeCell ref="R43:R45"/>
    <mergeCell ref="S43:S45"/>
    <mergeCell ref="CB43:CB45"/>
    <mergeCell ref="CC43:CC45"/>
    <mergeCell ref="CD43:CD45"/>
    <mergeCell ref="CE43:CE45"/>
    <mergeCell ref="CF43:CF45"/>
    <mergeCell ref="BW43:BW45"/>
    <mergeCell ref="BX43:BX45"/>
    <mergeCell ref="BY43:BY45"/>
    <mergeCell ref="BZ43:BZ45"/>
    <mergeCell ref="CA43:CA45"/>
    <mergeCell ref="BR43:BR45"/>
    <mergeCell ref="BS43:BS45"/>
    <mergeCell ref="BT43:BT45"/>
    <mergeCell ref="BU43:BU45"/>
    <mergeCell ref="BV43:BV45"/>
    <mergeCell ref="BM43:BM45"/>
    <mergeCell ref="BN43:BN45"/>
    <mergeCell ref="BO43:BO45"/>
    <mergeCell ref="BP43:BP45"/>
    <mergeCell ref="BQ43:BQ45"/>
    <mergeCell ref="BH43:BH45"/>
    <mergeCell ref="BI43:BI45"/>
    <mergeCell ref="BJ43:BJ45"/>
    <mergeCell ref="BK43:BK45"/>
    <mergeCell ref="BL43:BL45"/>
    <mergeCell ref="BC43:BC45"/>
    <mergeCell ref="BD43:BD45"/>
    <mergeCell ref="BE43:BE45"/>
    <mergeCell ref="BF43:BF45"/>
    <mergeCell ref="BG43:BG45"/>
    <mergeCell ref="AX43:AX45"/>
    <mergeCell ref="AY43:AY45"/>
    <mergeCell ref="AZ43:AZ45"/>
    <mergeCell ref="BA43:BA45"/>
    <mergeCell ref="BB43:BB45"/>
    <mergeCell ref="CG43:CG45"/>
    <mergeCell ref="CH43:CH45"/>
    <mergeCell ref="CI43:CI45"/>
    <mergeCell ref="CJ43:CJ45"/>
    <mergeCell ref="CK43:CK45"/>
    <mergeCell ref="ET43:ET45"/>
    <mergeCell ref="EU43:EU45"/>
    <mergeCell ref="EV43:EV45"/>
    <mergeCell ref="EW43:EW45"/>
    <mergeCell ref="EX43:EX45"/>
    <mergeCell ref="EO43:EO45"/>
    <mergeCell ref="EP43:EP45"/>
    <mergeCell ref="EQ43:EQ45"/>
    <mergeCell ref="ER43:ER45"/>
    <mergeCell ref="ES43:ES45"/>
    <mergeCell ref="EJ43:EJ45"/>
    <mergeCell ref="EK43:EK45"/>
    <mergeCell ref="EL43:EL45"/>
    <mergeCell ref="EM43:EM45"/>
    <mergeCell ref="EN43:EN45"/>
    <mergeCell ref="EE43:EE45"/>
    <mergeCell ref="EF43:EF45"/>
    <mergeCell ref="EG43:EG45"/>
    <mergeCell ref="EH43:EH45"/>
    <mergeCell ref="EI43:EI45"/>
    <mergeCell ref="DZ43:DZ45"/>
    <mergeCell ref="EA43:EA45"/>
    <mergeCell ref="EB43:EB45"/>
    <mergeCell ref="EC43:EC45"/>
    <mergeCell ref="ED43:ED45"/>
    <mergeCell ref="DU43:DU45"/>
    <mergeCell ref="DV43:DV45"/>
    <mergeCell ref="DW43:DW45"/>
    <mergeCell ref="DX43:DX45"/>
    <mergeCell ref="DY43:DY45"/>
    <mergeCell ref="DP43:DP45"/>
    <mergeCell ref="DQ43:DQ45"/>
    <mergeCell ref="DR43:DR45"/>
    <mergeCell ref="DS43:DS45"/>
    <mergeCell ref="DT43:DT45"/>
    <mergeCell ref="GC43:GC45"/>
    <mergeCell ref="GD43:GD45"/>
    <mergeCell ref="GE43:GE45"/>
    <mergeCell ref="GF43:GF45"/>
    <mergeCell ref="GG43:GG45"/>
    <mergeCell ref="FX43:FX45"/>
    <mergeCell ref="FY43:FY45"/>
    <mergeCell ref="FZ43:FZ45"/>
    <mergeCell ref="GA43:GA45"/>
    <mergeCell ref="GB43:GB45"/>
    <mergeCell ref="FS43:FS45"/>
    <mergeCell ref="FT43:FT45"/>
    <mergeCell ref="FU43:FU45"/>
    <mergeCell ref="FV43:FV45"/>
    <mergeCell ref="FW43:FW45"/>
    <mergeCell ref="FN43:FN45"/>
    <mergeCell ref="FO43:FO45"/>
    <mergeCell ref="FP43:FP45"/>
    <mergeCell ref="FQ43:FQ45"/>
    <mergeCell ref="FR43:FR45"/>
    <mergeCell ref="FI43:FI45"/>
    <mergeCell ref="FJ43:FJ45"/>
    <mergeCell ref="FK43:FK45"/>
    <mergeCell ref="FL43:FL45"/>
    <mergeCell ref="FM43:FM45"/>
    <mergeCell ref="FD43:FD45"/>
    <mergeCell ref="FE43:FE45"/>
    <mergeCell ref="FF43:FF45"/>
    <mergeCell ref="FG43:FG45"/>
    <mergeCell ref="FH43:FH45"/>
    <mergeCell ref="EY43:EY45"/>
    <mergeCell ref="EZ43:EZ45"/>
    <mergeCell ref="FA43:FA45"/>
    <mergeCell ref="FB43:FB45"/>
    <mergeCell ref="FC43:FC45"/>
    <mergeCell ref="HL43:HL45"/>
    <mergeCell ref="HM43:HM45"/>
    <mergeCell ref="HN43:HN45"/>
    <mergeCell ref="HO43:HO45"/>
    <mergeCell ref="HP43:HP45"/>
    <mergeCell ref="HG43:HG45"/>
    <mergeCell ref="HH43:HH45"/>
    <mergeCell ref="HI43:HI45"/>
    <mergeCell ref="HJ43:HJ45"/>
    <mergeCell ref="HK43:HK45"/>
    <mergeCell ref="HB43:HB45"/>
    <mergeCell ref="HC43:HC45"/>
    <mergeCell ref="HD43:HD45"/>
    <mergeCell ref="HE43:HE45"/>
    <mergeCell ref="HF43:HF45"/>
    <mergeCell ref="GW43:GW45"/>
    <mergeCell ref="GX43:GX45"/>
    <mergeCell ref="GY43:GY45"/>
    <mergeCell ref="GZ43:GZ45"/>
    <mergeCell ref="HA43:HA45"/>
    <mergeCell ref="GR43:GR45"/>
    <mergeCell ref="GS43:GS45"/>
    <mergeCell ref="GT43:GT45"/>
    <mergeCell ref="GU43:GU45"/>
    <mergeCell ref="GV43:GV45"/>
    <mergeCell ref="GM43:GM45"/>
    <mergeCell ref="GN43:GN45"/>
    <mergeCell ref="GO43:GO45"/>
    <mergeCell ref="GP43:GP45"/>
    <mergeCell ref="GQ43:GQ45"/>
    <mergeCell ref="GH43:GH45"/>
    <mergeCell ref="GI43:GI45"/>
    <mergeCell ref="GJ43:GJ45"/>
    <mergeCell ref="GK43:GK45"/>
    <mergeCell ref="GL43:GL45"/>
    <mergeCell ref="IU43:IU45"/>
    <mergeCell ref="IV43:IV45"/>
    <mergeCell ref="IW43:IW45"/>
    <mergeCell ref="IX43:IX45"/>
    <mergeCell ref="IY43:IY45"/>
    <mergeCell ref="IP43:IP45"/>
    <mergeCell ref="IQ43:IQ45"/>
    <mergeCell ref="IR43:IR45"/>
    <mergeCell ref="IS43:IS45"/>
    <mergeCell ref="IT43:IT45"/>
    <mergeCell ref="IK43:IK45"/>
    <mergeCell ref="IL43:IL45"/>
    <mergeCell ref="IM43:IM45"/>
    <mergeCell ref="IN43:IN45"/>
    <mergeCell ref="IO43:IO45"/>
    <mergeCell ref="IF43:IF45"/>
    <mergeCell ref="IG43:IG45"/>
    <mergeCell ref="IH43:IH45"/>
    <mergeCell ref="II43:II45"/>
    <mergeCell ref="IJ43:IJ45"/>
    <mergeCell ref="IA43:IA45"/>
    <mergeCell ref="IB43:IB45"/>
    <mergeCell ref="IC43:IC45"/>
    <mergeCell ref="ID43:ID45"/>
    <mergeCell ref="IE43:IE45"/>
    <mergeCell ref="HV43:HV45"/>
    <mergeCell ref="HW43:HW45"/>
    <mergeCell ref="HX43:HX45"/>
    <mergeCell ref="HY43:HY45"/>
    <mergeCell ref="HZ43:HZ45"/>
    <mergeCell ref="HQ43:HQ45"/>
    <mergeCell ref="HR43:HR45"/>
    <mergeCell ref="HS43:HS45"/>
    <mergeCell ref="HT43:HT45"/>
    <mergeCell ref="HU43:HU45"/>
    <mergeCell ref="KD43:KD45"/>
    <mergeCell ref="KE43:KE45"/>
    <mergeCell ref="KF43:KF45"/>
    <mergeCell ref="KG43:KG45"/>
    <mergeCell ref="KH43:KH45"/>
    <mergeCell ref="JY43:JY45"/>
    <mergeCell ref="JZ43:JZ45"/>
    <mergeCell ref="KA43:KA45"/>
    <mergeCell ref="KB43:KB45"/>
    <mergeCell ref="KC43:KC45"/>
    <mergeCell ref="JT43:JT45"/>
    <mergeCell ref="JU43:JU45"/>
    <mergeCell ref="JV43:JV45"/>
    <mergeCell ref="JW43:JW45"/>
    <mergeCell ref="JX43:JX45"/>
    <mergeCell ref="JO43:JO45"/>
    <mergeCell ref="JP43:JP45"/>
    <mergeCell ref="JQ43:JQ45"/>
    <mergeCell ref="JR43:JR45"/>
    <mergeCell ref="JS43:JS45"/>
    <mergeCell ref="JJ43:JJ45"/>
    <mergeCell ref="JK43:JK45"/>
    <mergeCell ref="JL43:JL45"/>
    <mergeCell ref="JM43:JM45"/>
    <mergeCell ref="JN43:JN45"/>
    <mergeCell ref="JE43:JE45"/>
    <mergeCell ref="JF43:JF45"/>
    <mergeCell ref="JG43:JG45"/>
    <mergeCell ref="JH43:JH45"/>
    <mergeCell ref="JI43:JI45"/>
    <mergeCell ref="IZ43:IZ45"/>
    <mergeCell ref="JA43:JA45"/>
    <mergeCell ref="JB43:JB45"/>
    <mergeCell ref="JC43:JC45"/>
    <mergeCell ref="JD43:JD45"/>
    <mergeCell ref="LM43:LM45"/>
    <mergeCell ref="LN43:LN45"/>
    <mergeCell ref="LO43:LO45"/>
    <mergeCell ref="LP43:LP45"/>
    <mergeCell ref="LQ43:LQ45"/>
    <mergeCell ref="LH43:LH45"/>
    <mergeCell ref="LI43:LI45"/>
    <mergeCell ref="LJ43:LJ45"/>
    <mergeCell ref="LK43:LK45"/>
    <mergeCell ref="LL43:LL45"/>
    <mergeCell ref="LC43:LC45"/>
    <mergeCell ref="LD43:LD45"/>
    <mergeCell ref="LE43:LE45"/>
    <mergeCell ref="LF43:LF45"/>
    <mergeCell ref="LG43:LG45"/>
    <mergeCell ref="KX43:KX45"/>
    <mergeCell ref="KY43:KY45"/>
    <mergeCell ref="KZ43:KZ45"/>
    <mergeCell ref="LA43:LA45"/>
    <mergeCell ref="LB43:LB45"/>
    <mergeCell ref="KS43:KS45"/>
    <mergeCell ref="KT43:KT45"/>
    <mergeCell ref="KU43:KU45"/>
    <mergeCell ref="KV43:KV45"/>
    <mergeCell ref="KW43:KW45"/>
    <mergeCell ref="KN43:KN45"/>
    <mergeCell ref="KO43:KO45"/>
    <mergeCell ref="KP43:KP45"/>
    <mergeCell ref="KQ43:KQ45"/>
    <mergeCell ref="KR43:KR45"/>
    <mergeCell ref="KI43:KI45"/>
    <mergeCell ref="KJ43:KJ45"/>
    <mergeCell ref="KK43:KK45"/>
    <mergeCell ref="KL43:KL45"/>
    <mergeCell ref="KM43:KM45"/>
    <mergeCell ref="NE43:NE45"/>
    <mergeCell ref="MV43:MV45"/>
    <mergeCell ref="MW43:MW45"/>
    <mergeCell ref="MX43:MX45"/>
    <mergeCell ref="MY43:MY45"/>
    <mergeCell ref="MZ43:MZ45"/>
    <mergeCell ref="MQ43:MQ45"/>
    <mergeCell ref="MR43:MR45"/>
    <mergeCell ref="MS43:MS45"/>
    <mergeCell ref="MT43:MT45"/>
    <mergeCell ref="MU43:MU45"/>
    <mergeCell ref="ML43:ML45"/>
    <mergeCell ref="MM43:MM45"/>
    <mergeCell ref="MN43:MN45"/>
    <mergeCell ref="MO43:MO45"/>
    <mergeCell ref="MP43:MP45"/>
    <mergeCell ref="MG43:MG45"/>
    <mergeCell ref="MH43:MH45"/>
    <mergeCell ref="MI43:MI45"/>
    <mergeCell ref="MJ43:MJ45"/>
    <mergeCell ref="MK43:MK45"/>
    <mergeCell ref="MB43:MB45"/>
    <mergeCell ref="MC43:MC45"/>
    <mergeCell ref="MD43:MD45"/>
    <mergeCell ref="ME43:ME45"/>
    <mergeCell ref="MF43:MF45"/>
    <mergeCell ref="LW43:LW45"/>
    <mergeCell ref="LX43:LX45"/>
    <mergeCell ref="LY43:LY45"/>
    <mergeCell ref="LZ43:LZ45"/>
    <mergeCell ref="MA43:MA45"/>
    <mergeCell ref="LR43:LR45"/>
    <mergeCell ref="LS43:LS45"/>
    <mergeCell ref="LT43:LT45"/>
    <mergeCell ref="LU43:LU45"/>
    <mergeCell ref="LV43:LV45"/>
    <mergeCell ref="NA43:NA45"/>
    <mergeCell ref="NB43:NB45"/>
    <mergeCell ref="NC43:NC45"/>
    <mergeCell ref="ND43:ND45"/>
    <mergeCell ref="OJ43:OJ45"/>
    <mergeCell ref="OK43:OK45"/>
    <mergeCell ref="OL43:OL45"/>
    <mergeCell ref="OM43:OM45"/>
    <mergeCell ref="ON43:ON45"/>
    <mergeCell ref="OE43:OE45"/>
    <mergeCell ref="OF43:OF45"/>
    <mergeCell ref="OG43:OG45"/>
    <mergeCell ref="OH43:OH45"/>
    <mergeCell ref="OI43:OI45"/>
    <mergeCell ref="NZ43:NZ45"/>
    <mergeCell ref="OA43:OA45"/>
    <mergeCell ref="OB43:OB45"/>
    <mergeCell ref="OC43:OC45"/>
    <mergeCell ref="OD43:OD45"/>
    <mergeCell ref="NU43:NU45"/>
    <mergeCell ref="NV43:NV45"/>
    <mergeCell ref="NW43:NW45"/>
    <mergeCell ref="NX43:NX45"/>
    <mergeCell ref="NY43:NY45"/>
    <mergeCell ref="NP43:NP45"/>
    <mergeCell ref="NQ43:NQ45"/>
    <mergeCell ref="NR43:NR45"/>
    <mergeCell ref="NS43:NS45"/>
    <mergeCell ref="NT43:NT45"/>
    <mergeCell ref="NK43:NK45"/>
    <mergeCell ref="NL43:NL45"/>
    <mergeCell ref="NM43:NM45"/>
    <mergeCell ref="NN43:NN45"/>
    <mergeCell ref="NO43:NO45"/>
    <mergeCell ref="NF43:NF45"/>
    <mergeCell ref="NG43:NG45"/>
    <mergeCell ref="NH43:NH45"/>
    <mergeCell ref="NI43:NI45"/>
    <mergeCell ref="NJ43:NJ45"/>
    <mergeCell ref="EE46:EE48"/>
    <mergeCell ref="EF46:EF48"/>
    <mergeCell ref="EG46:EG48"/>
    <mergeCell ref="EH46:EH48"/>
    <mergeCell ref="EI46:EI48"/>
    <mergeCell ref="DZ46:DZ48"/>
    <mergeCell ref="EA46:EA48"/>
    <mergeCell ref="EB46:EB48"/>
    <mergeCell ref="EC46:EC48"/>
    <mergeCell ref="ED46:ED48"/>
    <mergeCell ref="DU46:DU48"/>
    <mergeCell ref="DV46:DV48"/>
    <mergeCell ref="DW46:DW48"/>
    <mergeCell ref="DX46:DX48"/>
    <mergeCell ref="DY46:DY48"/>
    <mergeCell ref="DP46:DP48"/>
    <mergeCell ref="DQ46:DQ48"/>
    <mergeCell ref="DR46:DR48"/>
    <mergeCell ref="DS46:DS48"/>
    <mergeCell ref="DT46:DT48"/>
    <mergeCell ref="DO46:DO48"/>
    <mergeCell ref="FN46:FN48"/>
    <mergeCell ref="FO46:FO48"/>
    <mergeCell ref="FP46:FP48"/>
    <mergeCell ref="FQ46:FQ48"/>
    <mergeCell ref="FR46:FR48"/>
    <mergeCell ref="FI46:FI48"/>
    <mergeCell ref="FJ46:FJ48"/>
    <mergeCell ref="FK46:FK48"/>
    <mergeCell ref="FL46:FL48"/>
    <mergeCell ref="FM46:FM48"/>
    <mergeCell ref="FD46:FD48"/>
    <mergeCell ref="FE46:FE48"/>
    <mergeCell ref="FF46:FF48"/>
    <mergeCell ref="FG46:FG48"/>
    <mergeCell ref="FH46:FH48"/>
    <mergeCell ref="EY46:EY48"/>
    <mergeCell ref="EZ46:EZ48"/>
    <mergeCell ref="FA46:FA48"/>
    <mergeCell ref="FB46:FB48"/>
    <mergeCell ref="FC46:FC48"/>
    <mergeCell ref="ET46:ET48"/>
    <mergeCell ref="EU46:EU48"/>
    <mergeCell ref="EV46:EV48"/>
    <mergeCell ref="EW46:EW48"/>
    <mergeCell ref="EX46:EX48"/>
    <mergeCell ref="EO46:EO48"/>
    <mergeCell ref="EP46:EP48"/>
    <mergeCell ref="EQ46:EQ48"/>
    <mergeCell ref="ER46:ER48"/>
    <mergeCell ref="ES46:ES48"/>
    <mergeCell ref="EJ46:EJ48"/>
    <mergeCell ref="EK46:EK48"/>
    <mergeCell ref="EL46:EL48"/>
    <mergeCell ref="EM46:EM48"/>
    <mergeCell ref="EN46:EN48"/>
    <mergeCell ref="GW46:GW48"/>
    <mergeCell ref="GX46:GX48"/>
    <mergeCell ref="GY46:GY48"/>
    <mergeCell ref="GZ46:GZ48"/>
    <mergeCell ref="HA46:HA48"/>
    <mergeCell ref="GR46:GR48"/>
    <mergeCell ref="GS46:GS48"/>
    <mergeCell ref="GT46:GT48"/>
    <mergeCell ref="GU46:GU48"/>
    <mergeCell ref="GV46:GV48"/>
    <mergeCell ref="GM46:GM48"/>
    <mergeCell ref="GN46:GN48"/>
    <mergeCell ref="GO46:GO48"/>
    <mergeCell ref="GP46:GP48"/>
    <mergeCell ref="GQ46:GQ48"/>
    <mergeCell ref="GH46:GH48"/>
    <mergeCell ref="GI46:GI48"/>
    <mergeCell ref="GJ46:GJ48"/>
    <mergeCell ref="GK46:GK48"/>
    <mergeCell ref="GL46:GL48"/>
    <mergeCell ref="GC46:GC48"/>
    <mergeCell ref="GD46:GD48"/>
    <mergeCell ref="GE46:GE48"/>
    <mergeCell ref="GF46:GF48"/>
    <mergeCell ref="GG46:GG48"/>
    <mergeCell ref="FX46:FX48"/>
    <mergeCell ref="FY46:FY48"/>
    <mergeCell ref="FZ46:FZ48"/>
    <mergeCell ref="GA46:GA48"/>
    <mergeCell ref="GB46:GB48"/>
    <mergeCell ref="FS46:FS48"/>
    <mergeCell ref="FT46:FT48"/>
    <mergeCell ref="FU46:FU48"/>
    <mergeCell ref="FV46:FV48"/>
    <mergeCell ref="FW46:FW48"/>
    <mergeCell ref="IF46:IF48"/>
    <mergeCell ref="IG46:IG48"/>
    <mergeCell ref="IH46:IH48"/>
    <mergeCell ref="II46:II48"/>
    <mergeCell ref="IJ46:IJ48"/>
    <mergeCell ref="IA46:IA48"/>
    <mergeCell ref="IB46:IB48"/>
    <mergeCell ref="IC46:IC48"/>
    <mergeCell ref="ID46:ID48"/>
    <mergeCell ref="IE46:IE48"/>
    <mergeCell ref="HV46:HV48"/>
    <mergeCell ref="HW46:HW48"/>
    <mergeCell ref="HX46:HX48"/>
    <mergeCell ref="HY46:HY48"/>
    <mergeCell ref="HZ46:HZ48"/>
    <mergeCell ref="HQ46:HQ48"/>
    <mergeCell ref="HR46:HR48"/>
    <mergeCell ref="HS46:HS48"/>
    <mergeCell ref="HT46:HT48"/>
    <mergeCell ref="HU46:HU48"/>
    <mergeCell ref="HL46:HL48"/>
    <mergeCell ref="HM46:HM48"/>
    <mergeCell ref="HN46:HN48"/>
    <mergeCell ref="HO46:HO48"/>
    <mergeCell ref="HP46:HP48"/>
    <mergeCell ref="HG46:HG48"/>
    <mergeCell ref="HH46:HH48"/>
    <mergeCell ref="HI46:HI48"/>
    <mergeCell ref="HJ46:HJ48"/>
    <mergeCell ref="HK46:HK48"/>
    <mergeCell ref="HB46:HB48"/>
    <mergeCell ref="HC46:HC48"/>
    <mergeCell ref="HD46:HD48"/>
    <mergeCell ref="HE46:HE48"/>
    <mergeCell ref="HF46:HF48"/>
    <mergeCell ref="JO46:JO48"/>
    <mergeCell ref="JP46:JP48"/>
    <mergeCell ref="JQ46:JQ48"/>
    <mergeCell ref="JR46:JR48"/>
    <mergeCell ref="JS46:JS48"/>
    <mergeCell ref="JJ46:JJ48"/>
    <mergeCell ref="JK46:JK48"/>
    <mergeCell ref="JL46:JL48"/>
    <mergeCell ref="JM46:JM48"/>
    <mergeCell ref="JN46:JN48"/>
    <mergeCell ref="JE46:JE48"/>
    <mergeCell ref="JF46:JF48"/>
    <mergeCell ref="JG46:JG48"/>
    <mergeCell ref="JH46:JH48"/>
    <mergeCell ref="JI46:JI48"/>
    <mergeCell ref="IZ46:IZ48"/>
    <mergeCell ref="JA46:JA48"/>
    <mergeCell ref="JB46:JB48"/>
    <mergeCell ref="JC46:JC48"/>
    <mergeCell ref="JD46:JD48"/>
    <mergeCell ref="IU46:IU48"/>
    <mergeCell ref="IV46:IV48"/>
    <mergeCell ref="IW46:IW48"/>
    <mergeCell ref="IX46:IX48"/>
    <mergeCell ref="IY46:IY48"/>
    <mergeCell ref="IP46:IP48"/>
    <mergeCell ref="IQ46:IQ48"/>
    <mergeCell ref="IR46:IR48"/>
    <mergeCell ref="IS46:IS48"/>
    <mergeCell ref="IT46:IT48"/>
    <mergeCell ref="IK46:IK48"/>
    <mergeCell ref="IL46:IL48"/>
    <mergeCell ref="IM46:IM48"/>
    <mergeCell ref="IN46:IN48"/>
    <mergeCell ref="IO46:IO48"/>
    <mergeCell ref="KX46:KX48"/>
    <mergeCell ref="KY46:KY48"/>
    <mergeCell ref="KZ46:KZ48"/>
    <mergeCell ref="LA46:LA48"/>
    <mergeCell ref="LB46:LB48"/>
    <mergeCell ref="KS46:KS48"/>
    <mergeCell ref="KT46:KT48"/>
    <mergeCell ref="KU46:KU48"/>
    <mergeCell ref="KV46:KV48"/>
    <mergeCell ref="KW46:KW48"/>
    <mergeCell ref="KN46:KN48"/>
    <mergeCell ref="KO46:KO48"/>
    <mergeCell ref="KP46:KP48"/>
    <mergeCell ref="KQ46:KQ48"/>
    <mergeCell ref="KR46:KR48"/>
    <mergeCell ref="KI46:KI48"/>
    <mergeCell ref="KJ46:KJ48"/>
    <mergeCell ref="KK46:KK48"/>
    <mergeCell ref="KL46:KL48"/>
    <mergeCell ref="KM46:KM48"/>
    <mergeCell ref="KD46:KD48"/>
    <mergeCell ref="KE46:KE48"/>
    <mergeCell ref="KF46:KF48"/>
    <mergeCell ref="KG46:KG48"/>
    <mergeCell ref="KH46:KH48"/>
    <mergeCell ref="JY46:JY48"/>
    <mergeCell ref="JZ46:JZ48"/>
    <mergeCell ref="KA46:KA48"/>
    <mergeCell ref="KB46:KB48"/>
    <mergeCell ref="KC46:KC48"/>
    <mergeCell ref="JT46:JT48"/>
    <mergeCell ref="JU46:JU48"/>
    <mergeCell ref="JV46:JV48"/>
    <mergeCell ref="JW46:JW48"/>
    <mergeCell ref="JX46:JX48"/>
    <mergeCell ref="MP46:MP48"/>
    <mergeCell ref="MG46:MG48"/>
    <mergeCell ref="MH46:MH48"/>
    <mergeCell ref="MI46:MI48"/>
    <mergeCell ref="MJ46:MJ48"/>
    <mergeCell ref="MK46:MK48"/>
    <mergeCell ref="MB46:MB48"/>
    <mergeCell ref="MC46:MC48"/>
    <mergeCell ref="MD46:MD48"/>
    <mergeCell ref="ME46:ME48"/>
    <mergeCell ref="MF46:MF48"/>
    <mergeCell ref="LW46:LW48"/>
    <mergeCell ref="LX46:LX48"/>
    <mergeCell ref="LY46:LY48"/>
    <mergeCell ref="LZ46:LZ48"/>
    <mergeCell ref="MA46:MA48"/>
    <mergeCell ref="LR46:LR48"/>
    <mergeCell ref="LS46:LS48"/>
    <mergeCell ref="LT46:LT48"/>
    <mergeCell ref="LU46:LU48"/>
    <mergeCell ref="LV46:LV48"/>
    <mergeCell ref="LM46:LM48"/>
    <mergeCell ref="LN46:LN48"/>
    <mergeCell ref="LO46:LO48"/>
    <mergeCell ref="LP46:LP48"/>
    <mergeCell ref="LQ46:LQ48"/>
    <mergeCell ref="LH46:LH48"/>
    <mergeCell ref="LI46:LI48"/>
    <mergeCell ref="LJ46:LJ48"/>
    <mergeCell ref="LK46:LK48"/>
    <mergeCell ref="LL46:LL48"/>
    <mergeCell ref="LC46:LC48"/>
    <mergeCell ref="LD46:LD48"/>
    <mergeCell ref="LE46:LE48"/>
    <mergeCell ref="LF46:LF48"/>
    <mergeCell ref="LG46:LG48"/>
    <mergeCell ref="OJ46:OJ48"/>
    <mergeCell ref="OK46:OK48"/>
    <mergeCell ref="OL46:OL48"/>
    <mergeCell ref="OM46:OM48"/>
    <mergeCell ref="ON46:ON48"/>
    <mergeCell ref="OE46:OE48"/>
    <mergeCell ref="OF46:OF48"/>
    <mergeCell ref="OG46:OG48"/>
    <mergeCell ref="OH46:OH48"/>
    <mergeCell ref="OI46:OI48"/>
    <mergeCell ref="NZ46:NZ48"/>
    <mergeCell ref="OA46:OA48"/>
    <mergeCell ref="OB46:OB48"/>
    <mergeCell ref="OC46:OC48"/>
    <mergeCell ref="OD46:OD48"/>
    <mergeCell ref="NU46:NU48"/>
    <mergeCell ref="NV46:NV48"/>
    <mergeCell ref="NW46:NW48"/>
    <mergeCell ref="NX46:NX48"/>
    <mergeCell ref="NY46:NY48"/>
    <mergeCell ref="NP46:NP48"/>
    <mergeCell ref="NQ46:NQ48"/>
    <mergeCell ref="NR46:NR48"/>
    <mergeCell ref="NS46:NS48"/>
    <mergeCell ref="NT46:NT48"/>
    <mergeCell ref="NK46:NK48"/>
    <mergeCell ref="NL46:NL48"/>
    <mergeCell ref="NM46:NM48"/>
    <mergeCell ref="NN46:NN48"/>
    <mergeCell ref="NO46:NO48"/>
    <mergeCell ref="NF46:NF48"/>
    <mergeCell ref="NG46:NG48"/>
    <mergeCell ref="NH46:NH48"/>
    <mergeCell ref="NI46:NI48"/>
    <mergeCell ref="NJ46:NJ48"/>
    <mergeCell ref="NA46:NA48"/>
    <mergeCell ref="NB46:NB48"/>
    <mergeCell ref="NC46:NC48"/>
    <mergeCell ref="ND46:ND48"/>
    <mergeCell ref="NE46:NE48"/>
    <mergeCell ref="MV46:MV48"/>
    <mergeCell ref="MW46:MW48"/>
    <mergeCell ref="MX46:MX48"/>
    <mergeCell ref="MY46:MY48"/>
    <mergeCell ref="MZ46:MZ48"/>
    <mergeCell ref="MQ46:MQ48"/>
    <mergeCell ref="MR46:MR48"/>
    <mergeCell ref="MS46:MS48"/>
    <mergeCell ref="MT46:MT48"/>
    <mergeCell ref="MU46:MU48"/>
    <mergeCell ref="ML46:ML48"/>
    <mergeCell ref="MM46:MM48"/>
    <mergeCell ref="MN46:MN48"/>
    <mergeCell ref="MO46:MO48"/>
    <mergeCell ref="DP52:DP54"/>
    <mergeCell ref="DQ52:DQ54"/>
    <mergeCell ref="DR52:DR54"/>
    <mergeCell ref="DS52:DS54"/>
    <mergeCell ref="DT52:DT54"/>
    <mergeCell ref="DO52:DO54"/>
    <mergeCell ref="EY52:EY54"/>
    <mergeCell ref="EZ52:EZ54"/>
    <mergeCell ref="FA52:FA54"/>
    <mergeCell ref="FB52:FB54"/>
    <mergeCell ref="FC52:FC54"/>
    <mergeCell ref="ET52:ET54"/>
    <mergeCell ref="EU52:EU54"/>
    <mergeCell ref="EV52:EV54"/>
    <mergeCell ref="EW52:EW54"/>
    <mergeCell ref="EX52:EX54"/>
    <mergeCell ref="EO52:EO54"/>
    <mergeCell ref="EP52:EP54"/>
    <mergeCell ref="EQ52:EQ54"/>
    <mergeCell ref="ER52:ER54"/>
    <mergeCell ref="ES52:ES54"/>
    <mergeCell ref="EJ52:EJ54"/>
    <mergeCell ref="EK52:EK54"/>
    <mergeCell ref="EL52:EL54"/>
    <mergeCell ref="EM52:EM54"/>
    <mergeCell ref="EN52:EN54"/>
    <mergeCell ref="EE52:EE54"/>
    <mergeCell ref="EF52:EF54"/>
    <mergeCell ref="EG52:EG54"/>
    <mergeCell ref="EH52:EH54"/>
    <mergeCell ref="EI52:EI54"/>
    <mergeCell ref="DZ52:DZ54"/>
    <mergeCell ref="EA52:EA54"/>
    <mergeCell ref="EB52:EB54"/>
    <mergeCell ref="EC52:EC54"/>
    <mergeCell ref="ED52:ED54"/>
    <mergeCell ref="DU52:DU54"/>
    <mergeCell ref="DV52:DV54"/>
    <mergeCell ref="DW52:DW54"/>
    <mergeCell ref="DX52:DX54"/>
    <mergeCell ref="DY52:DY54"/>
    <mergeCell ref="GH52:GH54"/>
    <mergeCell ref="GI52:GI54"/>
    <mergeCell ref="GJ52:GJ54"/>
    <mergeCell ref="GK52:GK54"/>
    <mergeCell ref="GL52:GL54"/>
    <mergeCell ref="GC52:GC54"/>
    <mergeCell ref="GD52:GD54"/>
    <mergeCell ref="GE52:GE54"/>
    <mergeCell ref="GF52:GF54"/>
    <mergeCell ref="GG52:GG54"/>
    <mergeCell ref="FX52:FX54"/>
    <mergeCell ref="FY52:FY54"/>
    <mergeCell ref="FZ52:FZ54"/>
    <mergeCell ref="GA52:GA54"/>
    <mergeCell ref="GB52:GB54"/>
    <mergeCell ref="FS52:FS54"/>
    <mergeCell ref="FT52:FT54"/>
    <mergeCell ref="FU52:FU54"/>
    <mergeCell ref="FV52:FV54"/>
    <mergeCell ref="FW52:FW54"/>
    <mergeCell ref="FN52:FN54"/>
    <mergeCell ref="FO52:FO54"/>
    <mergeCell ref="FP52:FP54"/>
    <mergeCell ref="FQ52:FQ54"/>
    <mergeCell ref="FR52:FR54"/>
    <mergeCell ref="FI52:FI54"/>
    <mergeCell ref="FJ52:FJ54"/>
    <mergeCell ref="FK52:FK54"/>
    <mergeCell ref="FL52:FL54"/>
    <mergeCell ref="FM52:FM54"/>
    <mergeCell ref="FD52:FD54"/>
    <mergeCell ref="FE52:FE54"/>
    <mergeCell ref="FF52:FF54"/>
    <mergeCell ref="FG52:FG54"/>
    <mergeCell ref="FH52:FH54"/>
    <mergeCell ref="HQ52:HQ54"/>
    <mergeCell ref="HR52:HR54"/>
    <mergeCell ref="HS52:HS54"/>
    <mergeCell ref="HT52:HT54"/>
    <mergeCell ref="HU52:HU54"/>
    <mergeCell ref="HL52:HL54"/>
    <mergeCell ref="HM52:HM54"/>
    <mergeCell ref="HN52:HN54"/>
    <mergeCell ref="HO52:HO54"/>
    <mergeCell ref="HP52:HP54"/>
    <mergeCell ref="HG52:HG54"/>
    <mergeCell ref="HH52:HH54"/>
    <mergeCell ref="HI52:HI54"/>
    <mergeCell ref="HJ52:HJ54"/>
    <mergeCell ref="HK52:HK54"/>
    <mergeCell ref="HB52:HB54"/>
    <mergeCell ref="HC52:HC54"/>
    <mergeCell ref="HD52:HD54"/>
    <mergeCell ref="HE52:HE54"/>
    <mergeCell ref="HF52:HF54"/>
    <mergeCell ref="GW52:GW54"/>
    <mergeCell ref="GX52:GX54"/>
    <mergeCell ref="GY52:GY54"/>
    <mergeCell ref="GZ52:GZ54"/>
    <mergeCell ref="HA52:HA54"/>
    <mergeCell ref="GR52:GR54"/>
    <mergeCell ref="GS52:GS54"/>
    <mergeCell ref="GT52:GT54"/>
    <mergeCell ref="GU52:GU54"/>
    <mergeCell ref="GV52:GV54"/>
    <mergeCell ref="GM52:GM54"/>
    <mergeCell ref="GN52:GN54"/>
    <mergeCell ref="GO52:GO54"/>
    <mergeCell ref="GP52:GP54"/>
    <mergeCell ref="GQ52:GQ54"/>
    <mergeCell ref="IZ52:IZ54"/>
    <mergeCell ref="JA52:JA54"/>
    <mergeCell ref="JB52:JB54"/>
    <mergeCell ref="JC52:JC54"/>
    <mergeCell ref="JD52:JD54"/>
    <mergeCell ref="IU52:IU54"/>
    <mergeCell ref="IV52:IV54"/>
    <mergeCell ref="IW52:IW54"/>
    <mergeCell ref="IX52:IX54"/>
    <mergeCell ref="IY52:IY54"/>
    <mergeCell ref="IP52:IP54"/>
    <mergeCell ref="IQ52:IQ54"/>
    <mergeCell ref="IR52:IR54"/>
    <mergeCell ref="IS52:IS54"/>
    <mergeCell ref="IT52:IT54"/>
    <mergeCell ref="IK52:IK54"/>
    <mergeCell ref="IL52:IL54"/>
    <mergeCell ref="IM52:IM54"/>
    <mergeCell ref="IN52:IN54"/>
    <mergeCell ref="IO52:IO54"/>
    <mergeCell ref="IF52:IF54"/>
    <mergeCell ref="IG52:IG54"/>
    <mergeCell ref="IH52:IH54"/>
    <mergeCell ref="II52:II54"/>
    <mergeCell ref="IJ52:IJ54"/>
    <mergeCell ref="IA52:IA54"/>
    <mergeCell ref="IB52:IB54"/>
    <mergeCell ref="IC52:IC54"/>
    <mergeCell ref="ID52:ID54"/>
    <mergeCell ref="IE52:IE54"/>
    <mergeCell ref="HV52:HV54"/>
    <mergeCell ref="HW52:HW54"/>
    <mergeCell ref="HX52:HX54"/>
    <mergeCell ref="HY52:HY54"/>
    <mergeCell ref="HZ52:HZ54"/>
    <mergeCell ref="KI52:KI54"/>
    <mergeCell ref="KJ52:KJ54"/>
    <mergeCell ref="KK52:KK54"/>
    <mergeCell ref="KL52:KL54"/>
    <mergeCell ref="KM52:KM54"/>
    <mergeCell ref="KD52:KD54"/>
    <mergeCell ref="KE52:KE54"/>
    <mergeCell ref="KF52:KF54"/>
    <mergeCell ref="KG52:KG54"/>
    <mergeCell ref="KH52:KH54"/>
    <mergeCell ref="JY52:JY54"/>
    <mergeCell ref="JZ52:JZ54"/>
    <mergeCell ref="KA52:KA54"/>
    <mergeCell ref="KB52:KB54"/>
    <mergeCell ref="KC52:KC54"/>
    <mergeCell ref="JT52:JT54"/>
    <mergeCell ref="JU52:JU54"/>
    <mergeCell ref="JV52:JV54"/>
    <mergeCell ref="JW52:JW54"/>
    <mergeCell ref="JX52:JX54"/>
    <mergeCell ref="JO52:JO54"/>
    <mergeCell ref="JP52:JP54"/>
    <mergeCell ref="JQ52:JQ54"/>
    <mergeCell ref="JR52:JR54"/>
    <mergeCell ref="JS52:JS54"/>
    <mergeCell ref="JJ52:JJ54"/>
    <mergeCell ref="JK52:JK54"/>
    <mergeCell ref="JL52:JL54"/>
    <mergeCell ref="JM52:JM54"/>
    <mergeCell ref="JN52:JN54"/>
    <mergeCell ref="JE52:JE54"/>
    <mergeCell ref="JF52:JF54"/>
    <mergeCell ref="JG52:JG54"/>
    <mergeCell ref="JH52:JH54"/>
    <mergeCell ref="JI52:JI54"/>
    <mergeCell ref="LR52:LR54"/>
    <mergeCell ref="LS52:LS54"/>
    <mergeCell ref="LT52:LT54"/>
    <mergeCell ref="LU52:LU54"/>
    <mergeCell ref="LV52:LV54"/>
    <mergeCell ref="LM52:LM54"/>
    <mergeCell ref="LN52:LN54"/>
    <mergeCell ref="LO52:LO54"/>
    <mergeCell ref="LP52:LP54"/>
    <mergeCell ref="LQ52:LQ54"/>
    <mergeCell ref="LH52:LH54"/>
    <mergeCell ref="LI52:LI54"/>
    <mergeCell ref="LJ52:LJ54"/>
    <mergeCell ref="LK52:LK54"/>
    <mergeCell ref="LL52:LL54"/>
    <mergeCell ref="LC52:LC54"/>
    <mergeCell ref="LD52:LD54"/>
    <mergeCell ref="LE52:LE54"/>
    <mergeCell ref="LF52:LF54"/>
    <mergeCell ref="LG52:LG54"/>
    <mergeCell ref="KX52:KX54"/>
    <mergeCell ref="KY52:KY54"/>
    <mergeCell ref="KZ52:KZ54"/>
    <mergeCell ref="LA52:LA54"/>
    <mergeCell ref="LB52:LB54"/>
    <mergeCell ref="KS52:KS54"/>
    <mergeCell ref="KT52:KT54"/>
    <mergeCell ref="KU52:KU54"/>
    <mergeCell ref="KV52:KV54"/>
    <mergeCell ref="KW52:KW54"/>
    <mergeCell ref="KN52:KN54"/>
    <mergeCell ref="KO52:KO54"/>
    <mergeCell ref="KP52:KP54"/>
    <mergeCell ref="KQ52:KQ54"/>
    <mergeCell ref="KR52:KR54"/>
    <mergeCell ref="NA52:NA54"/>
    <mergeCell ref="NB52:NB54"/>
    <mergeCell ref="NC52:NC54"/>
    <mergeCell ref="ND52:ND54"/>
    <mergeCell ref="NE52:NE54"/>
    <mergeCell ref="MV52:MV54"/>
    <mergeCell ref="MW52:MW54"/>
    <mergeCell ref="MX52:MX54"/>
    <mergeCell ref="MY52:MY54"/>
    <mergeCell ref="MZ52:MZ54"/>
    <mergeCell ref="MQ52:MQ54"/>
    <mergeCell ref="MR52:MR54"/>
    <mergeCell ref="MS52:MS54"/>
    <mergeCell ref="MT52:MT54"/>
    <mergeCell ref="MU52:MU54"/>
    <mergeCell ref="ML52:ML54"/>
    <mergeCell ref="MM52:MM54"/>
    <mergeCell ref="MN52:MN54"/>
    <mergeCell ref="MO52:MO54"/>
    <mergeCell ref="MP52:MP54"/>
    <mergeCell ref="MG52:MG54"/>
    <mergeCell ref="MH52:MH54"/>
    <mergeCell ref="MI52:MI54"/>
    <mergeCell ref="MJ52:MJ54"/>
    <mergeCell ref="MK52:MK54"/>
    <mergeCell ref="MB52:MB54"/>
    <mergeCell ref="MC52:MC54"/>
    <mergeCell ref="MD52:MD54"/>
    <mergeCell ref="ME52:ME54"/>
    <mergeCell ref="MF52:MF54"/>
    <mergeCell ref="LW52:LW54"/>
    <mergeCell ref="LX52:LX54"/>
    <mergeCell ref="LY52:LY54"/>
    <mergeCell ref="LZ52:LZ54"/>
    <mergeCell ref="MA52:MA54"/>
    <mergeCell ref="OJ52:OJ54"/>
    <mergeCell ref="OK52:OK54"/>
    <mergeCell ref="OL52:OL54"/>
    <mergeCell ref="OM52:OM54"/>
    <mergeCell ref="ON52:ON54"/>
    <mergeCell ref="OE52:OE54"/>
    <mergeCell ref="OF52:OF54"/>
    <mergeCell ref="OG52:OG54"/>
    <mergeCell ref="OH52:OH54"/>
    <mergeCell ref="OI52:OI54"/>
    <mergeCell ref="NZ52:NZ54"/>
    <mergeCell ref="OA52:OA54"/>
    <mergeCell ref="OB52:OB54"/>
    <mergeCell ref="OC52:OC54"/>
    <mergeCell ref="OD52:OD54"/>
    <mergeCell ref="NU52:NU54"/>
    <mergeCell ref="NV52:NV54"/>
    <mergeCell ref="NW52:NW54"/>
    <mergeCell ref="NX52:NX54"/>
    <mergeCell ref="NY52:NY54"/>
    <mergeCell ref="NP52:NP54"/>
    <mergeCell ref="NQ52:NQ54"/>
    <mergeCell ref="NR52:NR54"/>
    <mergeCell ref="NS52:NS54"/>
    <mergeCell ref="NT52:NT54"/>
    <mergeCell ref="NK52:NK54"/>
    <mergeCell ref="NL52:NL54"/>
    <mergeCell ref="NM52:NM54"/>
    <mergeCell ref="NN52:NN54"/>
    <mergeCell ref="NO52:NO54"/>
    <mergeCell ref="NF52:NF54"/>
    <mergeCell ref="NG52:NG54"/>
    <mergeCell ref="NH52:NH54"/>
    <mergeCell ref="NI52:NI54"/>
    <mergeCell ref="NJ52:NJ54"/>
    <mergeCell ref="BU55:BU57"/>
    <mergeCell ref="BV55:BV57"/>
    <mergeCell ref="BW55:BW57"/>
    <mergeCell ref="BX55:BX57"/>
    <mergeCell ref="BY55:BY57"/>
    <mergeCell ref="BZ55:BZ57"/>
    <mergeCell ref="CA55:CA57"/>
    <mergeCell ref="J56:J57"/>
    <mergeCell ref="K55:K57"/>
    <mergeCell ref="L55:L57"/>
    <mergeCell ref="M55:M57"/>
    <mergeCell ref="N55:N57"/>
    <mergeCell ref="O55:O57"/>
    <mergeCell ref="P55:P57"/>
    <mergeCell ref="Q55:Q57"/>
    <mergeCell ref="R55:R57"/>
    <mergeCell ref="S55:S57"/>
    <mergeCell ref="T55:T57"/>
    <mergeCell ref="U55:U57"/>
    <mergeCell ref="V55:V57"/>
    <mergeCell ref="W55:W57"/>
    <mergeCell ref="X55:X57"/>
    <mergeCell ref="Y55:Y57"/>
    <mergeCell ref="Z55:Z57"/>
    <mergeCell ref="AA55:AA57"/>
    <mergeCell ref="AB55:AB57"/>
    <mergeCell ref="AC55:AC57"/>
    <mergeCell ref="AD55:AD57"/>
    <mergeCell ref="AE55:AE57"/>
    <mergeCell ref="AF55:AF57"/>
    <mergeCell ref="AG55:AG57"/>
    <mergeCell ref="AH55:AH57"/>
    <mergeCell ref="AI55:AI57"/>
    <mergeCell ref="AJ55:AJ57"/>
    <mergeCell ref="AK55:AK57"/>
    <mergeCell ref="AL55:AL57"/>
    <mergeCell ref="AM55:AM57"/>
    <mergeCell ref="BB55:BB57"/>
    <mergeCell ref="BC55:BC57"/>
    <mergeCell ref="BD55:BD57"/>
    <mergeCell ref="BE55:BE57"/>
    <mergeCell ref="BF55:BF57"/>
    <mergeCell ref="BG55:BG57"/>
    <mergeCell ref="BH55:BH57"/>
    <mergeCell ref="BI55:BI57"/>
    <mergeCell ref="BJ55:BJ57"/>
    <mergeCell ref="BK55:BK57"/>
    <mergeCell ref="BL55:BL57"/>
    <mergeCell ref="BM55:BM57"/>
    <mergeCell ref="BN55:BN57"/>
    <mergeCell ref="BO55:BO57"/>
    <mergeCell ref="BP55:BP57"/>
    <mergeCell ref="BQ55:BQ57"/>
    <mergeCell ref="BR55:BR57"/>
    <mergeCell ref="BS55:BS57"/>
    <mergeCell ref="BT55:BT57"/>
    <mergeCell ref="AU58:AU59"/>
    <mergeCell ref="AV58:AV59"/>
    <mergeCell ref="AW58:AW59"/>
    <mergeCell ref="AX58:AX59"/>
    <mergeCell ref="AY58:AY59"/>
    <mergeCell ref="AZ58:AZ59"/>
    <mergeCell ref="BA58:BA59"/>
    <mergeCell ref="BB58:BB59"/>
    <mergeCell ref="BC58:BC59"/>
    <mergeCell ref="BD58:BD59"/>
    <mergeCell ref="BE58:BE59"/>
    <mergeCell ref="BF58:BF59"/>
    <mergeCell ref="BG58:BG59"/>
    <mergeCell ref="BH58:BH59"/>
    <mergeCell ref="BI58:BI59"/>
    <mergeCell ref="BJ58:BJ59"/>
    <mergeCell ref="BK58:BK59"/>
    <mergeCell ref="BL58:BL59"/>
    <mergeCell ref="BV58:BV59"/>
    <mergeCell ref="BW58:BW59"/>
    <mergeCell ref="BX58:BX59"/>
    <mergeCell ref="BY58:BY59"/>
    <mergeCell ref="BZ58:BZ59"/>
    <mergeCell ref="CA58:CA59"/>
    <mergeCell ref="AN55:AN57"/>
    <mergeCell ref="AO55:AO57"/>
    <mergeCell ref="AP55:AP57"/>
    <mergeCell ref="CM56:CM57"/>
    <mergeCell ref="CN56:CN57"/>
    <mergeCell ref="CO56:CO57"/>
    <mergeCell ref="CP56:CP57"/>
    <mergeCell ref="CB55:CB57"/>
    <mergeCell ref="CC55:CC57"/>
    <mergeCell ref="CD55:CD57"/>
    <mergeCell ref="CE55:CE57"/>
    <mergeCell ref="CF55:CF57"/>
    <mergeCell ref="CG55:CG57"/>
    <mergeCell ref="CH55:CH57"/>
    <mergeCell ref="CI55:CI57"/>
    <mergeCell ref="CJ55:CJ57"/>
    <mergeCell ref="CK55:CK57"/>
    <mergeCell ref="CL55:CL57"/>
    <mergeCell ref="CB58:CB59"/>
    <mergeCell ref="CC58:CC59"/>
    <mergeCell ref="CD58:CD59"/>
    <mergeCell ref="CE58:CE59"/>
    <mergeCell ref="CF58:CF59"/>
    <mergeCell ref="CG58:CG59"/>
    <mergeCell ref="CH58:CH59"/>
    <mergeCell ref="CI58:CI59"/>
    <mergeCell ref="CJ58:CJ59"/>
    <mergeCell ref="CK58:CK59"/>
    <mergeCell ref="CL58:CL59"/>
    <mergeCell ref="AQ55:AQ57"/>
    <mergeCell ref="AR55:AR57"/>
    <mergeCell ref="AS55:AS57"/>
    <mergeCell ref="AT55:AT57"/>
    <mergeCell ref="AU55:AU57"/>
    <mergeCell ref="AV55:AV57"/>
    <mergeCell ref="AW55:AW57"/>
    <mergeCell ref="AX55:AX57"/>
    <mergeCell ref="AY55:AY57"/>
    <mergeCell ref="AZ55:AZ57"/>
    <mergeCell ref="BA55:BA57"/>
    <mergeCell ref="CS59:CS62"/>
    <mergeCell ref="CT59:CT62"/>
    <mergeCell ref="CU59:CU62"/>
    <mergeCell ref="CM59:CM62"/>
    <mergeCell ref="CN59:CN62"/>
    <mergeCell ref="CO59:CO62"/>
    <mergeCell ref="CP59:CP62"/>
    <mergeCell ref="DZ56:DZ57"/>
    <mergeCell ref="EA56:EA57"/>
    <mergeCell ref="EB56:EB57"/>
    <mergeCell ref="EC56:EC57"/>
    <mergeCell ref="ED56:ED57"/>
    <mergeCell ref="DU56:DU57"/>
    <mergeCell ref="DV56:DV57"/>
    <mergeCell ref="DW56:DW57"/>
    <mergeCell ref="DX56:DX57"/>
    <mergeCell ref="DY56:DY57"/>
    <mergeCell ref="DF56:DF57"/>
    <mergeCell ref="DG56:DG57"/>
    <mergeCell ref="DH56:DH57"/>
    <mergeCell ref="DI56:DI57"/>
    <mergeCell ref="DJ56:DJ57"/>
    <mergeCell ref="DA56:DA57"/>
    <mergeCell ref="DB56:DB57"/>
    <mergeCell ref="DC56:DC57"/>
    <mergeCell ref="DD56:DD57"/>
    <mergeCell ref="DE56:DE57"/>
    <mergeCell ref="DM56:DM57"/>
    <mergeCell ref="DN56:DN57"/>
    <mergeCell ref="DO56:DO57"/>
    <mergeCell ref="CV56:CV57"/>
    <mergeCell ref="CW56:CW57"/>
    <mergeCell ref="CX56:CX57"/>
    <mergeCell ref="CY56:CY57"/>
    <mergeCell ref="CZ56:CZ57"/>
    <mergeCell ref="CQ56:CQ57"/>
    <mergeCell ref="CR56:CR57"/>
    <mergeCell ref="CS56:CS57"/>
    <mergeCell ref="CT56:CT57"/>
    <mergeCell ref="CU56:CU57"/>
    <mergeCell ref="FI56:FI57"/>
    <mergeCell ref="FJ56:FJ57"/>
    <mergeCell ref="FK56:FK57"/>
    <mergeCell ref="FL56:FL57"/>
    <mergeCell ref="FM56:FM57"/>
    <mergeCell ref="FD56:FD57"/>
    <mergeCell ref="FE56:FE57"/>
    <mergeCell ref="FF56:FF57"/>
    <mergeCell ref="FG56:FG57"/>
    <mergeCell ref="FH56:FH57"/>
    <mergeCell ref="EY56:EY57"/>
    <mergeCell ref="EZ56:EZ57"/>
    <mergeCell ref="FA56:FA57"/>
    <mergeCell ref="FB56:FB57"/>
    <mergeCell ref="FC56:FC57"/>
    <mergeCell ref="ET56:ET57"/>
    <mergeCell ref="EU56:EU57"/>
    <mergeCell ref="EV56:EV57"/>
    <mergeCell ref="EW56:EW57"/>
    <mergeCell ref="EX56:EX57"/>
    <mergeCell ref="EO56:EO57"/>
    <mergeCell ref="EP56:EP57"/>
    <mergeCell ref="EQ56:EQ57"/>
    <mergeCell ref="ER56:ER57"/>
    <mergeCell ref="ES56:ES57"/>
    <mergeCell ref="EJ56:EJ57"/>
    <mergeCell ref="EK56:EK57"/>
    <mergeCell ref="EL56:EL57"/>
    <mergeCell ref="EM56:EM57"/>
    <mergeCell ref="EN56:EN57"/>
    <mergeCell ref="EE56:EE57"/>
    <mergeCell ref="EF56:EF57"/>
    <mergeCell ref="EG56:EG57"/>
    <mergeCell ref="EH56:EH57"/>
    <mergeCell ref="EI56:EI57"/>
    <mergeCell ref="GR56:GR57"/>
    <mergeCell ref="GS56:GS57"/>
    <mergeCell ref="GT56:GT57"/>
    <mergeCell ref="GU56:GU57"/>
    <mergeCell ref="GV56:GV57"/>
    <mergeCell ref="GM56:GM57"/>
    <mergeCell ref="GN56:GN57"/>
    <mergeCell ref="GO56:GO57"/>
    <mergeCell ref="GP56:GP57"/>
    <mergeCell ref="GQ56:GQ57"/>
    <mergeCell ref="GH56:GH57"/>
    <mergeCell ref="GI56:GI57"/>
    <mergeCell ref="GJ56:GJ57"/>
    <mergeCell ref="GK56:GK57"/>
    <mergeCell ref="GL56:GL57"/>
    <mergeCell ref="GC56:GC57"/>
    <mergeCell ref="GD56:GD57"/>
    <mergeCell ref="GE56:GE57"/>
    <mergeCell ref="GF56:GF57"/>
    <mergeCell ref="GG56:GG57"/>
    <mergeCell ref="FX56:FX57"/>
    <mergeCell ref="FY56:FY57"/>
    <mergeCell ref="FZ56:FZ57"/>
    <mergeCell ref="GA56:GA57"/>
    <mergeCell ref="GB56:GB57"/>
    <mergeCell ref="FS56:FS57"/>
    <mergeCell ref="FT56:FT57"/>
    <mergeCell ref="FU56:FU57"/>
    <mergeCell ref="FV56:FV57"/>
    <mergeCell ref="FW56:FW57"/>
    <mergeCell ref="FN56:FN57"/>
    <mergeCell ref="FO56:FO57"/>
    <mergeCell ref="FP56:FP57"/>
    <mergeCell ref="FQ56:FQ57"/>
    <mergeCell ref="FR56:FR57"/>
    <mergeCell ref="IA56:IA57"/>
    <mergeCell ref="IB56:IB57"/>
    <mergeCell ref="IC56:IC57"/>
    <mergeCell ref="ID56:ID57"/>
    <mergeCell ref="IE56:IE57"/>
    <mergeCell ref="HV56:HV57"/>
    <mergeCell ref="HW56:HW57"/>
    <mergeCell ref="HX56:HX57"/>
    <mergeCell ref="HY56:HY57"/>
    <mergeCell ref="HZ56:HZ57"/>
    <mergeCell ref="HQ56:HQ57"/>
    <mergeCell ref="HR56:HR57"/>
    <mergeCell ref="HS56:HS57"/>
    <mergeCell ref="HT56:HT57"/>
    <mergeCell ref="HU56:HU57"/>
    <mergeCell ref="HL56:HL57"/>
    <mergeCell ref="HM56:HM57"/>
    <mergeCell ref="HN56:HN57"/>
    <mergeCell ref="HO56:HO57"/>
    <mergeCell ref="HP56:HP57"/>
    <mergeCell ref="HG56:HG57"/>
    <mergeCell ref="HH56:HH57"/>
    <mergeCell ref="HI56:HI57"/>
    <mergeCell ref="HJ56:HJ57"/>
    <mergeCell ref="HK56:HK57"/>
    <mergeCell ref="HB56:HB57"/>
    <mergeCell ref="HC56:HC57"/>
    <mergeCell ref="HD56:HD57"/>
    <mergeCell ref="HE56:HE57"/>
    <mergeCell ref="HF56:HF57"/>
    <mergeCell ref="GW56:GW57"/>
    <mergeCell ref="GX56:GX57"/>
    <mergeCell ref="GY56:GY57"/>
    <mergeCell ref="GZ56:GZ57"/>
    <mergeCell ref="HA56:HA57"/>
    <mergeCell ref="JR56:JR57"/>
    <mergeCell ref="JS56:JS57"/>
    <mergeCell ref="JJ56:JJ57"/>
    <mergeCell ref="JK56:JK57"/>
    <mergeCell ref="JL56:JL57"/>
    <mergeCell ref="JM56:JM57"/>
    <mergeCell ref="JN56:JN57"/>
    <mergeCell ref="JE56:JE57"/>
    <mergeCell ref="JF56:JF57"/>
    <mergeCell ref="JG56:JG57"/>
    <mergeCell ref="JH56:JH57"/>
    <mergeCell ref="JI56:JI57"/>
    <mergeCell ref="IZ56:IZ57"/>
    <mergeCell ref="JA56:JA57"/>
    <mergeCell ref="JB56:JB57"/>
    <mergeCell ref="JC56:JC57"/>
    <mergeCell ref="JD56:JD57"/>
    <mergeCell ref="IU56:IU57"/>
    <mergeCell ref="IV56:IV57"/>
    <mergeCell ref="IW56:IW57"/>
    <mergeCell ref="IX56:IX57"/>
    <mergeCell ref="IY56:IY57"/>
    <mergeCell ref="IP56:IP57"/>
    <mergeCell ref="IQ56:IQ57"/>
    <mergeCell ref="IR56:IR57"/>
    <mergeCell ref="IS56:IS57"/>
    <mergeCell ref="IT56:IT57"/>
    <mergeCell ref="IK56:IK57"/>
    <mergeCell ref="IL56:IL57"/>
    <mergeCell ref="IM56:IM57"/>
    <mergeCell ref="IN56:IN57"/>
    <mergeCell ref="IO56:IO57"/>
    <mergeCell ref="IF56:IF57"/>
    <mergeCell ref="IG56:IG57"/>
    <mergeCell ref="IH56:IH57"/>
    <mergeCell ref="II56:II57"/>
    <mergeCell ref="IJ56:IJ57"/>
    <mergeCell ref="LS56:LS57"/>
    <mergeCell ref="LT56:LT57"/>
    <mergeCell ref="LU56:LU57"/>
    <mergeCell ref="LV56:LV57"/>
    <mergeCell ref="LM56:LM57"/>
    <mergeCell ref="LN56:LN57"/>
    <mergeCell ref="LO56:LO57"/>
    <mergeCell ref="LP56:LP57"/>
    <mergeCell ref="LQ56:LQ57"/>
    <mergeCell ref="LH56:LH57"/>
    <mergeCell ref="LI56:LI57"/>
    <mergeCell ref="DO59:DO62"/>
    <mergeCell ref="DF59:DF62"/>
    <mergeCell ref="DG59:DG62"/>
    <mergeCell ref="DH59:DH62"/>
    <mergeCell ref="DI59:DI62"/>
    <mergeCell ref="DJ59:DJ62"/>
    <mergeCell ref="DA59:DA62"/>
    <mergeCell ref="LJ56:LJ57"/>
    <mergeCell ref="LK56:LK57"/>
    <mergeCell ref="LL56:LL57"/>
    <mergeCell ref="LC56:LC57"/>
    <mergeCell ref="LD56:LD57"/>
    <mergeCell ref="LE56:LE57"/>
    <mergeCell ref="LF56:LF57"/>
    <mergeCell ref="LG56:LG57"/>
    <mergeCell ref="KX56:KX57"/>
    <mergeCell ref="KY56:KY57"/>
    <mergeCell ref="KZ56:KZ57"/>
    <mergeCell ref="LA56:LA57"/>
    <mergeCell ref="LB56:LB57"/>
    <mergeCell ref="KS56:KS57"/>
    <mergeCell ref="KT56:KT57"/>
    <mergeCell ref="KU56:KU57"/>
    <mergeCell ref="KV56:KV57"/>
    <mergeCell ref="KW56:KW57"/>
    <mergeCell ref="KN56:KN57"/>
    <mergeCell ref="KO56:KO57"/>
    <mergeCell ref="KP56:KP57"/>
    <mergeCell ref="KQ56:KQ57"/>
    <mergeCell ref="KR56:KR57"/>
    <mergeCell ref="KI56:KI57"/>
    <mergeCell ref="KJ56:KJ57"/>
    <mergeCell ref="KK56:KK57"/>
    <mergeCell ref="KL56:KL57"/>
    <mergeCell ref="KM56:KM57"/>
    <mergeCell ref="KD56:KD57"/>
    <mergeCell ref="KE56:KE57"/>
    <mergeCell ref="KF56:KF57"/>
    <mergeCell ref="KG56:KG57"/>
    <mergeCell ref="KH56:KH57"/>
    <mergeCell ref="JY56:JY57"/>
    <mergeCell ref="JZ56:JZ57"/>
    <mergeCell ref="KA56:KA57"/>
    <mergeCell ref="KB56:KB57"/>
    <mergeCell ref="KC56:KC57"/>
    <mergeCell ref="JT56:JT57"/>
    <mergeCell ref="JU56:JU57"/>
    <mergeCell ref="JV56:JV57"/>
    <mergeCell ref="JW56:JW57"/>
    <mergeCell ref="JX56:JX57"/>
    <mergeCell ref="JO56:JO57"/>
    <mergeCell ref="JP56:JP57"/>
    <mergeCell ref="JQ56:JQ57"/>
    <mergeCell ref="OM56:OM57"/>
    <mergeCell ref="ON56:ON57"/>
    <mergeCell ref="OE56:OE57"/>
    <mergeCell ref="OF56:OF57"/>
    <mergeCell ref="OG56:OG57"/>
    <mergeCell ref="OH56:OH57"/>
    <mergeCell ref="OI56:OI57"/>
    <mergeCell ref="NZ56:NZ57"/>
    <mergeCell ref="OA56:OA57"/>
    <mergeCell ref="OB56:OB57"/>
    <mergeCell ref="OC56:OC57"/>
    <mergeCell ref="OD56:OD57"/>
    <mergeCell ref="NU56:NU57"/>
    <mergeCell ref="NV56:NV57"/>
    <mergeCell ref="NW56:NW57"/>
    <mergeCell ref="NX56:NX57"/>
    <mergeCell ref="NY56:NY57"/>
    <mergeCell ref="NP56:NP57"/>
    <mergeCell ref="NQ56:NQ57"/>
    <mergeCell ref="NR56:NR57"/>
    <mergeCell ref="NS56:NS57"/>
    <mergeCell ref="NT56:NT57"/>
    <mergeCell ref="NK56:NK57"/>
    <mergeCell ref="NL56:NL57"/>
    <mergeCell ref="NM56:NM57"/>
    <mergeCell ref="NN56:NN57"/>
    <mergeCell ref="NO56:NO57"/>
    <mergeCell ref="NF56:NF57"/>
    <mergeCell ref="NG56:NG57"/>
    <mergeCell ref="NH56:NH57"/>
    <mergeCell ref="NI56:NI57"/>
    <mergeCell ref="NJ56:NJ57"/>
    <mergeCell ref="NA56:NA57"/>
    <mergeCell ref="NB56:NB57"/>
    <mergeCell ref="NC56:NC57"/>
    <mergeCell ref="ND56:ND57"/>
    <mergeCell ref="NE56:NE57"/>
    <mergeCell ref="AU60:AU62"/>
    <mergeCell ref="AV60:AV62"/>
    <mergeCell ref="AW60:AW62"/>
    <mergeCell ref="AX60:AX62"/>
    <mergeCell ref="AY60:AY62"/>
    <mergeCell ref="AZ60:AZ62"/>
    <mergeCell ref="BA60:BA62"/>
    <mergeCell ref="BB60:BB62"/>
    <mergeCell ref="BC60:BC62"/>
    <mergeCell ref="BD60:BD62"/>
    <mergeCell ref="BE60:BE62"/>
    <mergeCell ref="J59:J62"/>
    <mergeCell ref="OJ56:OJ57"/>
    <mergeCell ref="OK56:OK57"/>
    <mergeCell ref="OL56:OL57"/>
    <mergeCell ref="MV56:MV57"/>
    <mergeCell ref="MW56:MW57"/>
    <mergeCell ref="MX56:MX57"/>
    <mergeCell ref="MY56:MY57"/>
    <mergeCell ref="MZ56:MZ57"/>
    <mergeCell ref="MQ56:MQ57"/>
    <mergeCell ref="MR56:MR57"/>
    <mergeCell ref="MS56:MS57"/>
    <mergeCell ref="MT56:MT57"/>
    <mergeCell ref="MU56:MU57"/>
    <mergeCell ref="ML56:ML57"/>
    <mergeCell ref="MM56:MM57"/>
    <mergeCell ref="MN56:MN57"/>
    <mergeCell ref="MO56:MO57"/>
    <mergeCell ref="MP56:MP57"/>
    <mergeCell ref="MG56:MG57"/>
    <mergeCell ref="MH56:MH57"/>
    <mergeCell ref="MI56:MI57"/>
    <mergeCell ref="MJ56:MJ57"/>
    <mergeCell ref="MK56:MK57"/>
    <mergeCell ref="MB56:MB57"/>
    <mergeCell ref="MC56:MC57"/>
    <mergeCell ref="MD56:MD57"/>
    <mergeCell ref="ME56:ME57"/>
    <mergeCell ref="MF56:MF57"/>
    <mergeCell ref="LW56:LW57"/>
    <mergeCell ref="LX56:LX57"/>
    <mergeCell ref="LY56:LY57"/>
    <mergeCell ref="LZ56:LZ57"/>
    <mergeCell ref="MA56:MA57"/>
    <mergeCell ref="LR56:LR57"/>
    <mergeCell ref="CQ59:CQ62"/>
    <mergeCell ref="CR59:CR62"/>
    <mergeCell ref="DP56:DP57"/>
    <mergeCell ref="DQ56:DQ57"/>
    <mergeCell ref="DR56:DR57"/>
    <mergeCell ref="DS56:DS57"/>
    <mergeCell ref="DT56:DT57"/>
    <mergeCell ref="DK56:DK57"/>
    <mergeCell ref="DL56:DL57"/>
    <mergeCell ref="BM58:BM59"/>
    <mergeCell ref="BN58:BN59"/>
    <mergeCell ref="BO58:BO59"/>
    <mergeCell ref="BP58:BP59"/>
    <mergeCell ref="BQ58:BQ59"/>
    <mergeCell ref="BR58:BR59"/>
    <mergeCell ref="BS58:BS59"/>
    <mergeCell ref="BT58:BT59"/>
    <mergeCell ref="BU58:BU59"/>
    <mergeCell ref="EE59:EE62"/>
    <mergeCell ref="EF59:EF62"/>
    <mergeCell ref="EG59:EG62"/>
    <mergeCell ref="EH59:EH62"/>
    <mergeCell ref="EI59:EI62"/>
    <mergeCell ref="DB59:DB62"/>
    <mergeCell ref="DC59:DC62"/>
    <mergeCell ref="DD59:DD62"/>
    <mergeCell ref="DE59:DE62"/>
    <mergeCell ref="CV59:CV62"/>
    <mergeCell ref="CW59:CW62"/>
    <mergeCell ref="CX59:CX62"/>
    <mergeCell ref="CY59:CY62"/>
    <mergeCell ref="CZ59:CZ62"/>
    <mergeCell ref="DZ59:DZ62"/>
    <mergeCell ref="EA59:EA62"/>
    <mergeCell ref="EB59:EB62"/>
    <mergeCell ref="EC59:EC62"/>
    <mergeCell ref="ED59:ED62"/>
    <mergeCell ref="DU59:DU62"/>
    <mergeCell ref="DV59:DV62"/>
    <mergeCell ref="DW59:DW62"/>
    <mergeCell ref="DX59:DX62"/>
    <mergeCell ref="DY59:DY62"/>
    <mergeCell ref="DP59:DP62"/>
    <mergeCell ref="DQ59:DQ62"/>
    <mergeCell ref="DR59:DR62"/>
    <mergeCell ref="DS59:DS62"/>
    <mergeCell ref="DT59:DT62"/>
    <mergeCell ref="DK59:DK62"/>
    <mergeCell ref="DL59:DL62"/>
    <mergeCell ref="DM59:DM62"/>
    <mergeCell ref="DN59:DN62"/>
    <mergeCell ref="FN59:FN62"/>
    <mergeCell ref="FO59:FO62"/>
    <mergeCell ref="FP59:FP62"/>
    <mergeCell ref="FQ59:FQ62"/>
    <mergeCell ref="FR59:FR62"/>
    <mergeCell ref="EY59:EY62"/>
    <mergeCell ref="EZ59:EZ62"/>
    <mergeCell ref="FA59:FA62"/>
    <mergeCell ref="FB59:FB62"/>
    <mergeCell ref="FC59:FC62"/>
    <mergeCell ref="ET59:ET62"/>
    <mergeCell ref="EU59:EU62"/>
    <mergeCell ref="EV59:EV62"/>
    <mergeCell ref="EW59:EW62"/>
    <mergeCell ref="EX59:EX62"/>
    <mergeCell ref="EO59:EO62"/>
    <mergeCell ref="EP59:EP62"/>
    <mergeCell ref="EQ59:EQ62"/>
    <mergeCell ref="ER59:ER62"/>
    <mergeCell ref="ES59:ES62"/>
    <mergeCell ref="EJ59:EJ62"/>
    <mergeCell ref="EK59:EK62"/>
    <mergeCell ref="EL59:EL62"/>
    <mergeCell ref="EM59:EM62"/>
    <mergeCell ref="EN59:EN62"/>
    <mergeCell ref="FI59:FI62"/>
    <mergeCell ref="FJ59:FJ62"/>
    <mergeCell ref="FK59:FK62"/>
    <mergeCell ref="FL59:FL62"/>
    <mergeCell ref="FM59:FM62"/>
    <mergeCell ref="FD59:FD62"/>
    <mergeCell ref="FE59:FE62"/>
    <mergeCell ref="FF59:FF62"/>
    <mergeCell ref="FG59:FG62"/>
    <mergeCell ref="FH59:FH62"/>
    <mergeCell ref="GW59:GW62"/>
    <mergeCell ref="GX59:GX62"/>
    <mergeCell ref="GY59:GY62"/>
    <mergeCell ref="GZ59:GZ62"/>
    <mergeCell ref="HA59:HA62"/>
    <mergeCell ref="GG59:GG62"/>
    <mergeCell ref="FX59:FX62"/>
    <mergeCell ref="FY59:FY62"/>
    <mergeCell ref="FZ59:FZ62"/>
    <mergeCell ref="GA59:GA62"/>
    <mergeCell ref="GB59:GB62"/>
    <mergeCell ref="FS59:FS62"/>
    <mergeCell ref="FT59:FT62"/>
    <mergeCell ref="FU59:FU62"/>
    <mergeCell ref="FV59:FV62"/>
    <mergeCell ref="FW59:FW62"/>
    <mergeCell ref="GR59:GR62"/>
    <mergeCell ref="GS59:GS62"/>
    <mergeCell ref="GT59:GT62"/>
    <mergeCell ref="GU59:GU62"/>
    <mergeCell ref="GV59:GV62"/>
    <mergeCell ref="GM59:GM62"/>
    <mergeCell ref="GN59:GN62"/>
    <mergeCell ref="GO59:GO62"/>
    <mergeCell ref="GP59:GP62"/>
    <mergeCell ref="GQ59:GQ62"/>
    <mergeCell ref="GH59:GH62"/>
    <mergeCell ref="GI59:GI62"/>
    <mergeCell ref="GJ59:GJ62"/>
    <mergeCell ref="GK59:GK62"/>
    <mergeCell ref="GL59:GL62"/>
    <mergeCell ref="GC59:GC62"/>
    <mergeCell ref="GD59:GD62"/>
    <mergeCell ref="GE59:GE62"/>
    <mergeCell ref="GF59:GF62"/>
    <mergeCell ref="IF59:IF62"/>
    <mergeCell ref="IG59:IG62"/>
    <mergeCell ref="IH59:IH62"/>
    <mergeCell ref="II59:II62"/>
    <mergeCell ref="IJ59:IJ62"/>
    <mergeCell ref="HQ59:HQ62"/>
    <mergeCell ref="HR59:HR62"/>
    <mergeCell ref="HS59:HS62"/>
    <mergeCell ref="HT59:HT62"/>
    <mergeCell ref="HU59:HU62"/>
    <mergeCell ref="HL59:HL62"/>
    <mergeCell ref="HM59:HM62"/>
    <mergeCell ref="HN59:HN62"/>
    <mergeCell ref="HO59:HO62"/>
    <mergeCell ref="HP59:HP62"/>
    <mergeCell ref="HG59:HG62"/>
    <mergeCell ref="HH59:HH62"/>
    <mergeCell ref="HI59:HI62"/>
    <mergeCell ref="HJ59:HJ62"/>
    <mergeCell ref="HK59:HK62"/>
    <mergeCell ref="HB59:HB62"/>
    <mergeCell ref="HC59:HC62"/>
    <mergeCell ref="HD59:HD62"/>
    <mergeCell ref="HE59:HE62"/>
    <mergeCell ref="HF59:HF62"/>
    <mergeCell ref="IA59:IA62"/>
    <mergeCell ref="IB59:IB62"/>
    <mergeCell ref="IC59:IC62"/>
    <mergeCell ref="ID59:ID62"/>
    <mergeCell ref="IE59:IE62"/>
    <mergeCell ref="HV59:HV62"/>
    <mergeCell ref="HW59:HW62"/>
    <mergeCell ref="HX59:HX62"/>
    <mergeCell ref="HY59:HY62"/>
    <mergeCell ref="HZ59:HZ62"/>
    <mergeCell ref="KR59:KR62"/>
    <mergeCell ref="KI59:KI62"/>
    <mergeCell ref="KJ59:KJ62"/>
    <mergeCell ref="KK59:KK62"/>
    <mergeCell ref="KL59:KL62"/>
    <mergeCell ref="KM59:KM62"/>
    <mergeCell ref="KD59:KD62"/>
    <mergeCell ref="KE59:KE62"/>
    <mergeCell ref="KF59:KF62"/>
    <mergeCell ref="KG59:KG62"/>
    <mergeCell ref="KH59:KH62"/>
    <mergeCell ref="JY59:JY62"/>
    <mergeCell ref="JZ59:JZ62"/>
    <mergeCell ref="KA59:KA62"/>
    <mergeCell ref="KB59:KB62"/>
    <mergeCell ref="KC59:KC62"/>
    <mergeCell ref="JT59:JT62"/>
    <mergeCell ref="JU59:JU62"/>
    <mergeCell ref="JV59:JV62"/>
    <mergeCell ref="JW59:JW62"/>
    <mergeCell ref="JX59:JX62"/>
    <mergeCell ref="JO59:JO62"/>
    <mergeCell ref="JP59:JP62"/>
    <mergeCell ref="JQ59:JQ62"/>
    <mergeCell ref="JR59:JR62"/>
    <mergeCell ref="JS59:JS62"/>
    <mergeCell ref="IY59:IY62"/>
    <mergeCell ref="IP59:IP62"/>
    <mergeCell ref="IQ59:IQ62"/>
    <mergeCell ref="IR59:IR62"/>
    <mergeCell ref="IS59:IS62"/>
    <mergeCell ref="IT59:IT62"/>
    <mergeCell ref="IK59:IK62"/>
    <mergeCell ref="IL59:IL62"/>
    <mergeCell ref="IM59:IM62"/>
    <mergeCell ref="IN59:IN62"/>
    <mergeCell ref="IO59:IO62"/>
    <mergeCell ref="JJ59:JJ62"/>
    <mergeCell ref="JK59:JK62"/>
    <mergeCell ref="JL59:JL62"/>
    <mergeCell ref="JM59:JM62"/>
    <mergeCell ref="JN59:JN62"/>
    <mergeCell ref="JE59:JE62"/>
    <mergeCell ref="JF59:JF62"/>
    <mergeCell ref="JG59:JG62"/>
    <mergeCell ref="JH59:JH62"/>
    <mergeCell ref="JI59:JI62"/>
    <mergeCell ref="IZ59:IZ62"/>
    <mergeCell ref="JA59:JA62"/>
    <mergeCell ref="JB59:JB62"/>
    <mergeCell ref="JC59:JC62"/>
    <mergeCell ref="JD59:JD62"/>
    <mergeCell ref="IU59:IU62"/>
    <mergeCell ref="IV59:IV62"/>
    <mergeCell ref="IW59:IW62"/>
    <mergeCell ref="IX59:IX62"/>
    <mergeCell ref="MK59:MK62"/>
    <mergeCell ref="MB59:MB62"/>
    <mergeCell ref="MC59:MC62"/>
    <mergeCell ref="MD59:MD62"/>
    <mergeCell ref="ME59:ME62"/>
    <mergeCell ref="MF59:MF62"/>
    <mergeCell ref="LW59:LW62"/>
    <mergeCell ref="LX59:LX62"/>
    <mergeCell ref="LY59:LY62"/>
    <mergeCell ref="LZ59:LZ62"/>
    <mergeCell ref="MA59:MA62"/>
    <mergeCell ref="LR59:LR62"/>
    <mergeCell ref="LS59:LS62"/>
    <mergeCell ref="LT59:LT62"/>
    <mergeCell ref="LU59:LU62"/>
    <mergeCell ref="LV59:LV62"/>
    <mergeCell ref="LM59:LM62"/>
    <mergeCell ref="LN59:LN62"/>
    <mergeCell ref="LO59:LO62"/>
    <mergeCell ref="LP59:LP62"/>
    <mergeCell ref="LQ59:LQ62"/>
    <mergeCell ref="LH59:LH62"/>
    <mergeCell ref="LI59:LI62"/>
    <mergeCell ref="LJ59:LJ62"/>
    <mergeCell ref="LK59:LK62"/>
    <mergeCell ref="LL59:LL62"/>
    <mergeCell ref="LC59:LC62"/>
    <mergeCell ref="LD59:LD62"/>
    <mergeCell ref="LE59:LE62"/>
    <mergeCell ref="LF59:LF62"/>
    <mergeCell ref="LG59:LG62"/>
    <mergeCell ref="KX59:KX62"/>
    <mergeCell ref="KY59:KY62"/>
    <mergeCell ref="KZ59:KZ62"/>
    <mergeCell ref="LA59:LA62"/>
    <mergeCell ref="LB59:LB62"/>
    <mergeCell ref="KS59:KS62"/>
    <mergeCell ref="KT59:KT62"/>
    <mergeCell ref="KU59:KU62"/>
    <mergeCell ref="KV59:KV62"/>
    <mergeCell ref="KW59:KW62"/>
    <mergeCell ref="KN59:KN62"/>
    <mergeCell ref="KO59:KO62"/>
    <mergeCell ref="KP59:KP62"/>
    <mergeCell ref="KQ59:KQ62"/>
    <mergeCell ref="N63:N68"/>
    <mergeCell ref="OJ59:OJ62"/>
    <mergeCell ref="OK59:OK62"/>
    <mergeCell ref="OL59:OL62"/>
    <mergeCell ref="OM59:OM62"/>
    <mergeCell ref="ON59:ON62"/>
    <mergeCell ref="OE59:OE62"/>
    <mergeCell ref="OF59:OF62"/>
    <mergeCell ref="OG59:OG62"/>
    <mergeCell ref="OH59:OH62"/>
    <mergeCell ref="OI59:OI62"/>
    <mergeCell ref="NZ59:NZ62"/>
    <mergeCell ref="OA59:OA62"/>
    <mergeCell ref="OB59:OB62"/>
    <mergeCell ref="OC59:OC62"/>
    <mergeCell ref="OD59:OD62"/>
    <mergeCell ref="NU59:NU62"/>
    <mergeCell ref="NV59:NV62"/>
    <mergeCell ref="NW59:NW62"/>
    <mergeCell ref="NX59:NX62"/>
    <mergeCell ref="NY59:NY62"/>
    <mergeCell ref="NP59:NP62"/>
    <mergeCell ref="NQ59:NQ62"/>
    <mergeCell ref="NR59:NR62"/>
    <mergeCell ref="NS59:NS62"/>
    <mergeCell ref="NT59:NT62"/>
    <mergeCell ref="NK59:NK62"/>
    <mergeCell ref="NL59:NL62"/>
    <mergeCell ref="NM59:NM62"/>
    <mergeCell ref="NN59:NN62"/>
    <mergeCell ref="NO59:NO62"/>
    <mergeCell ref="NF59:NF62"/>
    <mergeCell ref="NG59:NG62"/>
    <mergeCell ref="NH59:NH62"/>
    <mergeCell ref="NI59:NI62"/>
    <mergeCell ref="NJ59:NJ62"/>
    <mergeCell ref="NA59:NA62"/>
    <mergeCell ref="NB59:NB62"/>
    <mergeCell ref="NC59:NC62"/>
    <mergeCell ref="ND59:ND62"/>
    <mergeCell ref="NE59:NE62"/>
    <mergeCell ref="MV59:MV62"/>
    <mergeCell ref="MW59:MW62"/>
    <mergeCell ref="MX59:MX62"/>
    <mergeCell ref="MY59:MY62"/>
    <mergeCell ref="MZ59:MZ62"/>
    <mergeCell ref="MQ59:MQ62"/>
    <mergeCell ref="MR59:MR62"/>
    <mergeCell ref="MS59:MS62"/>
    <mergeCell ref="MT59:MT62"/>
    <mergeCell ref="MU59:MU62"/>
    <mergeCell ref="ML59:ML62"/>
    <mergeCell ref="MM59:MM62"/>
    <mergeCell ref="MN59:MN62"/>
    <mergeCell ref="MO59:MO62"/>
    <mergeCell ref="MP59:MP62"/>
    <mergeCell ref="MG59:MG62"/>
    <mergeCell ref="MH59:MH62"/>
    <mergeCell ref="MI59:MI62"/>
    <mergeCell ref="MJ59:MJ62"/>
    <mergeCell ref="AS63:AS68"/>
    <mergeCell ref="AT63:AT68"/>
    <mergeCell ref="AU63:AU68"/>
    <mergeCell ref="AV63:AV68"/>
    <mergeCell ref="AW63:AW68"/>
    <mergeCell ref="AN63:AN68"/>
    <mergeCell ref="AO63:AO68"/>
    <mergeCell ref="AP63:AP68"/>
    <mergeCell ref="AQ63:AQ68"/>
    <mergeCell ref="AR63:AR68"/>
    <mergeCell ref="AI63:AI68"/>
    <mergeCell ref="AJ63:AJ68"/>
    <mergeCell ref="AK63:AK68"/>
    <mergeCell ref="AL63:AL68"/>
    <mergeCell ref="AM63:AM68"/>
    <mergeCell ref="AD63:AD68"/>
    <mergeCell ref="AE63:AE68"/>
    <mergeCell ref="AF63:AF68"/>
    <mergeCell ref="AG63:AG68"/>
    <mergeCell ref="AH63:AH68"/>
    <mergeCell ref="Y63:Y68"/>
    <mergeCell ref="Z63:Z68"/>
    <mergeCell ref="AA63:AA68"/>
    <mergeCell ref="AB63:AB68"/>
    <mergeCell ref="AC63:AC68"/>
    <mergeCell ref="T63:T68"/>
    <mergeCell ref="U63:U68"/>
    <mergeCell ref="V63:V68"/>
    <mergeCell ref="W63:W68"/>
    <mergeCell ref="X63:X68"/>
    <mergeCell ref="DK63:DK68"/>
    <mergeCell ref="DL63:DL68"/>
    <mergeCell ref="DM63:DM68"/>
    <mergeCell ref="DN63:DN68"/>
    <mergeCell ref="DO63:DO68"/>
    <mergeCell ref="DF63:DF68"/>
    <mergeCell ref="DG63:DG68"/>
    <mergeCell ref="DH63:DH68"/>
    <mergeCell ref="DI63:DI68"/>
    <mergeCell ref="DJ63:DJ68"/>
    <mergeCell ref="DA63:DA68"/>
    <mergeCell ref="DB63:DB68"/>
    <mergeCell ref="DC63:DC68"/>
    <mergeCell ref="DD63:DD68"/>
    <mergeCell ref="DE63:DE68"/>
    <mergeCell ref="CV63:CV68"/>
    <mergeCell ref="CW63:CW68"/>
    <mergeCell ref="CX63:CX68"/>
    <mergeCell ref="CY63:CY68"/>
    <mergeCell ref="CZ63:CZ68"/>
    <mergeCell ref="CQ63:CQ68"/>
    <mergeCell ref="CR63:CR68"/>
    <mergeCell ref="CS63:CS68"/>
    <mergeCell ref="CT63:CT68"/>
    <mergeCell ref="CU63:CU68"/>
    <mergeCell ref="CL63:CL68"/>
    <mergeCell ref="CM63:CM68"/>
    <mergeCell ref="CN63:CN68"/>
    <mergeCell ref="CO63:CO68"/>
    <mergeCell ref="O63:O68"/>
    <mergeCell ref="P63:P68"/>
    <mergeCell ref="Q63:Q68"/>
    <mergeCell ref="R63:R68"/>
    <mergeCell ref="S63:S68"/>
    <mergeCell ref="CB63:CB68"/>
    <mergeCell ref="CC63:CC68"/>
    <mergeCell ref="CD63:CD68"/>
    <mergeCell ref="CE63:CE68"/>
    <mergeCell ref="CF63:CF68"/>
    <mergeCell ref="BW63:BW68"/>
    <mergeCell ref="BX63:BX68"/>
    <mergeCell ref="BY63:BY68"/>
    <mergeCell ref="BZ63:BZ68"/>
    <mergeCell ref="CA63:CA68"/>
    <mergeCell ref="BR63:BR68"/>
    <mergeCell ref="BS63:BS68"/>
    <mergeCell ref="BT63:BT68"/>
    <mergeCell ref="BU63:BU68"/>
    <mergeCell ref="BV63:BV68"/>
    <mergeCell ref="BM63:BM68"/>
    <mergeCell ref="BN63:BN68"/>
    <mergeCell ref="BO63:BO68"/>
    <mergeCell ref="BP63:BP68"/>
    <mergeCell ref="BQ63:BQ68"/>
    <mergeCell ref="BH63:BH68"/>
    <mergeCell ref="BI63:BI68"/>
    <mergeCell ref="BJ63:BJ68"/>
    <mergeCell ref="BK63:BK68"/>
    <mergeCell ref="BL63:BL68"/>
    <mergeCell ref="BC63:BC68"/>
    <mergeCell ref="BD63:BD68"/>
    <mergeCell ref="BE63:BE68"/>
    <mergeCell ref="BF63:BF68"/>
    <mergeCell ref="BG63:BG68"/>
    <mergeCell ref="AX63:AX68"/>
    <mergeCell ref="AY63:AY68"/>
    <mergeCell ref="AZ63:AZ68"/>
    <mergeCell ref="BA63:BA68"/>
    <mergeCell ref="BB63:BB68"/>
    <mergeCell ref="CP63:CP68"/>
    <mergeCell ref="CG63:CG68"/>
    <mergeCell ref="CH63:CH68"/>
    <mergeCell ref="CI63:CI68"/>
    <mergeCell ref="CJ63:CJ68"/>
    <mergeCell ref="CK63:CK68"/>
    <mergeCell ref="ET63:ET68"/>
    <mergeCell ref="EU63:EU68"/>
    <mergeCell ref="EV63:EV68"/>
    <mergeCell ref="EW63:EW68"/>
    <mergeCell ref="EX63:EX68"/>
    <mergeCell ref="EO63:EO68"/>
    <mergeCell ref="EP63:EP68"/>
    <mergeCell ref="EQ63:EQ68"/>
    <mergeCell ref="ER63:ER68"/>
    <mergeCell ref="ES63:ES68"/>
    <mergeCell ref="EJ63:EJ68"/>
    <mergeCell ref="EK63:EK68"/>
    <mergeCell ref="EL63:EL68"/>
    <mergeCell ref="EM63:EM68"/>
    <mergeCell ref="EN63:EN68"/>
    <mergeCell ref="EE63:EE68"/>
    <mergeCell ref="EF63:EF68"/>
    <mergeCell ref="EG63:EG68"/>
    <mergeCell ref="EH63:EH68"/>
    <mergeCell ref="EI63:EI68"/>
    <mergeCell ref="DZ63:DZ68"/>
    <mergeCell ref="EA63:EA68"/>
    <mergeCell ref="EB63:EB68"/>
    <mergeCell ref="EC63:EC68"/>
    <mergeCell ref="ED63:ED68"/>
    <mergeCell ref="DU63:DU68"/>
    <mergeCell ref="DV63:DV68"/>
    <mergeCell ref="DW63:DW68"/>
    <mergeCell ref="DX63:DX68"/>
    <mergeCell ref="DY63:DY68"/>
    <mergeCell ref="DP63:DP68"/>
    <mergeCell ref="DQ63:DQ68"/>
    <mergeCell ref="DR63:DR68"/>
    <mergeCell ref="DS63:DS68"/>
    <mergeCell ref="DT63:DT68"/>
    <mergeCell ref="GC63:GC68"/>
    <mergeCell ref="GD63:GD68"/>
    <mergeCell ref="GE63:GE68"/>
    <mergeCell ref="GF63:GF68"/>
    <mergeCell ref="GG63:GG68"/>
    <mergeCell ref="FX63:FX68"/>
    <mergeCell ref="FY63:FY68"/>
    <mergeCell ref="FZ63:FZ68"/>
    <mergeCell ref="GA63:GA68"/>
    <mergeCell ref="GB63:GB68"/>
    <mergeCell ref="FS63:FS68"/>
    <mergeCell ref="FT63:FT68"/>
    <mergeCell ref="FU63:FU68"/>
    <mergeCell ref="FV63:FV68"/>
    <mergeCell ref="FW63:FW68"/>
    <mergeCell ref="FN63:FN68"/>
    <mergeCell ref="FO63:FO68"/>
    <mergeCell ref="FP63:FP68"/>
    <mergeCell ref="FQ63:FQ68"/>
    <mergeCell ref="FR63:FR68"/>
    <mergeCell ref="FI63:FI68"/>
    <mergeCell ref="FJ63:FJ68"/>
    <mergeCell ref="FK63:FK68"/>
    <mergeCell ref="FL63:FL68"/>
    <mergeCell ref="FM63:FM68"/>
    <mergeCell ref="FD63:FD68"/>
    <mergeCell ref="FE63:FE68"/>
    <mergeCell ref="FF63:FF68"/>
    <mergeCell ref="FG63:FG68"/>
    <mergeCell ref="FH63:FH68"/>
    <mergeCell ref="EY63:EY68"/>
    <mergeCell ref="EZ63:EZ68"/>
    <mergeCell ref="FA63:FA68"/>
    <mergeCell ref="FB63:FB68"/>
    <mergeCell ref="FC63:FC68"/>
    <mergeCell ref="HL63:HL68"/>
    <mergeCell ref="HM63:HM68"/>
    <mergeCell ref="HN63:HN68"/>
    <mergeCell ref="HO63:HO68"/>
    <mergeCell ref="HP63:HP68"/>
    <mergeCell ref="HG63:HG68"/>
    <mergeCell ref="HH63:HH68"/>
    <mergeCell ref="HI63:HI68"/>
    <mergeCell ref="HJ63:HJ68"/>
    <mergeCell ref="HK63:HK68"/>
    <mergeCell ref="HB63:HB68"/>
    <mergeCell ref="HC63:HC68"/>
    <mergeCell ref="HD63:HD68"/>
    <mergeCell ref="HE63:HE68"/>
    <mergeCell ref="HF63:HF68"/>
    <mergeCell ref="GW63:GW68"/>
    <mergeCell ref="GX63:GX68"/>
    <mergeCell ref="GY63:GY68"/>
    <mergeCell ref="GZ63:GZ68"/>
    <mergeCell ref="HA63:HA68"/>
    <mergeCell ref="GR63:GR68"/>
    <mergeCell ref="GS63:GS68"/>
    <mergeCell ref="GT63:GT68"/>
    <mergeCell ref="GU63:GU68"/>
    <mergeCell ref="GV63:GV68"/>
    <mergeCell ref="GM63:GM68"/>
    <mergeCell ref="GN63:GN68"/>
    <mergeCell ref="GO63:GO68"/>
    <mergeCell ref="GP63:GP68"/>
    <mergeCell ref="GQ63:GQ68"/>
    <mergeCell ref="GH63:GH68"/>
    <mergeCell ref="GI63:GI68"/>
    <mergeCell ref="GJ63:GJ68"/>
    <mergeCell ref="GK63:GK68"/>
    <mergeCell ref="GL63:GL68"/>
    <mergeCell ref="IU63:IU68"/>
    <mergeCell ref="IV63:IV68"/>
    <mergeCell ref="IW63:IW68"/>
    <mergeCell ref="IX63:IX68"/>
    <mergeCell ref="IY63:IY68"/>
    <mergeCell ref="IP63:IP68"/>
    <mergeCell ref="IQ63:IQ68"/>
    <mergeCell ref="IR63:IR68"/>
    <mergeCell ref="IS63:IS68"/>
    <mergeCell ref="IT63:IT68"/>
    <mergeCell ref="IK63:IK68"/>
    <mergeCell ref="IL63:IL68"/>
    <mergeCell ref="IM63:IM68"/>
    <mergeCell ref="IN63:IN68"/>
    <mergeCell ref="IO63:IO68"/>
    <mergeCell ref="IF63:IF68"/>
    <mergeCell ref="IG63:IG68"/>
    <mergeCell ref="IH63:IH68"/>
    <mergeCell ref="II63:II68"/>
    <mergeCell ref="IJ63:IJ68"/>
    <mergeCell ref="IA63:IA68"/>
    <mergeCell ref="IB63:IB68"/>
    <mergeCell ref="IC63:IC68"/>
    <mergeCell ref="ID63:ID68"/>
    <mergeCell ref="IE63:IE68"/>
    <mergeCell ref="HV63:HV68"/>
    <mergeCell ref="HW63:HW68"/>
    <mergeCell ref="HX63:HX68"/>
    <mergeCell ref="HY63:HY68"/>
    <mergeCell ref="HZ63:HZ68"/>
    <mergeCell ref="HQ63:HQ68"/>
    <mergeCell ref="HR63:HR68"/>
    <mergeCell ref="HS63:HS68"/>
    <mergeCell ref="HT63:HT68"/>
    <mergeCell ref="HU63:HU68"/>
    <mergeCell ref="KD63:KD68"/>
    <mergeCell ref="KE63:KE68"/>
    <mergeCell ref="KF63:KF68"/>
    <mergeCell ref="KG63:KG68"/>
    <mergeCell ref="KH63:KH68"/>
    <mergeCell ref="JY63:JY68"/>
    <mergeCell ref="JZ63:JZ68"/>
    <mergeCell ref="KA63:KA68"/>
    <mergeCell ref="KB63:KB68"/>
    <mergeCell ref="KC63:KC68"/>
    <mergeCell ref="JT63:JT68"/>
    <mergeCell ref="JU63:JU68"/>
    <mergeCell ref="JV63:JV68"/>
    <mergeCell ref="JW63:JW68"/>
    <mergeCell ref="JX63:JX68"/>
    <mergeCell ref="JO63:JO68"/>
    <mergeCell ref="JP63:JP68"/>
    <mergeCell ref="JQ63:JQ68"/>
    <mergeCell ref="JR63:JR68"/>
    <mergeCell ref="JS63:JS68"/>
    <mergeCell ref="JJ63:JJ68"/>
    <mergeCell ref="JK63:JK68"/>
    <mergeCell ref="JL63:JL68"/>
    <mergeCell ref="JM63:JM68"/>
    <mergeCell ref="JN63:JN68"/>
    <mergeCell ref="JE63:JE68"/>
    <mergeCell ref="JF63:JF68"/>
    <mergeCell ref="JG63:JG68"/>
    <mergeCell ref="JH63:JH68"/>
    <mergeCell ref="JI63:JI68"/>
    <mergeCell ref="IZ63:IZ68"/>
    <mergeCell ref="JA63:JA68"/>
    <mergeCell ref="JB63:JB68"/>
    <mergeCell ref="JC63:JC68"/>
    <mergeCell ref="JD63:JD68"/>
    <mergeCell ref="LM63:LM68"/>
    <mergeCell ref="LN63:LN68"/>
    <mergeCell ref="LO63:LO68"/>
    <mergeCell ref="LP63:LP68"/>
    <mergeCell ref="LQ63:LQ68"/>
    <mergeCell ref="LH63:LH68"/>
    <mergeCell ref="LI63:LI68"/>
    <mergeCell ref="LJ63:LJ68"/>
    <mergeCell ref="LK63:LK68"/>
    <mergeCell ref="LL63:LL68"/>
    <mergeCell ref="LC63:LC68"/>
    <mergeCell ref="LD63:LD68"/>
    <mergeCell ref="LE63:LE68"/>
    <mergeCell ref="LF63:LF68"/>
    <mergeCell ref="LG63:LG68"/>
    <mergeCell ref="KX63:KX68"/>
    <mergeCell ref="KY63:KY68"/>
    <mergeCell ref="KZ63:KZ68"/>
    <mergeCell ref="LA63:LA68"/>
    <mergeCell ref="LB63:LB68"/>
    <mergeCell ref="KS63:KS68"/>
    <mergeCell ref="KT63:KT68"/>
    <mergeCell ref="KU63:KU68"/>
    <mergeCell ref="KV63:KV68"/>
    <mergeCell ref="KW63:KW68"/>
    <mergeCell ref="KN63:KN68"/>
    <mergeCell ref="KO63:KO68"/>
    <mergeCell ref="KP63:KP68"/>
    <mergeCell ref="KQ63:KQ68"/>
    <mergeCell ref="KR63:KR68"/>
    <mergeCell ref="KI63:KI68"/>
    <mergeCell ref="KJ63:KJ68"/>
    <mergeCell ref="KK63:KK68"/>
    <mergeCell ref="KL63:KL68"/>
    <mergeCell ref="KM63:KM68"/>
    <mergeCell ref="NE63:NE68"/>
    <mergeCell ref="MV63:MV68"/>
    <mergeCell ref="MW63:MW68"/>
    <mergeCell ref="MX63:MX68"/>
    <mergeCell ref="MY63:MY68"/>
    <mergeCell ref="MZ63:MZ68"/>
    <mergeCell ref="MQ63:MQ68"/>
    <mergeCell ref="MR63:MR68"/>
    <mergeCell ref="MS63:MS68"/>
    <mergeCell ref="MT63:MT68"/>
    <mergeCell ref="MU63:MU68"/>
    <mergeCell ref="ML63:ML68"/>
    <mergeCell ref="MM63:MM68"/>
    <mergeCell ref="MN63:MN68"/>
    <mergeCell ref="MO63:MO68"/>
    <mergeCell ref="MP63:MP68"/>
    <mergeCell ref="MG63:MG68"/>
    <mergeCell ref="MH63:MH68"/>
    <mergeCell ref="MI63:MI68"/>
    <mergeCell ref="MJ63:MJ68"/>
    <mergeCell ref="MK63:MK68"/>
    <mergeCell ref="MB63:MB68"/>
    <mergeCell ref="MC63:MC68"/>
    <mergeCell ref="MD63:MD68"/>
    <mergeCell ref="ME63:ME68"/>
    <mergeCell ref="MF63:MF68"/>
    <mergeCell ref="LW63:LW68"/>
    <mergeCell ref="LX63:LX68"/>
    <mergeCell ref="LY63:LY68"/>
    <mergeCell ref="LZ63:LZ68"/>
    <mergeCell ref="MA63:MA68"/>
    <mergeCell ref="LR63:LR68"/>
    <mergeCell ref="LS63:LS68"/>
    <mergeCell ref="LT63:LT68"/>
    <mergeCell ref="LU63:LU68"/>
    <mergeCell ref="LV63:LV68"/>
    <mergeCell ref="AD69:AD72"/>
    <mergeCell ref="AE69:AE72"/>
    <mergeCell ref="AF69:AF72"/>
    <mergeCell ref="AG69:AG72"/>
    <mergeCell ref="AH69:AH72"/>
    <mergeCell ref="Y69:Y72"/>
    <mergeCell ref="Z69:Z72"/>
    <mergeCell ref="AA69:AA72"/>
    <mergeCell ref="AB69:AB72"/>
    <mergeCell ref="AC69:AC72"/>
    <mergeCell ref="T69:T72"/>
    <mergeCell ref="U69:U72"/>
    <mergeCell ref="V69:V72"/>
    <mergeCell ref="W69:W72"/>
    <mergeCell ref="X69:X72"/>
    <mergeCell ref="O69:O72"/>
    <mergeCell ref="P69:P72"/>
    <mergeCell ref="Q69:Q72"/>
    <mergeCell ref="R69:R72"/>
    <mergeCell ref="S69:S72"/>
    <mergeCell ref="J69:J72"/>
    <mergeCell ref="K69:K72"/>
    <mergeCell ref="L69:L72"/>
    <mergeCell ref="M69:M72"/>
    <mergeCell ref="N69:N72"/>
    <mergeCell ref="OJ63:OJ68"/>
    <mergeCell ref="OK63:OK68"/>
    <mergeCell ref="OL63:OL68"/>
    <mergeCell ref="OM63:OM68"/>
    <mergeCell ref="ON63:ON68"/>
    <mergeCell ref="OE63:OE68"/>
    <mergeCell ref="OF63:OF68"/>
    <mergeCell ref="OG63:OG68"/>
    <mergeCell ref="OH63:OH68"/>
    <mergeCell ref="OI63:OI68"/>
    <mergeCell ref="NZ63:NZ68"/>
    <mergeCell ref="OA63:OA68"/>
    <mergeCell ref="OB63:OB68"/>
    <mergeCell ref="OC63:OC68"/>
    <mergeCell ref="OD63:OD68"/>
    <mergeCell ref="NU63:NU68"/>
    <mergeCell ref="NV63:NV68"/>
    <mergeCell ref="NW63:NW68"/>
    <mergeCell ref="NX63:NX68"/>
    <mergeCell ref="NY63:NY68"/>
    <mergeCell ref="NP63:NP68"/>
    <mergeCell ref="NQ63:NQ68"/>
    <mergeCell ref="NR63:NR68"/>
    <mergeCell ref="NS63:NS68"/>
    <mergeCell ref="NT63:NT68"/>
    <mergeCell ref="NK63:NK68"/>
    <mergeCell ref="NL63:NL68"/>
    <mergeCell ref="NM63:NM68"/>
    <mergeCell ref="NN63:NN68"/>
    <mergeCell ref="NO63:NO68"/>
    <mergeCell ref="NF63:NF68"/>
    <mergeCell ref="NG63:NG68"/>
    <mergeCell ref="NH63:NH68"/>
    <mergeCell ref="NI63:NI68"/>
    <mergeCell ref="NJ63:NJ68"/>
    <mergeCell ref="NA63:NA68"/>
    <mergeCell ref="NB63:NB68"/>
    <mergeCell ref="NC63:NC68"/>
    <mergeCell ref="ND63:ND68"/>
    <mergeCell ref="BM69:BM72"/>
    <mergeCell ref="BN69:BN72"/>
    <mergeCell ref="BO69:BO72"/>
    <mergeCell ref="BP69:BP72"/>
    <mergeCell ref="BQ69:BQ72"/>
    <mergeCell ref="BH69:BH72"/>
    <mergeCell ref="BI69:BI72"/>
    <mergeCell ref="BJ69:BJ72"/>
    <mergeCell ref="BK69:BK72"/>
    <mergeCell ref="BL69:BL72"/>
    <mergeCell ref="BC69:BC72"/>
    <mergeCell ref="BD69:BD72"/>
    <mergeCell ref="BE69:BE72"/>
    <mergeCell ref="BF69:BF72"/>
    <mergeCell ref="BG69:BG72"/>
    <mergeCell ref="AX69:AX72"/>
    <mergeCell ref="AY69:AY72"/>
    <mergeCell ref="AZ69:AZ72"/>
    <mergeCell ref="BA69:BA72"/>
    <mergeCell ref="BB69:BB72"/>
    <mergeCell ref="AS69:AS72"/>
    <mergeCell ref="AT69:AT72"/>
    <mergeCell ref="AU69:AU72"/>
    <mergeCell ref="AV69:AV72"/>
    <mergeCell ref="AW69:AW72"/>
    <mergeCell ref="AN69:AN72"/>
    <mergeCell ref="AO69:AO72"/>
    <mergeCell ref="AP69:AP72"/>
    <mergeCell ref="AQ69:AQ72"/>
    <mergeCell ref="AR69:AR72"/>
    <mergeCell ref="AI69:AI72"/>
    <mergeCell ref="AJ69:AJ72"/>
    <mergeCell ref="AK69:AK72"/>
    <mergeCell ref="AL69:AL72"/>
    <mergeCell ref="AM69:AM72"/>
    <mergeCell ref="CV69:CV72"/>
    <mergeCell ref="CW69:CW72"/>
    <mergeCell ref="CX69:CX72"/>
    <mergeCell ref="CY69:CY72"/>
    <mergeCell ref="CZ69:CZ72"/>
    <mergeCell ref="CQ69:CQ72"/>
    <mergeCell ref="CR69:CR72"/>
    <mergeCell ref="CS69:CS72"/>
    <mergeCell ref="CT69:CT72"/>
    <mergeCell ref="CU69:CU72"/>
    <mergeCell ref="CL69:CL72"/>
    <mergeCell ref="CM69:CM72"/>
    <mergeCell ref="CN69:CN72"/>
    <mergeCell ref="CO69:CO72"/>
    <mergeCell ref="CP69:CP72"/>
    <mergeCell ref="CG69:CG72"/>
    <mergeCell ref="CH69:CH72"/>
    <mergeCell ref="CI69:CI72"/>
    <mergeCell ref="CJ69:CJ72"/>
    <mergeCell ref="CK69:CK72"/>
    <mergeCell ref="CB69:CB72"/>
    <mergeCell ref="CC69:CC72"/>
    <mergeCell ref="CD69:CD72"/>
    <mergeCell ref="CE69:CE72"/>
    <mergeCell ref="CF69:CF72"/>
    <mergeCell ref="BW69:BW72"/>
    <mergeCell ref="BX69:BX72"/>
    <mergeCell ref="BY69:BY72"/>
    <mergeCell ref="BZ69:BZ72"/>
    <mergeCell ref="CA69:CA72"/>
    <mergeCell ref="BR69:BR72"/>
    <mergeCell ref="BS69:BS72"/>
    <mergeCell ref="BT69:BT72"/>
    <mergeCell ref="BU69:BU72"/>
    <mergeCell ref="BV69:BV72"/>
    <mergeCell ref="EE69:EE72"/>
    <mergeCell ref="EF69:EF72"/>
    <mergeCell ref="EG69:EG72"/>
    <mergeCell ref="EH69:EH72"/>
    <mergeCell ref="EI69:EI72"/>
    <mergeCell ref="DZ69:DZ72"/>
    <mergeCell ref="EA69:EA72"/>
    <mergeCell ref="EB69:EB72"/>
    <mergeCell ref="EC69:EC72"/>
    <mergeCell ref="ED69:ED72"/>
    <mergeCell ref="DU69:DU72"/>
    <mergeCell ref="DV69:DV72"/>
    <mergeCell ref="DW69:DW72"/>
    <mergeCell ref="DX69:DX72"/>
    <mergeCell ref="DY69:DY72"/>
    <mergeCell ref="DP69:DP72"/>
    <mergeCell ref="DQ69:DQ72"/>
    <mergeCell ref="DR69:DR72"/>
    <mergeCell ref="DS69:DS72"/>
    <mergeCell ref="DT69:DT72"/>
    <mergeCell ref="DK69:DK72"/>
    <mergeCell ref="DL69:DL72"/>
    <mergeCell ref="DM69:DM72"/>
    <mergeCell ref="DN69:DN72"/>
    <mergeCell ref="DO69:DO72"/>
    <mergeCell ref="DF69:DF72"/>
    <mergeCell ref="DG69:DG72"/>
    <mergeCell ref="DH69:DH72"/>
    <mergeCell ref="DI69:DI72"/>
    <mergeCell ref="DJ69:DJ72"/>
    <mergeCell ref="DA69:DA72"/>
    <mergeCell ref="DB69:DB72"/>
    <mergeCell ref="DC69:DC72"/>
    <mergeCell ref="DD69:DD72"/>
    <mergeCell ref="DE69:DE72"/>
    <mergeCell ref="FN69:FN72"/>
    <mergeCell ref="FO69:FO72"/>
    <mergeCell ref="FP69:FP72"/>
    <mergeCell ref="FQ69:FQ72"/>
    <mergeCell ref="FR69:FR72"/>
    <mergeCell ref="FI69:FI72"/>
    <mergeCell ref="FJ69:FJ72"/>
    <mergeCell ref="FK69:FK72"/>
    <mergeCell ref="FL69:FL72"/>
    <mergeCell ref="FM69:FM72"/>
    <mergeCell ref="FD69:FD72"/>
    <mergeCell ref="FE69:FE72"/>
    <mergeCell ref="FF69:FF72"/>
    <mergeCell ref="FG69:FG72"/>
    <mergeCell ref="FH69:FH72"/>
    <mergeCell ref="EY69:EY72"/>
    <mergeCell ref="EZ69:EZ72"/>
    <mergeCell ref="FA69:FA72"/>
    <mergeCell ref="FB69:FB72"/>
    <mergeCell ref="FC69:FC72"/>
    <mergeCell ref="ET69:ET72"/>
    <mergeCell ref="EU69:EU72"/>
    <mergeCell ref="EV69:EV72"/>
    <mergeCell ref="EW69:EW72"/>
    <mergeCell ref="EX69:EX72"/>
    <mergeCell ref="EO69:EO72"/>
    <mergeCell ref="EP69:EP72"/>
    <mergeCell ref="EQ69:EQ72"/>
    <mergeCell ref="ER69:ER72"/>
    <mergeCell ref="ES69:ES72"/>
    <mergeCell ref="EJ69:EJ72"/>
    <mergeCell ref="EK69:EK72"/>
    <mergeCell ref="EL69:EL72"/>
    <mergeCell ref="EM69:EM72"/>
    <mergeCell ref="EN69:EN72"/>
    <mergeCell ref="GW69:GW72"/>
    <mergeCell ref="GX69:GX72"/>
    <mergeCell ref="GY69:GY72"/>
    <mergeCell ref="GZ69:GZ72"/>
    <mergeCell ref="HA69:HA72"/>
    <mergeCell ref="GR69:GR72"/>
    <mergeCell ref="GS69:GS72"/>
    <mergeCell ref="GT69:GT72"/>
    <mergeCell ref="GU69:GU72"/>
    <mergeCell ref="GV69:GV72"/>
    <mergeCell ref="GM69:GM72"/>
    <mergeCell ref="GN69:GN72"/>
    <mergeCell ref="GO69:GO72"/>
    <mergeCell ref="GP69:GP72"/>
    <mergeCell ref="GQ69:GQ72"/>
    <mergeCell ref="GH69:GH72"/>
    <mergeCell ref="GI69:GI72"/>
    <mergeCell ref="GJ69:GJ72"/>
    <mergeCell ref="GK69:GK72"/>
    <mergeCell ref="GL69:GL72"/>
    <mergeCell ref="GC69:GC72"/>
    <mergeCell ref="GD69:GD72"/>
    <mergeCell ref="GE69:GE72"/>
    <mergeCell ref="GF69:GF72"/>
    <mergeCell ref="GG69:GG72"/>
    <mergeCell ref="FX69:FX72"/>
    <mergeCell ref="FY69:FY72"/>
    <mergeCell ref="FZ69:FZ72"/>
    <mergeCell ref="GA69:GA72"/>
    <mergeCell ref="GB69:GB72"/>
    <mergeCell ref="FS69:FS72"/>
    <mergeCell ref="FT69:FT72"/>
    <mergeCell ref="FU69:FU72"/>
    <mergeCell ref="FV69:FV72"/>
    <mergeCell ref="FW69:FW72"/>
    <mergeCell ref="IF69:IF72"/>
    <mergeCell ref="IG69:IG72"/>
    <mergeCell ref="IH69:IH72"/>
    <mergeCell ref="II69:II72"/>
    <mergeCell ref="IJ69:IJ72"/>
    <mergeCell ref="IA69:IA72"/>
    <mergeCell ref="IB69:IB72"/>
    <mergeCell ref="IC69:IC72"/>
    <mergeCell ref="ID69:ID72"/>
    <mergeCell ref="IE69:IE72"/>
    <mergeCell ref="HV69:HV72"/>
    <mergeCell ref="HW69:HW72"/>
    <mergeCell ref="HX69:HX72"/>
    <mergeCell ref="HY69:HY72"/>
    <mergeCell ref="HZ69:HZ72"/>
    <mergeCell ref="HQ69:HQ72"/>
    <mergeCell ref="HR69:HR72"/>
    <mergeCell ref="HS69:HS72"/>
    <mergeCell ref="HT69:HT72"/>
    <mergeCell ref="HU69:HU72"/>
    <mergeCell ref="HL69:HL72"/>
    <mergeCell ref="HM69:HM72"/>
    <mergeCell ref="HN69:HN72"/>
    <mergeCell ref="HO69:HO72"/>
    <mergeCell ref="HP69:HP72"/>
    <mergeCell ref="HG69:HG72"/>
    <mergeCell ref="HH69:HH72"/>
    <mergeCell ref="HI69:HI72"/>
    <mergeCell ref="HJ69:HJ72"/>
    <mergeCell ref="HK69:HK72"/>
    <mergeCell ref="HB69:HB72"/>
    <mergeCell ref="HC69:HC72"/>
    <mergeCell ref="HD69:HD72"/>
    <mergeCell ref="HE69:HE72"/>
    <mergeCell ref="HF69:HF72"/>
    <mergeCell ref="JO69:JO72"/>
    <mergeCell ref="JP69:JP72"/>
    <mergeCell ref="JQ69:JQ72"/>
    <mergeCell ref="JR69:JR72"/>
    <mergeCell ref="JS69:JS72"/>
    <mergeCell ref="JJ69:JJ72"/>
    <mergeCell ref="JK69:JK72"/>
    <mergeCell ref="JL69:JL72"/>
    <mergeCell ref="JM69:JM72"/>
    <mergeCell ref="JN69:JN72"/>
    <mergeCell ref="JE69:JE72"/>
    <mergeCell ref="JF69:JF72"/>
    <mergeCell ref="JG69:JG72"/>
    <mergeCell ref="JH69:JH72"/>
    <mergeCell ref="JI69:JI72"/>
    <mergeCell ref="IZ69:IZ72"/>
    <mergeCell ref="JA69:JA72"/>
    <mergeCell ref="JB69:JB72"/>
    <mergeCell ref="JC69:JC72"/>
    <mergeCell ref="JD69:JD72"/>
    <mergeCell ref="IU69:IU72"/>
    <mergeCell ref="IV69:IV72"/>
    <mergeCell ref="IW69:IW72"/>
    <mergeCell ref="IX69:IX72"/>
    <mergeCell ref="IY69:IY72"/>
    <mergeCell ref="IP69:IP72"/>
    <mergeCell ref="IQ69:IQ72"/>
    <mergeCell ref="IR69:IR72"/>
    <mergeCell ref="IS69:IS72"/>
    <mergeCell ref="IT69:IT72"/>
    <mergeCell ref="IK69:IK72"/>
    <mergeCell ref="IL69:IL72"/>
    <mergeCell ref="IM69:IM72"/>
    <mergeCell ref="IN69:IN72"/>
    <mergeCell ref="IO69:IO72"/>
    <mergeCell ref="KX69:KX72"/>
    <mergeCell ref="KY69:KY72"/>
    <mergeCell ref="KZ69:KZ72"/>
    <mergeCell ref="LA69:LA72"/>
    <mergeCell ref="LB69:LB72"/>
    <mergeCell ref="KS69:KS72"/>
    <mergeCell ref="KT69:KT72"/>
    <mergeCell ref="KU69:KU72"/>
    <mergeCell ref="KV69:KV72"/>
    <mergeCell ref="KW69:KW72"/>
    <mergeCell ref="KN69:KN72"/>
    <mergeCell ref="KO69:KO72"/>
    <mergeCell ref="KP69:KP72"/>
    <mergeCell ref="KQ69:KQ72"/>
    <mergeCell ref="KR69:KR72"/>
    <mergeCell ref="KI69:KI72"/>
    <mergeCell ref="KJ69:KJ72"/>
    <mergeCell ref="KK69:KK72"/>
    <mergeCell ref="KL69:KL72"/>
    <mergeCell ref="KM69:KM72"/>
    <mergeCell ref="KD69:KD72"/>
    <mergeCell ref="KE69:KE72"/>
    <mergeCell ref="KF69:KF72"/>
    <mergeCell ref="KG69:KG72"/>
    <mergeCell ref="KH69:KH72"/>
    <mergeCell ref="JY69:JY72"/>
    <mergeCell ref="JZ69:JZ72"/>
    <mergeCell ref="KA69:KA72"/>
    <mergeCell ref="KB69:KB72"/>
    <mergeCell ref="KC69:KC72"/>
    <mergeCell ref="JT69:JT72"/>
    <mergeCell ref="JU69:JU72"/>
    <mergeCell ref="JV69:JV72"/>
    <mergeCell ref="JW69:JW72"/>
    <mergeCell ref="JX69:JX72"/>
    <mergeCell ref="MP69:MP72"/>
    <mergeCell ref="MG69:MG72"/>
    <mergeCell ref="MH69:MH72"/>
    <mergeCell ref="MI69:MI72"/>
    <mergeCell ref="MJ69:MJ72"/>
    <mergeCell ref="MK69:MK72"/>
    <mergeCell ref="MB69:MB72"/>
    <mergeCell ref="MC69:MC72"/>
    <mergeCell ref="MD69:MD72"/>
    <mergeCell ref="ME69:ME72"/>
    <mergeCell ref="MF69:MF72"/>
    <mergeCell ref="LW69:LW72"/>
    <mergeCell ref="LX69:LX72"/>
    <mergeCell ref="LY69:LY72"/>
    <mergeCell ref="LZ69:LZ72"/>
    <mergeCell ref="MA69:MA72"/>
    <mergeCell ref="LR69:LR72"/>
    <mergeCell ref="LS69:LS72"/>
    <mergeCell ref="LT69:LT72"/>
    <mergeCell ref="LU69:LU72"/>
    <mergeCell ref="LV69:LV72"/>
    <mergeCell ref="LM69:LM72"/>
    <mergeCell ref="LN69:LN72"/>
    <mergeCell ref="LO69:LO72"/>
    <mergeCell ref="LP69:LP72"/>
    <mergeCell ref="LQ69:LQ72"/>
    <mergeCell ref="LH69:LH72"/>
    <mergeCell ref="LI69:LI72"/>
    <mergeCell ref="LJ69:LJ72"/>
    <mergeCell ref="LK69:LK72"/>
    <mergeCell ref="LL69:LL72"/>
    <mergeCell ref="LC69:LC72"/>
    <mergeCell ref="LD69:LD72"/>
    <mergeCell ref="LE69:LE72"/>
    <mergeCell ref="LF69:LF72"/>
    <mergeCell ref="LG69:LG72"/>
    <mergeCell ref="O74:O76"/>
    <mergeCell ref="P74:P76"/>
    <mergeCell ref="Q74:Q76"/>
    <mergeCell ref="R74:R76"/>
    <mergeCell ref="S74:S76"/>
    <mergeCell ref="J74:J76"/>
    <mergeCell ref="K74:K76"/>
    <mergeCell ref="L74:L76"/>
    <mergeCell ref="M74:M76"/>
    <mergeCell ref="N74:N76"/>
    <mergeCell ref="OJ69:OJ72"/>
    <mergeCell ref="OK69:OK72"/>
    <mergeCell ref="OL69:OL72"/>
    <mergeCell ref="OM69:OM72"/>
    <mergeCell ref="ON69:ON72"/>
    <mergeCell ref="OE69:OE72"/>
    <mergeCell ref="OF69:OF72"/>
    <mergeCell ref="OG69:OG72"/>
    <mergeCell ref="OH69:OH72"/>
    <mergeCell ref="OI69:OI72"/>
    <mergeCell ref="NZ69:NZ72"/>
    <mergeCell ref="OA69:OA72"/>
    <mergeCell ref="OB69:OB72"/>
    <mergeCell ref="OC69:OC72"/>
    <mergeCell ref="OD69:OD72"/>
    <mergeCell ref="NU69:NU72"/>
    <mergeCell ref="NV69:NV72"/>
    <mergeCell ref="NW69:NW72"/>
    <mergeCell ref="NX69:NX72"/>
    <mergeCell ref="NY69:NY72"/>
    <mergeCell ref="NP69:NP72"/>
    <mergeCell ref="NQ69:NQ72"/>
    <mergeCell ref="NR69:NR72"/>
    <mergeCell ref="NS69:NS72"/>
    <mergeCell ref="NT69:NT72"/>
    <mergeCell ref="NK69:NK72"/>
    <mergeCell ref="NL69:NL72"/>
    <mergeCell ref="NM69:NM72"/>
    <mergeCell ref="NN69:NN72"/>
    <mergeCell ref="NO69:NO72"/>
    <mergeCell ref="NF69:NF72"/>
    <mergeCell ref="NG69:NG72"/>
    <mergeCell ref="NH69:NH72"/>
    <mergeCell ref="NI69:NI72"/>
    <mergeCell ref="NJ69:NJ72"/>
    <mergeCell ref="NA69:NA72"/>
    <mergeCell ref="NB69:NB72"/>
    <mergeCell ref="NC69:NC72"/>
    <mergeCell ref="ND69:ND72"/>
    <mergeCell ref="NE69:NE72"/>
    <mergeCell ref="MV69:MV72"/>
    <mergeCell ref="MW69:MW72"/>
    <mergeCell ref="MX69:MX72"/>
    <mergeCell ref="MY69:MY72"/>
    <mergeCell ref="MZ69:MZ72"/>
    <mergeCell ref="MQ69:MQ72"/>
    <mergeCell ref="MR69:MR72"/>
    <mergeCell ref="MS69:MS72"/>
    <mergeCell ref="MT69:MT72"/>
    <mergeCell ref="MU69:MU72"/>
    <mergeCell ref="ML69:ML72"/>
    <mergeCell ref="MM69:MM72"/>
    <mergeCell ref="MN69:MN72"/>
    <mergeCell ref="MO69:MO72"/>
    <mergeCell ref="AX74:AX76"/>
    <mergeCell ref="AY74:AY76"/>
    <mergeCell ref="AZ74:AZ76"/>
    <mergeCell ref="BA74:BA76"/>
    <mergeCell ref="BB74:BB76"/>
    <mergeCell ref="AS74:AS76"/>
    <mergeCell ref="AT74:AT76"/>
    <mergeCell ref="AU74:AU76"/>
    <mergeCell ref="AV74:AV76"/>
    <mergeCell ref="AW74:AW76"/>
    <mergeCell ref="AN74:AN76"/>
    <mergeCell ref="AO74:AO76"/>
    <mergeCell ref="AP74:AP76"/>
    <mergeCell ref="AQ74:AQ76"/>
    <mergeCell ref="AR74:AR76"/>
    <mergeCell ref="AI74:AI76"/>
    <mergeCell ref="AJ74:AJ76"/>
    <mergeCell ref="AK74:AK76"/>
    <mergeCell ref="AL74:AL76"/>
    <mergeCell ref="AM74:AM76"/>
    <mergeCell ref="AD74:AD76"/>
    <mergeCell ref="AE74:AE76"/>
    <mergeCell ref="AF74:AF76"/>
    <mergeCell ref="AG74:AG76"/>
    <mergeCell ref="AH74:AH76"/>
    <mergeCell ref="Y74:Y76"/>
    <mergeCell ref="Z74:Z76"/>
    <mergeCell ref="AA74:AA76"/>
    <mergeCell ref="AB74:AB76"/>
    <mergeCell ref="AC74:AC76"/>
    <mergeCell ref="T74:T76"/>
    <mergeCell ref="U74:U76"/>
    <mergeCell ref="V74:V76"/>
    <mergeCell ref="W74:W76"/>
    <mergeCell ref="X74:X76"/>
    <mergeCell ref="CG74:CG76"/>
    <mergeCell ref="CH74:CH76"/>
    <mergeCell ref="CI74:CI76"/>
    <mergeCell ref="CJ74:CJ76"/>
    <mergeCell ref="CK74:CK76"/>
    <mergeCell ref="CB74:CB76"/>
    <mergeCell ref="CC74:CC76"/>
    <mergeCell ref="CD74:CD76"/>
    <mergeCell ref="CE74:CE76"/>
    <mergeCell ref="CF74:CF76"/>
    <mergeCell ref="BW74:BW76"/>
    <mergeCell ref="BX74:BX76"/>
    <mergeCell ref="BY74:BY76"/>
    <mergeCell ref="BZ74:BZ76"/>
    <mergeCell ref="CA74:CA76"/>
    <mergeCell ref="BR74:BR76"/>
    <mergeCell ref="BS74:BS76"/>
    <mergeCell ref="BT74:BT76"/>
    <mergeCell ref="BU74:BU76"/>
    <mergeCell ref="BV74:BV76"/>
    <mergeCell ref="BM74:BM76"/>
    <mergeCell ref="BN74:BN76"/>
    <mergeCell ref="BO74:BO76"/>
    <mergeCell ref="BP74:BP76"/>
    <mergeCell ref="BQ74:BQ76"/>
    <mergeCell ref="BH74:BH76"/>
    <mergeCell ref="BI74:BI76"/>
    <mergeCell ref="BJ74:BJ76"/>
    <mergeCell ref="BK74:BK76"/>
    <mergeCell ref="BL74:BL76"/>
    <mergeCell ref="BC74:BC76"/>
    <mergeCell ref="BD74:BD76"/>
    <mergeCell ref="BE74:BE76"/>
    <mergeCell ref="BF74:BF76"/>
    <mergeCell ref="BG74:BG76"/>
    <mergeCell ref="DP74:DP76"/>
    <mergeCell ref="DQ74:DQ76"/>
    <mergeCell ref="DR74:DR76"/>
    <mergeCell ref="DS74:DS76"/>
    <mergeCell ref="DT74:DT76"/>
    <mergeCell ref="DK74:DK76"/>
    <mergeCell ref="DL74:DL76"/>
    <mergeCell ref="DM74:DM76"/>
    <mergeCell ref="DN74:DN76"/>
    <mergeCell ref="DO74:DO76"/>
    <mergeCell ref="DF74:DF76"/>
    <mergeCell ref="DG74:DG76"/>
    <mergeCell ref="DH74:DH76"/>
    <mergeCell ref="DI74:DI76"/>
    <mergeCell ref="DJ74:DJ76"/>
    <mergeCell ref="DA74:DA76"/>
    <mergeCell ref="DB74:DB76"/>
    <mergeCell ref="DC74:DC76"/>
    <mergeCell ref="DD74:DD76"/>
    <mergeCell ref="DE74:DE76"/>
    <mergeCell ref="CV74:CV76"/>
    <mergeCell ref="CW74:CW76"/>
    <mergeCell ref="CX74:CX76"/>
    <mergeCell ref="CY74:CY76"/>
    <mergeCell ref="CZ74:CZ76"/>
    <mergeCell ref="CQ74:CQ76"/>
    <mergeCell ref="CR74:CR76"/>
    <mergeCell ref="CS74:CS76"/>
    <mergeCell ref="CT74:CT76"/>
    <mergeCell ref="CU74:CU76"/>
    <mergeCell ref="CL74:CL76"/>
    <mergeCell ref="CM74:CM76"/>
    <mergeCell ref="CN74:CN76"/>
    <mergeCell ref="CO74:CO76"/>
    <mergeCell ref="CP74:CP76"/>
    <mergeCell ref="EY74:EY76"/>
    <mergeCell ref="EZ74:EZ76"/>
    <mergeCell ref="FA74:FA76"/>
    <mergeCell ref="FB74:FB76"/>
    <mergeCell ref="FC74:FC76"/>
    <mergeCell ref="ET74:ET76"/>
    <mergeCell ref="EU74:EU76"/>
    <mergeCell ref="EV74:EV76"/>
    <mergeCell ref="EW74:EW76"/>
    <mergeCell ref="EX74:EX76"/>
    <mergeCell ref="EO74:EO76"/>
    <mergeCell ref="EP74:EP76"/>
    <mergeCell ref="EQ74:EQ76"/>
    <mergeCell ref="ER74:ER76"/>
    <mergeCell ref="ES74:ES76"/>
    <mergeCell ref="EJ74:EJ76"/>
    <mergeCell ref="EK74:EK76"/>
    <mergeCell ref="EL74:EL76"/>
    <mergeCell ref="EM74:EM76"/>
    <mergeCell ref="EN74:EN76"/>
    <mergeCell ref="EE74:EE76"/>
    <mergeCell ref="EF74:EF76"/>
    <mergeCell ref="EG74:EG76"/>
    <mergeCell ref="EH74:EH76"/>
    <mergeCell ref="EI74:EI76"/>
    <mergeCell ref="DZ74:DZ76"/>
    <mergeCell ref="EA74:EA76"/>
    <mergeCell ref="EB74:EB76"/>
    <mergeCell ref="EC74:EC76"/>
    <mergeCell ref="ED74:ED76"/>
    <mergeCell ref="DU74:DU76"/>
    <mergeCell ref="DV74:DV76"/>
    <mergeCell ref="DW74:DW76"/>
    <mergeCell ref="DX74:DX76"/>
    <mergeCell ref="DY74:DY76"/>
    <mergeCell ref="GH74:GH76"/>
    <mergeCell ref="GI74:GI76"/>
    <mergeCell ref="GJ74:GJ76"/>
    <mergeCell ref="GK74:GK76"/>
    <mergeCell ref="GL74:GL76"/>
    <mergeCell ref="GC74:GC76"/>
    <mergeCell ref="GD74:GD76"/>
    <mergeCell ref="GE74:GE76"/>
    <mergeCell ref="GF74:GF76"/>
    <mergeCell ref="GG74:GG76"/>
    <mergeCell ref="FX74:FX76"/>
    <mergeCell ref="FY74:FY76"/>
    <mergeCell ref="FZ74:FZ76"/>
    <mergeCell ref="GA74:GA76"/>
    <mergeCell ref="GB74:GB76"/>
    <mergeCell ref="FS74:FS76"/>
    <mergeCell ref="FT74:FT76"/>
    <mergeCell ref="FU74:FU76"/>
    <mergeCell ref="FV74:FV76"/>
    <mergeCell ref="FW74:FW76"/>
    <mergeCell ref="FN74:FN76"/>
    <mergeCell ref="FO74:FO76"/>
    <mergeCell ref="FP74:FP76"/>
    <mergeCell ref="FQ74:FQ76"/>
    <mergeCell ref="FR74:FR76"/>
    <mergeCell ref="FI74:FI76"/>
    <mergeCell ref="FJ74:FJ76"/>
    <mergeCell ref="FK74:FK76"/>
    <mergeCell ref="FL74:FL76"/>
    <mergeCell ref="FM74:FM76"/>
    <mergeCell ref="FD74:FD76"/>
    <mergeCell ref="FE74:FE76"/>
    <mergeCell ref="FF74:FF76"/>
    <mergeCell ref="FG74:FG76"/>
    <mergeCell ref="FH74:FH76"/>
    <mergeCell ref="HQ74:HQ76"/>
    <mergeCell ref="HR74:HR76"/>
    <mergeCell ref="HS74:HS76"/>
    <mergeCell ref="HT74:HT76"/>
    <mergeCell ref="HU74:HU76"/>
    <mergeCell ref="HL74:HL76"/>
    <mergeCell ref="HM74:HM76"/>
    <mergeCell ref="HN74:HN76"/>
    <mergeCell ref="HO74:HO76"/>
    <mergeCell ref="HP74:HP76"/>
    <mergeCell ref="HG74:HG76"/>
    <mergeCell ref="HH74:HH76"/>
    <mergeCell ref="HI74:HI76"/>
    <mergeCell ref="HJ74:HJ76"/>
    <mergeCell ref="HK74:HK76"/>
    <mergeCell ref="HB74:HB76"/>
    <mergeCell ref="HC74:HC76"/>
    <mergeCell ref="HD74:HD76"/>
    <mergeCell ref="HE74:HE76"/>
    <mergeCell ref="HF74:HF76"/>
    <mergeCell ref="GW74:GW76"/>
    <mergeCell ref="GX74:GX76"/>
    <mergeCell ref="GY74:GY76"/>
    <mergeCell ref="GZ74:GZ76"/>
    <mergeCell ref="HA74:HA76"/>
    <mergeCell ref="GR74:GR76"/>
    <mergeCell ref="GS74:GS76"/>
    <mergeCell ref="GT74:GT76"/>
    <mergeCell ref="GU74:GU76"/>
    <mergeCell ref="GV74:GV76"/>
    <mergeCell ref="GM74:GM76"/>
    <mergeCell ref="GN74:GN76"/>
    <mergeCell ref="GO74:GO76"/>
    <mergeCell ref="GP74:GP76"/>
    <mergeCell ref="GQ74:GQ76"/>
    <mergeCell ref="IZ74:IZ76"/>
    <mergeCell ref="JA74:JA76"/>
    <mergeCell ref="JB74:JB76"/>
    <mergeCell ref="JC74:JC76"/>
    <mergeCell ref="JD74:JD76"/>
    <mergeCell ref="IU74:IU76"/>
    <mergeCell ref="IV74:IV76"/>
    <mergeCell ref="IW74:IW76"/>
    <mergeCell ref="IX74:IX76"/>
    <mergeCell ref="IY74:IY76"/>
    <mergeCell ref="IP74:IP76"/>
    <mergeCell ref="IQ74:IQ76"/>
    <mergeCell ref="IR74:IR76"/>
    <mergeCell ref="IS74:IS76"/>
    <mergeCell ref="IT74:IT76"/>
    <mergeCell ref="IK74:IK76"/>
    <mergeCell ref="IL74:IL76"/>
    <mergeCell ref="IM74:IM76"/>
    <mergeCell ref="IN74:IN76"/>
    <mergeCell ref="IO74:IO76"/>
    <mergeCell ref="IF74:IF76"/>
    <mergeCell ref="IG74:IG76"/>
    <mergeCell ref="IH74:IH76"/>
    <mergeCell ref="II74:II76"/>
    <mergeCell ref="IJ74:IJ76"/>
    <mergeCell ref="IA74:IA76"/>
    <mergeCell ref="IB74:IB76"/>
    <mergeCell ref="IC74:IC76"/>
    <mergeCell ref="ID74:ID76"/>
    <mergeCell ref="IE74:IE76"/>
    <mergeCell ref="HV74:HV76"/>
    <mergeCell ref="HW74:HW76"/>
    <mergeCell ref="HX74:HX76"/>
    <mergeCell ref="HY74:HY76"/>
    <mergeCell ref="HZ74:HZ76"/>
    <mergeCell ref="KI74:KI76"/>
    <mergeCell ref="KJ74:KJ76"/>
    <mergeCell ref="KK74:KK76"/>
    <mergeCell ref="KL74:KL76"/>
    <mergeCell ref="KM74:KM76"/>
    <mergeCell ref="KD74:KD76"/>
    <mergeCell ref="KE74:KE76"/>
    <mergeCell ref="KF74:KF76"/>
    <mergeCell ref="KG74:KG76"/>
    <mergeCell ref="KH74:KH76"/>
    <mergeCell ref="JY74:JY76"/>
    <mergeCell ref="JZ74:JZ76"/>
    <mergeCell ref="KA74:KA76"/>
    <mergeCell ref="KB74:KB76"/>
    <mergeCell ref="KC74:KC76"/>
    <mergeCell ref="JT74:JT76"/>
    <mergeCell ref="JU74:JU76"/>
    <mergeCell ref="JV74:JV76"/>
    <mergeCell ref="JW74:JW76"/>
    <mergeCell ref="JX74:JX76"/>
    <mergeCell ref="JO74:JO76"/>
    <mergeCell ref="JP74:JP76"/>
    <mergeCell ref="JQ74:JQ76"/>
    <mergeCell ref="JR74:JR76"/>
    <mergeCell ref="JS74:JS76"/>
    <mergeCell ref="JJ74:JJ76"/>
    <mergeCell ref="JK74:JK76"/>
    <mergeCell ref="JL74:JL76"/>
    <mergeCell ref="JM74:JM76"/>
    <mergeCell ref="JN74:JN76"/>
    <mergeCell ref="JE74:JE76"/>
    <mergeCell ref="JF74:JF76"/>
    <mergeCell ref="JG74:JG76"/>
    <mergeCell ref="JH74:JH76"/>
    <mergeCell ref="JI74:JI76"/>
    <mergeCell ref="LR74:LR76"/>
    <mergeCell ref="LS74:LS76"/>
    <mergeCell ref="LT74:LT76"/>
    <mergeCell ref="LU74:LU76"/>
    <mergeCell ref="LV74:LV76"/>
    <mergeCell ref="LM74:LM76"/>
    <mergeCell ref="LN74:LN76"/>
    <mergeCell ref="LO74:LO76"/>
    <mergeCell ref="LP74:LP76"/>
    <mergeCell ref="LQ74:LQ76"/>
    <mergeCell ref="LH74:LH76"/>
    <mergeCell ref="LI74:LI76"/>
    <mergeCell ref="LJ74:LJ76"/>
    <mergeCell ref="LK74:LK76"/>
    <mergeCell ref="LL74:LL76"/>
    <mergeCell ref="LC74:LC76"/>
    <mergeCell ref="LD74:LD76"/>
    <mergeCell ref="LE74:LE76"/>
    <mergeCell ref="LF74:LF76"/>
    <mergeCell ref="LG74:LG76"/>
    <mergeCell ref="KX74:KX76"/>
    <mergeCell ref="KY74:KY76"/>
    <mergeCell ref="KZ74:KZ76"/>
    <mergeCell ref="LA74:LA76"/>
    <mergeCell ref="LB74:LB76"/>
    <mergeCell ref="KS74:KS76"/>
    <mergeCell ref="KT74:KT76"/>
    <mergeCell ref="KU74:KU76"/>
    <mergeCell ref="KV74:KV76"/>
    <mergeCell ref="KW74:KW76"/>
    <mergeCell ref="KN74:KN76"/>
    <mergeCell ref="KO74:KO76"/>
    <mergeCell ref="KP74:KP76"/>
    <mergeCell ref="KQ74:KQ76"/>
    <mergeCell ref="KR74:KR76"/>
    <mergeCell ref="NA74:NA76"/>
    <mergeCell ref="NB74:NB76"/>
    <mergeCell ref="NC74:NC76"/>
    <mergeCell ref="ND74:ND76"/>
    <mergeCell ref="NE74:NE76"/>
    <mergeCell ref="MV74:MV76"/>
    <mergeCell ref="MW74:MW76"/>
    <mergeCell ref="MX74:MX76"/>
    <mergeCell ref="MY74:MY76"/>
    <mergeCell ref="MZ74:MZ76"/>
    <mergeCell ref="MQ74:MQ76"/>
    <mergeCell ref="MR74:MR76"/>
    <mergeCell ref="MS74:MS76"/>
    <mergeCell ref="MT74:MT76"/>
    <mergeCell ref="MU74:MU76"/>
    <mergeCell ref="ML74:ML76"/>
    <mergeCell ref="MM74:MM76"/>
    <mergeCell ref="MN74:MN76"/>
    <mergeCell ref="MO74:MO76"/>
    <mergeCell ref="MP74:MP76"/>
    <mergeCell ref="MG74:MG76"/>
    <mergeCell ref="MH74:MH76"/>
    <mergeCell ref="MI74:MI76"/>
    <mergeCell ref="MJ74:MJ76"/>
    <mergeCell ref="MK74:MK76"/>
    <mergeCell ref="MB74:MB76"/>
    <mergeCell ref="MC74:MC76"/>
    <mergeCell ref="MD74:MD76"/>
    <mergeCell ref="ME74:ME76"/>
    <mergeCell ref="MF74:MF76"/>
    <mergeCell ref="LW74:LW76"/>
    <mergeCell ref="LX74:LX76"/>
    <mergeCell ref="LY74:LY76"/>
    <mergeCell ref="LZ74:LZ76"/>
    <mergeCell ref="MA74:MA76"/>
    <mergeCell ref="OJ74:OJ76"/>
    <mergeCell ref="OK74:OK76"/>
    <mergeCell ref="OL74:OL76"/>
    <mergeCell ref="OM74:OM76"/>
    <mergeCell ref="ON74:ON76"/>
    <mergeCell ref="OE74:OE76"/>
    <mergeCell ref="OF74:OF76"/>
    <mergeCell ref="OG74:OG76"/>
    <mergeCell ref="OH74:OH76"/>
    <mergeCell ref="OI74:OI76"/>
    <mergeCell ref="NZ74:NZ76"/>
    <mergeCell ref="OA74:OA76"/>
    <mergeCell ref="OB74:OB76"/>
    <mergeCell ref="OC74:OC76"/>
    <mergeCell ref="OD74:OD76"/>
    <mergeCell ref="NU74:NU76"/>
    <mergeCell ref="NV74:NV76"/>
    <mergeCell ref="NW74:NW76"/>
    <mergeCell ref="NX74:NX76"/>
    <mergeCell ref="NY74:NY76"/>
    <mergeCell ref="NP74:NP76"/>
    <mergeCell ref="NQ74:NQ76"/>
    <mergeCell ref="NR74:NR76"/>
    <mergeCell ref="NS74:NS76"/>
    <mergeCell ref="NT74:NT76"/>
    <mergeCell ref="NK74:NK76"/>
    <mergeCell ref="NL74:NL76"/>
    <mergeCell ref="NM74:NM76"/>
    <mergeCell ref="NN74:NN76"/>
    <mergeCell ref="NO74:NO76"/>
    <mergeCell ref="NF74:NF76"/>
    <mergeCell ref="NG74:NG76"/>
    <mergeCell ref="NH74:NH76"/>
    <mergeCell ref="NI74:NI76"/>
    <mergeCell ref="NJ74:NJ76"/>
    <mergeCell ref="AN77:AN79"/>
    <mergeCell ref="AO77:AO79"/>
    <mergeCell ref="AP77:AP79"/>
    <mergeCell ref="AQ77:AQ79"/>
    <mergeCell ref="AR77:AR79"/>
    <mergeCell ref="AI77:AI79"/>
    <mergeCell ref="AJ77:AJ79"/>
    <mergeCell ref="AK77:AK79"/>
    <mergeCell ref="AL77:AL79"/>
    <mergeCell ref="AM77:AM79"/>
    <mergeCell ref="AD77:AD79"/>
    <mergeCell ref="AE77:AE79"/>
    <mergeCell ref="AF77:AF79"/>
    <mergeCell ref="AG77:AG79"/>
    <mergeCell ref="AH77:AH79"/>
    <mergeCell ref="Y77:Y79"/>
    <mergeCell ref="Z77:Z79"/>
    <mergeCell ref="AA77:AA79"/>
    <mergeCell ref="AB77:AB79"/>
    <mergeCell ref="AC77:AC79"/>
    <mergeCell ref="T77:T79"/>
    <mergeCell ref="U77:U79"/>
    <mergeCell ref="V77:V79"/>
    <mergeCell ref="W77:W79"/>
    <mergeCell ref="X77:X79"/>
    <mergeCell ref="O77:O79"/>
    <mergeCell ref="P77:P79"/>
    <mergeCell ref="Q77:Q79"/>
    <mergeCell ref="R77:R79"/>
    <mergeCell ref="S77:S79"/>
    <mergeCell ref="J77:J79"/>
    <mergeCell ref="K77:K79"/>
    <mergeCell ref="L77:L79"/>
    <mergeCell ref="M77:M79"/>
    <mergeCell ref="N77:N79"/>
    <mergeCell ref="BW77:BW79"/>
    <mergeCell ref="BX77:BX79"/>
    <mergeCell ref="BY77:BY79"/>
    <mergeCell ref="BZ77:BZ79"/>
    <mergeCell ref="CA77:CA79"/>
    <mergeCell ref="BR77:BR79"/>
    <mergeCell ref="BS77:BS79"/>
    <mergeCell ref="BT77:BT79"/>
    <mergeCell ref="BU77:BU79"/>
    <mergeCell ref="BV77:BV79"/>
    <mergeCell ref="BM77:BM79"/>
    <mergeCell ref="BN77:BN79"/>
    <mergeCell ref="BO77:BO79"/>
    <mergeCell ref="BP77:BP79"/>
    <mergeCell ref="BQ77:BQ79"/>
    <mergeCell ref="BH77:BH79"/>
    <mergeCell ref="BI77:BI79"/>
    <mergeCell ref="BJ77:BJ79"/>
    <mergeCell ref="BK77:BK79"/>
    <mergeCell ref="BL77:BL79"/>
    <mergeCell ref="BC77:BC79"/>
    <mergeCell ref="BD77:BD79"/>
    <mergeCell ref="BE77:BE79"/>
    <mergeCell ref="BF77:BF79"/>
    <mergeCell ref="BG77:BG79"/>
    <mergeCell ref="AX77:AX79"/>
    <mergeCell ref="AY77:AY79"/>
    <mergeCell ref="AZ77:AZ79"/>
    <mergeCell ref="BA77:BA79"/>
    <mergeCell ref="BB77:BB79"/>
    <mergeCell ref="AS77:AS79"/>
    <mergeCell ref="AT77:AT79"/>
    <mergeCell ref="AU77:AU79"/>
    <mergeCell ref="AV77:AV79"/>
    <mergeCell ref="AW77:AW79"/>
    <mergeCell ref="DF77:DF79"/>
    <mergeCell ref="DG77:DG79"/>
    <mergeCell ref="DH77:DH79"/>
    <mergeCell ref="DI77:DI79"/>
    <mergeCell ref="DJ77:DJ79"/>
    <mergeCell ref="DA77:DA79"/>
    <mergeCell ref="DB77:DB79"/>
    <mergeCell ref="DC77:DC79"/>
    <mergeCell ref="DD77:DD79"/>
    <mergeCell ref="DE77:DE79"/>
    <mergeCell ref="CV77:CV79"/>
    <mergeCell ref="CW77:CW79"/>
    <mergeCell ref="CX77:CX79"/>
    <mergeCell ref="CY77:CY79"/>
    <mergeCell ref="CZ77:CZ79"/>
    <mergeCell ref="CQ77:CQ79"/>
    <mergeCell ref="CR77:CR79"/>
    <mergeCell ref="CS77:CS79"/>
    <mergeCell ref="CT77:CT79"/>
    <mergeCell ref="CU77:CU79"/>
    <mergeCell ref="CL77:CL79"/>
    <mergeCell ref="CM77:CM79"/>
    <mergeCell ref="CN77:CN79"/>
    <mergeCell ref="CO77:CO79"/>
    <mergeCell ref="CP77:CP79"/>
    <mergeCell ref="CG77:CG79"/>
    <mergeCell ref="CH77:CH79"/>
    <mergeCell ref="CI77:CI79"/>
    <mergeCell ref="CJ77:CJ79"/>
    <mergeCell ref="CK77:CK79"/>
    <mergeCell ref="CB77:CB79"/>
    <mergeCell ref="CC77:CC79"/>
    <mergeCell ref="CD77:CD79"/>
    <mergeCell ref="CE77:CE79"/>
    <mergeCell ref="CF77:CF79"/>
    <mergeCell ref="EO77:EO79"/>
    <mergeCell ref="EP77:EP79"/>
    <mergeCell ref="EQ77:EQ79"/>
    <mergeCell ref="ER77:ER79"/>
    <mergeCell ref="ES77:ES79"/>
    <mergeCell ref="EJ77:EJ79"/>
    <mergeCell ref="EK77:EK79"/>
    <mergeCell ref="EL77:EL79"/>
    <mergeCell ref="EM77:EM79"/>
    <mergeCell ref="EN77:EN79"/>
    <mergeCell ref="EE77:EE79"/>
    <mergeCell ref="EF77:EF79"/>
    <mergeCell ref="EG77:EG79"/>
    <mergeCell ref="EH77:EH79"/>
    <mergeCell ref="EI77:EI79"/>
    <mergeCell ref="DZ77:DZ79"/>
    <mergeCell ref="EA77:EA79"/>
    <mergeCell ref="EB77:EB79"/>
    <mergeCell ref="EC77:EC79"/>
    <mergeCell ref="ED77:ED79"/>
    <mergeCell ref="DU77:DU79"/>
    <mergeCell ref="DV77:DV79"/>
    <mergeCell ref="DW77:DW79"/>
    <mergeCell ref="DX77:DX79"/>
    <mergeCell ref="DY77:DY79"/>
    <mergeCell ref="DP77:DP79"/>
    <mergeCell ref="DQ77:DQ79"/>
    <mergeCell ref="DR77:DR79"/>
    <mergeCell ref="DS77:DS79"/>
    <mergeCell ref="DT77:DT79"/>
    <mergeCell ref="DK77:DK79"/>
    <mergeCell ref="DL77:DL79"/>
    <mergeCell ref="DM77:DM79"/>
    <mergeCell ref="DN77:DN79"/>
    <mergeCell ref="DO77:DO79"/>
    <mergeCell ref="FX77:FX79"/>
    <mergeCell ref="FY77:FY79"/>
    <mergeCell ref="FZ77:FZ79"/>
    <mergeCell ref="GA77:GA79"/>
    <mergeCell ref="GB77:GB79"/>
    <mergeCell ref="FS77:FS79"/>
    <mergeCell ref="FT77:FT79"/>
    <mergeCell ref="FU77:FU79"/>
    <mergeCell ref="FV77:FV79"/>
    <mergeCell ref="FW77:FW79"/>
    <mergeCell ref="FN77:FN79"/>
    <mergeCell ref="FO77:FO79"/>
    <mergeCell ref="FP77:FP79"/>
    <mergeCell ref="FQ77:FQ79"/>
    <mergeCell ref="FR77:FR79"/>
    <mergeCell ref="FI77:FI79"/>
    <mergeCell ref="FJ77:FJ79"/>
    <mergeCell ref="FK77:FK79"/>
    <mergeCell ref="FL77:FL79"/>
    <mergeCell ref="FM77:FM79"/>
    <mergeCell ref="FD77:FD79"/>
    <mergeCell ref="FE77:FE79"/>
    <mergeCell ref="FF77:FF79"/>
    <mergeCell ref="FG77:FG79"/>
    <mergeCell ref="FH77:FH79"/>
    <mergeCell ref="EY77:EY79"/>
    <mergeCell ref="EZ77:EZ79"/>
    <mergeCell ref="FA77:FA79"/>
    <mergeCell ref="FB77:FB79"/>
    <mergeCell ref="FC77:FC79"/>
    <mergeCell ref="ET77:ET79"/>
    <mergeCell ref="EU77:EU79"/>
    <mergeCell ref="EV77:EV79"/>
    <mergeCell ref="EW77:EW79"/>
    <mergeCell ref="EX77:EX79"/>
    <mergeCell ref="HG77:HG79"/>
    <mergeCell ref="HH77:HH79"/>
    <mergeCell ref="HI77:HI79"/>
    <mergeCell ref="HJ77:HJ79"/>
    <mergeCell ref="HK77:HK79"/>
    <mergeCell ref="HB77:HB79"/>
    <mergeCell ref="HC77:HC79"/>
    <mergeCell ref="HD77:HD79"/>
    <mergeCell ref="HE77:HE79"/>
    <mergeCell ref="HF77:HF79"/>
    <mergeCell ref="GW77:GW79"/>
    <mergeCell ref="GX77:GX79"/>
    <mergeCell ref="GY77:GY79"/>
    <mergeCell ref="GZ77:GZ79"/>
    <mergeCell ref="HA77:HA79"/>
    <mergeCell ref="GR77:GR79"/>
    <mergeCell ref="GS77:GS79"/>
    <mergeCell ref="GT77:GT79"/>
    <mergeCell ref="GU77:GU79"/>
    <mergeCell ref="GV77:GV79"/>
    <mergeCell ref="GM77:GM79"/>
    <mergeCell ref="GN77:GN79"/>
    <mergeCell ref="GO77:GO79"/>
    <mergeCell ref="GP77:GP79"/>
    <mergeCell ref="GQ77:GQ79"/>
    <mergeCell ref="GH77:GH79"/>
    <mergeCell ref="GI77:GI79"/>
    <mergeCell ref="GJ77:GJ79"/>
    <mergeCell ref="GK77:GK79"/>
    <mergeCell ref="GL77:GL79"/>
    <mergeCell ref="GC77:GC79"/>
    <mergeCell ref="GD77:GD79"/>
    <mergeCell ref="GE77:GE79"/>
    <mergeCell ref="GF77:GF79"/>
    <mergeCell ref="GG77:GG79"/>
    <mergeCell ref="IP77:IP79"/>
    <mergeCell ref="IQ77:IQ79"/>
    <mergeCell ref="IR77:IR79"/>
    <mergeCell ref="IS77:IS79"/>
    <mergeCell ref="IT77:IT79"/>
    <mergeCell ref="IK77:IK79"/>
    <mergeCell ref="IL77:IL79"/>
    <mergeCell ref="IM77:IM79"/>
    <mergeCell ref="IN77:IN79"/>
    <mergeCell ref="IO77:IO79"/>
    <mergeCell ref="IF77:IF79"/>
    <mergeCell ref="IG77:IG79"/>
    <mergeCell ref="IH77:IH79"/>
    <mergeCell ref="II77:II79"/>
    <mergeCell ref="IJ77:IJ79"/>
    <mergeCell ref="IA77:IA79"/>
    <mergeCell ref="IB77:IB79"/>
    <mergeCell ref="IC77:IC79"/>
    <mergeCell ref="ID77:ID79"/>
    <mergeCell ref="IE77:IE79"/>
    <mergeCell ref="HV77:HV79"/>
    <mergeCell ref="HW77:HW79"/>
    <mergeCell ref="HX77:HX79"/>
    <mergeCell ref="HY77:HY79"/>
    <mergeCell ref="HZ77:HZ79"/>
    <mergeCell ref="HQ77:HQ79"/>
    <mergeCell ref="HR77:HR79"/>
    <mergeCell ref="HS77:HS79"/>
    <mergeCell ref="HT77:HT79"/>
    <mergeCell ref="HU77:HU79"/>
    <mergeCell ref="HL77:HL79"/>
    <mergeCell ref="HM77:HM79"/>
    <mergeCell ref="HN77:HN79"/>
    <mergeCell ref="HO77:HO79"/>
    <mergeCell ref="HP77:HP79"/>
    <mergeCell ref="JY77:JY79"/>
    <mergeCell ref="JZ77:JZ79"/>
    <mergeCell ref="KA77:KA79"/>
    <mergeCell ref="KB77:KB79"/>
    <mergeCell ref="KC77:KC79"/>
    <mergeCell ref="JT77:JT79"/>
    <mergeCell ref="JU77:JU79"/>
    <mergeCell ref="JV77:JV79"/>
    <mergeCell ref="JW77:JW79"/>
    <mergeCell ref="JX77:JX79"/>
    <mergeCell ref="JO77:JO79"/>
    <mergeCell ref="JP77:JP79"/>
    <mergeCell ref="JQ77:JQ79"/>
    <mergeCell ref="JR77:JR79"/>
    <mergeCell ref="JS77:JS79"/>
    <mergeCell ref="JJ77:JJ79"/>
    <mergeCell ref="JK77:JK79"/>
    <mergeCell ref="JL77:JL79"/>
    <mergeCell ref="JM77:JM79"/>
    <mergeCell ref="JN77:JN79"/>
    <mergeCell ref="JE77:JE79"/>
    <mergeCell ref="JF77:JF79"/>
    <mergeCell ref="JG77:JG79"/>
    <mergeCell ref="JH77:JH79"/>
    <mergeCell ref="JI77:JI79"/>
    <mergeCell ref="IZ77:IZ79"/>
    <mergeCell ref="JA77:JA79"/>
    <mergeCell ref="JB77:JB79"/>
    <mergeCell ref="JC77:JC79"/>
    <mergeCell ref="JD77:JD79"/>
    <mergeCell ref="IU77:IU79"/>
    <mergeCell ref="IV77:IV79"/>
    <mergeCell ref="IW77:IW79"/>
    <mergeCell ref="IX77:IX79"/>
    <mergeCell ref="IY77:IY79"/>
    <mergeCell ref="LH77:LH79"/>
    <mergeCell ref="LI77:LI79"/>
    <mergeCell ref="LJ77:LJ79"/>
    <mergeCell ref="LK77:LK79"/>
    <mergeCell ref="LL77:LL79"/>
    <mergeCell ref="LC77:LC79"/>
    <mergeCell ref="LD77:LD79"/>
    <mergeCell ref="LE77:LE79"/>
    <mergeCell ref="LF77:LF79"/>
    <mergeCell ref="LG77:LG79"/>
    <mergeCell ref="KX77:KX79"/>
    <mergeCell ref="KY77:KY79"/>
    <mergeCell ref="KZ77:KZ79"/>
    <mergeCell ref="LA77:LA79"/>
    <mergeCell ref="LB77:LB79"/>
    <mergeCell ref="KS77:KS79"/>
    <mergeCell ref="KT77:KT79"/>
    <mergeCell ref="KU77:KU79"/>
    <mergeCell ref="KV77:KV79"/>
    <mergeCell ref="KW77:KW79"/>
    <mergeCell ref="KN77:KN79"/>
    <mergeCell ref="KO77:KO79"/>
    <mergeCell ref="KP77:KP79"/>
    <mergeCell ref="KQ77:KQ79"/>
    <mergeCell ref="KR77:KR79"/>
    <mergeCell ref="KI77:KI79"/>
    <mergeCell ref="KJ77:KJ79"/>
    <mergeCell ref="KK77:KK79"/>
    <mergeCell ref="KL77:KL79"/>
    <mergeCell ref="KM77:KM79"/>
    <mergeCell ref="KD77:KD79"/>
    <mergeCell ref="KE77:KE79"/>
    <mergeCell ref="KF77:KF79"/>
    <mergeCell ref="KG77:KG79"/>
    <mergeCell ref="KH77:KH79"/>
    <mergeCell ref="MZ77:MZ79"/>
    <mergeCell ref="MQ77:MQ79"/>
    <mergeCell ref="MR77:MR79"/>
    <mergeCell ref="MS77:MS79"/>
    <mergeCell ref="MT77:MT79"/>
    <mergeCell ref="MU77:MU79"/>
    <mergeCell ref="ML77:ML79"/>
    <mergeCell ref="MM77:MM79"/>
    <mergeCell ref="MN77:MN79"/>
    <mergeCell ref="MO77:MO79"/>
    <mergeCell ref="MP77:MP79"/>
    <mergeCell ref="MG77:MG79"/>
    <mergeCell ref="MH77:MH79"/>
    <mergeCell ref="MI77:MI79"/>
    <mergeCell ref="MJ77:MJ79"/>
    <mergeCell ref="MK77:MK79"/>
    <mergeCell ref="MB77:MB79"/>
    <mergeCell ref="MC77:MC79"/>
    <mergeCell ref="MD77:MD79"/>
    <mergeCell ref="ME77:ME79"/>
    <mergeCell ref="MF77:MF79"/>
    <mergeCell ref="LW77:LW79"/>
    <mergeCell ref="LX77:LX79"/>
    <mergeCell ref="LY77:LY79"/>
    <mergeCell ref="LZ77:LZ79"/>
    <mergeCell ref="MA77:MA79"/>
    <mergeCell ref="LR77:LR79"/>
    <mergeCell ref="LS77:LS79"/>
    <mergeCell ref="LT77:LT79"/>
    <mergeCell ref="LU77:LU79"/>
    <mergeCell ref="LV77:LV79"/>
    <mergeCell ref="LM77:LM79"/>
    <mergeCell ref="LN77:LN79"/>
    <mergeCell ref="LO77:LO79"/>
    <mergeCell ref="LP77:LP79"/>
    <mergeCell ref="LQ77:LQ79"/>
    <mergeCell ref="Y80:Y82"/>
    <mergeCell ref="Z80:Z82"/>
    <mergeCell ref="AA80:AA82"/>
    <mergeCell ref="AB80:AB82"/>
    <mergeCell ref="AC80:AC82"/>
    <mergeCell ref="T80:T82"/>
    <mergeCell ref="U80:U82"/>
    <mergeCell ref="V80:V82"/>
    <mergeCell ref="W80:W82"/>
    <mergeCell ref="X80:X82"/>
    <mergeCell ref="O80:O82"/>
    <mergeCell ref="P80:P82"/>
    <mergeCell ref="Q80:Q82"/>
    <mergeCell ref="R80:R82"/>
    <mergeCell ref="S80:S82"/>
    <mergeCell ref="J80:J82"/>
    <mergeCell ref="K80:K82"/>
    <mergeCell ref="L80:L82"/>
    <mergeCell ref="M80:M82"/>
    <mergeCell ref="N80:N82"/>
    <mergeCell ref="OJ77:OJ79"/>
    <mergeCell ref="OK77:OK79"/>
    <mergeCell ref="OL77:OL79"/>
    <mergeCell ref="OM77:OM79"/>
    <mergeCell ref="ON77:ON79"/>
    <mergeCell ref="OE77:OE79"/>
    <mergeCell ref="OF77:OF79"/>
    <mergeCell ref="OG77:OG79"/>
    <mergeCell ref="OH77:OH79"/>
    <mergeCell ref="OI77:OI79"/>
    <mergeCell ref="NZ77:NZ79"/>
    <mergeCell ref="OA77:OA79"/>
    <mergeCell ref="OB77:OB79"/>
    <mergeCell ref="OC77:OC79"/>
    <mergeCell ref="OD77:OD79"/>
    <mergeCell ref="NU77:NU79"/>
    <mergeCell ref="NV77:NV79"/>
    <mergeCell ref="NW77:NW79"/>
    <mergeCell ref="NX77:NX79"/>
    <mergeCell ref="NY77:NY79"/>
    <mergeCell ref="NP77:NP79"/>
    <mergeCell ref="NQ77:NQ79"/>
    <mergeCell ref="NR77:NR79"/>
    <mergeCell ref="NS77:NS79"/>
    <mergeCell ref="NT77:NT79"/>
    <mergeCell ref="NK77:NK79"/>
    <mergeCell ref="NL77:NL79"/>
    <mergeCell ref="NM77:NM79"/>
    <mergeCell ref="NN77:NN79"/>
    <mergeCell ref="NO77:NO79"/>
    <mergeCell ref="NF77:NF79"/>
    <mergeCell ref="NG77:NG79"/>
    <mergeCell ref="NH77:NH79"/>
    <mergeCell ref="NI77:NI79"/>
    <mergeCell ref="NJ77:NJ79"/>
    <mergeCell ref="NA77:NA79"/>
    <mergeCell ref="NB77:NB79"/>
    <mergeCell ref="NC77:NC79"/>
    <mergeCell ref="ND77:ND79"/>
    <mergeCell ref="NE77:NE79"/>
    <mergeCell ref="MV77:MV79"/>
    <mergeCell ref="MW77:MW79"/>
    <mergeCell ref="MX77:MX79"/>
    <mergeCell ref="MY77:MY79"/>
    <mergeCell ref="BH80:BH82"/>
    <mergeCell ref="BI80:BI82"/>
    <mergeCell ref="BJ80:BJ82"/>
    <mergeCell ref="BK80:BK82"/>
    <mergeCell ref="BL80:BL82"/>
    <mergeCell ref="BC80:BC82"/>
    <mergeCell ref="BD80:BD82"/>
    <mergeCell ref="BE80:BE82"/>
    <mergeCell ref="BF80:BF82"/>
    <mergeCell ref="BG80:BG82"/>
    <mergeCell ref="AX80:AX82"/>
    <mergeCell ref="AY80:AY82"/>
    <mergeCell ref="AZ80:AZ82"/>
    <mergeCell ref="BA80:BA82"/>
    <mergeCell ref="BB80:BB82"/>
    <mergeCell ref="AS80:AS82"/>
    <mergeCell ref="AT80:AT82"/>
    <mergeCell ref="AU80:AU82"/>
    <mergeCell ref="AV80:AV82"/>
    <mergeCell ref="AW80:AW82"/>
    <mergeCell ref="AN80:AN82"/>
    <mergeCell ref="AO80:AO82"/>
    <mergeCell ref="AP80:AP82"/>
    <mergeCell ref="AQ80:AQ82"/>
    <mergeCell ref="AR80:AR82"/>
    <mergeCell ref="AI80:AI82"/>
    <mergeCell ref="AJ80:AJ82"/>
    <mergeCell ref="AK80:AK82"/>
    <mergeCell ref="AL80:AL82"/>
    <mergeCell ref="AM80:AM82"/>
    <mergeCell ref="AD80:AD82"/>
    <mergeCell ref="AE80:AE82"/>
    <mergeCell ref="AF80:AF82"/>
    <mergeCell ref="AG80:AG82"/>
    <mergeCell ref="AH80:AH82"/>
    <mergeCell ref="CQ80:CQ82"/>
    <mergeCell ref="CR80:CR82"/>
    <mergeCell ref="CS80:CS82"/>
    <mergeCell ref="CT80:CT82"/>
    <mergeCell ref="CU80:CU82"/>
    <mergeCell ref="CL80:CL82"/>
    <mergeCell ref="CM80:CM82"/>
    <mergeCell ref="CN80:CN82"/>
    <mergeCell ref="CO80:CO82"/>
    <mergeCell ref="CP80:CP82"/>
    <mergeCell ref="CG80:CG82"/>
    <mergeCell ref="CH80:CH82"/>
    <mergeCell ref="CI80:CI82"/>
    <mergeCell ref="CJ80:CJ82"/>
    <mergeCell ref="CK80:CK82"/>
    <mergeCell ref="CB80:CB82"/>
    <mergeCell ref="CC80:CC82"/>
    <mergeCell ref="CD80:CD82"/>
    <mergeCell ref="CE80:CE82"/>
    <mergeCell ref="CF80:CF82"/>
    <mergeCell ref="BW80:BW82"/>
    <mergeCell ref="BX80:BX82"/>
    <mergeCell ref="BY80:BY82"/>
    <mergeCell ref="BZ80:BZ82"/>
    <mergeCell ref="CA80:CA82"/>
    <mergeCell ref="BR80:BR82"/>
    <mergeCell ref="BS80:BS82"/>
    <mergeCell ref="BT80:BT82"/>
    <mergeCell ref="BU80:BU82"/>
    <mergeCell ref="BV80:BV82"/>
    <mergeCell ref="BM80:BM82"/>
    <mergeCell ref="BN80:BN82"/>
    <mergeCell ref="BO80:BO82"/>
    <mergeCell ref="BP80:BP82"/>
    <mergeCell ref="BQ80:BQ82"/>
    <mergeCell ref="DZ80:DZ82"/>
    <mergeCell ref="EA80:EA82"/>
    <mergeCell ref="EB80:EB82"/>
    <mergeCell ref="EC80:EC82"/>
    <mergeCell ref="ED80:ED82"/>
    <mergeCell ref="DU80:DU82"/>
    <mergeCell ref="DV80:DV82"/>
    <mergeCell ref="DW80:DW82"/>
    <mergeCell ref="DX80:DX82"/>
    <mergeCell ref="DY80:DY82"/>
    <mergeCell ref="DP80:DP82"/>
    <mergeCell ref="DQ80:DQ82"/>
    <mergeCell ref="DR80:DR82"/>
    <mergeCell ref="DS80:DS82"/>
    <mergeCell ref="DT80:DT82"/>
    <mergeCell ref="DK80:DK82"/>
    <mergeCell ref="DL80:DL82"/>
    <mergeCell ref="DM80:DM82"/>
    <mergeCell ref="DN80:DN82"/>
    <mergeCell ref="DO80:DO82"/>
    <mergeCell ref="DF80:DF82"/>
    <mergeCell ref="DG80:DG82"/>
    <mergeCell ref="DH80:DH82"/>
    <mergeCell ref="DI80:DI82"/>
    <mergeCell ref="DJ80:DJ82"/>
    <mergeCell ref="DA80:DA82"/>
    <mergeCell ref="DB80:DB82"/>
    <mergeCell ref="DC80:DC82"/>
    <mergeCell ref="DD80:DD82"/>
    <mergeCell ref="DE80:DE82"/>
    <mergeCell ref="CV80:CV82"/>
    <mergeCell ref="CW80:CW82"/>
    <mergeCell ref="CX80:CX82"/>
    <mergeCell ref="CY80:CY82"/>
    <mergeCell ref="CZ80:CZ82"/>
    <mergeCell ref="FI80:FI82"/>
    <mergeCell ref="FJ80:FJ82"/>
    <mergeCell ref="FK80:FK82"/>
    <mergeCell ref="FL80:FL82"/>
    <mergeCell ref="FM80:FM82"/>
    <mergeCell ref="FD80:FD82"/>
    <mergeCell ref="FE80:FE82"/>
    <mergeCell ref="FF80:FF82"/>
    <mergeCell ref="FG80:FG82"/>
    <mergeCell ref="FH80:FH82"/>
    <mergeCell ref="EY80:EY82"/>
    <mergeCell ref="EZ80:EZ82"/>
    <mergeCell ref="FA80:FA82"/>
    <mergeCell ref="FB80:FB82"/>
    <mergeCell ref="FC80:FC82"/>
    <mergeCell ref="ET80:ET82"/>
    <mergeCell ref="EU80:EU82"/>
    <mergeCell ref="EV80:EV82"/>
    <mergeCell ref="EW80:EW82"/>
    <mergeCell ref="EX80:EX82"/>
    <mergeCell ref="EO80:EO82"/>
    <mergeCell ref="EP80:EP82"/>
    <mergeCell ref="EQ80:EQ82"/>
    <mergeCell ref="ER80:ER82"/>
    <mergeCell ref="ES80:ES82"/>
    <mergeCell ref="EJ80:EJ82"/>
    <mergeCell ref="EK80:EK82"/>
    <mergeCell ref="EL80:EL82"/>
    <mergeCell ref="EM80:EM82"/>
    <mergeCell ref="EN80:EN82"/>
    <mergeCell ref="EE80:EE82"/>
    <mergeCell ref="EF80:EF82"/>
    <mergeCell ref="EG80:EG82"/>
    <mergeCell ref="EH80:EH82"/>
    <mergeCell ref="EI80:EI82"/>
    <mergeCell ref="GR80:GR82"/>
    <mergeCell ref="GS80:GS82"/>
    <mergeCell ref="GT80:GT82"/>
    <mergeCell ref="GU80:GU82"/>
    <mergeCell ref="GV80:GV82"/>
    <mergeCell ref="GM80:GM82"/>
    <mergeCell ref="GN80:GN82"/>
    <mergeCell ref="GO80:GO82"/>
    <mergeCell ref="GP80:GP82"/>
    <mergeCell ref="GQ80:GQ82"/>
    <mergeCell ref="GH80:GH82"/>
    <mergeCell ref="GI80:GI82"/>
    <mergeCell ref="GJ80:GJ82"/>
    <mergeCell ref="GK80:GK82"/>
    <mergeCell ref="GL80:GL82"/>
    <mergeCell ref="GC80:GC82"/>
    <mergeCell ref="GD80:GD82"/>
    <mergeCell ref="GE80:GE82"/>
    <mergeCell ref="GF80:GF82"/>
    <mergeCell ref="GG80:GG82"/>
    <mergeCell ref="FX80:FX82"/>
    <mergeCell ref="FY80:FY82"/>
    <mergeCell ref="FZ80:FZ82"/>
    <mergeCell ref="GA80:GA82"/>
    <mergeCell ref="GB80:GB82"/>
    <mergeCell ref="FS80:FS82"/>
    <mergeCell ref="FT80:FT82"/>
    <mergeCell ref="FU80:FU82"/>
    <mergeCell ref="FV80:FV82"/>
    <mergeCell ref="FW80:FW82"/>
    <mergeCell ref="FN80:FN82"/>
    <mergeCell ref="FO80:FO82"/>
    <mergeCell ref="FP80:FP82"/>
    <mergeCell ref="FQ80:FQ82"/>
    <mergeCell ref="FR80:FR82"/>
    <mergeCell ref="IA80:IA82"/>
    <mergeCell ref="IB80:IB82"/>
    <mergeCell ref="IC80:IC82"/>
    <mergeCell ref="ID80:ID82"/>
    <mergeCell ref="IE80:IE82"/>
    <mergeCell ref="HV80:HV82"/>
    <mergeCell ref="HW80:HW82"/>
    <mergeCell ref="HX80:HX82"/>
    <mergeCell ref="HY80:HY82"/>
    <mergeCell ref="HZ80:HZ82"/>
    <mergeCell ref="HQ80:HQ82"/>
    <mergeCell ref="HR80:HR82"/>
    <mergeCell ref="HS80:HS82"/>
    <mergeCell ref="HT80:HT82"/>
    <mergeCell ref="HU80:HU82"/>
    <mergeCell ref="HL80:HL82"/>
    <mergeCell ref="HM80:HM82"/>
    <mergeCell ref="HN80:HN82"/>
    <mergeCell ref="HO80:HO82"/>
    <mergeCell ref="HP80:HP82"/>
    <mergeCell ref="HG80:HG82"/>
    <mergeCell ref="HH80:HH82"/>
    <mergeCell ref="HI80:HI82"/>
    <mergeCell ref="HJ80:HJ82"/>
    <mergeCell ref="HK80:HK82"/>
    <mergeCell ref="HB80:HB82"/>
    <mergeCell ref="HC80:HC82"/>
    <mergeCell ref="HD80:HD82"/>
    <mergeCell ref="HE80:HE82"/>
    <mergeCell ref="HF80:HF82"/>
    <mergeCell ref="GW80:GW82"/>
    <mergeCell ref="GX80:GX82"/>
    <mergeCell ref="GY80:GY82"/>
    <mergeCell ref="GZ80:GZ82"/>
    <mergeCell ref="HA80:HA82"/>
    <mergeCell ref="JJ80:JJ82"/>
    <mergeCell ref="JK80:JK82"/>
    <mergeCell ref="JL80:JL82"/>
    <mergeCell ref="JM80:JM82"/>
    <mergeCell ref="JN80:JN82"/>
    <mergeCell ref="JE80:JE82"/>
    <mergeCell ref="JF80:JF82"/>
    <mergeCell ref="JG80:JG82"/>
    <mergeCell ref="JH80:JH82"/>
    <mergeCell ref="JI80:JI82"/>
    <mergeCell ref="IZ80:IZ82"/>
    <mergeCell ref="JA80:JA82"/>
    <mergeCell ref="JB80:JB82"/>
    <mergeCell ref="JC80:JC82"/>
    <mergeCell ref="JD80:JD82"/>
    <mergeCell ref="IU80:IU82"/>
    <mergeCell ref="IV80:IV82"/>
    <mergeCell ref="IW80:IW82"/>
    <mergeCell ref="IX80:IX82"/>
    <mergeCell ref="IY80:IY82"/>
    <mergeCell ref="IP80:IP82"/>
    <mergeCell ref="IQ80:IQ82"/>
    <mergeCell ref="IR80:IR82"/>
    <mergeCell ref="IS80:IS82"/>
    <mergeCell ref="IT80:IT82"/>
    <mergeCell ref="IK80:IK82"/>
    <mergeCell ref="IL80:IL82"/>
    <mergeCell ref="IM80:IM82"/>
    <mergeCell ref="IN80:IN82"/>
    <mergeCell ref="IO80:IO82"/>
    <mergeCell ref="IF80:IF82"/>
    <mergeCell ref="IG80:IG82"/>
    <mergeCell ref="IH80:IH82"/>
    <mergeCell ref="II80:II82"/>
    <mergeCell ref="IJ80:IJ82"/>
    <mergeCell ref="KS80:KS82"/>
    <mergeCell ref="KT80:KT82"/>
    <mergeCell ref="KU80:KU82"/>
    <mergeCell ref="KV80:KV82"/>
    <mergeCell ref="KW80:KW82"/>
    <mergeCell ref="KN80:KN82"/>
    <mergeCell ref="KO80:KO82"/>
    <mergeCell ref="KP80:KP82"/>
    <mergeCell ref="KQ80:KQ82"/>
    <mergeCell ref="KR80:KR82"/>
    <mergeCell ref="KI80:KI82"/>
    <mergeCell ref="KJ80:KJ82"/>
    <mergeCell ref="KK80:KK82"/>
    <mergeCell ref="KL80:KL82"/>
    <mergeCell ref="KM80:KM82"/>
    <mergeCell ref="KD80:KD82"/>
    <mergeCell ref="KE80:KE82"/>
    <mergeCell ref="KF80:KF82"/>
    <mergeCell ref="KG80:KG82"/>
    <mergeCell ref="KH80:KH82"/>
    <mergeCell ref="JY80:JY82"/>
    <mergeCell ref="JZ80:JZ82"/>
    <mergeCell ref="KA80:KA82"/>
    <mergeCell ref="KB80:KB82"/>
    <mergeCell ref="KC80:KC82"/>
    <mergeCell ref="JT80:JT82"/>
    <mergeCell ref="JU80:JU82"/>
    <mergeCell ref="JV80:JV82"/>
    <mergeCell ref="JW80:JW82"/>
    <mergeCell ref="JX80:JX82"/>
    <mergeCell ref="JO80:JO82"/>
    <mergeCell ref="JP80:JP82"/>
    <mergeCell ref="JQ80:JQ82"/>
    <mergeCell ref="JR80:JR82"/>
    <mergeCell ref="JS80:JS82"/>
    <mergeCell ref="MK80:MK82"/>
    <mergeCell ref="MB80:MB82"/>
    <mergeCell ref="MC80:MC82"/>
    <mergeCell ref="MD80:MD82"/>
    <mergeCell ref="ME80:ME82"/>
    <mergeCell ref="MF80:MF82"/>
    <mergeCell ref="LW80:LW82"/>
    <mergeCell ref="LX80:LX82"/>
    <mergeCell ref="LY80:LY82"/>
    <mergeCell ref="LZ80:LZ82"/>
    <mergeCell ref="MA80:MA82"/>
    <mergeCell ref="LR80:LR82"/>
    <mergeCell ref="LS80:LS82"/>
    <mergeCell ref="LT80:LT82"/>
    <mergeCell ref="LU80:LU82"/>
    <mergeCell ref="LV80:LV82"/>
    <mergeCell ref="LM80:LM82"/>
    <mergeCell ref="LN80:LN82"/>
    <mergeCell ref="LO80:LO82"/>
    <mergeCell ref="LP80:LP82"/>
    <mergeCell ref="LQ80:LQ82"/>
    <mergeCell ref="LH80:LH82"/>
    <mergeCell ref="LI80:LI82"/>
    <mergeCell ref="LJ80:LJ82"/>
    <mergeCell ref="LK80:LK82"/>
    <mergeCell ref="LL80:LL82"/>
    <mergeCell ref="LC80:LC82"/>
    <mergeCell ref="LD80:LD82"/>
    <mergeCell ref="LE80:LE82"/>
    <mergeCell ref="LF80:LF82"/>
    <mergeCell ref="LG80:LG82"/>
    <mergeCell ref="KX80:KX82"/>
    <mergeCell ref="KY80:KY82"/>
    <mergeCell ref="KZ80:KZ82"/>
    <mergeCell ref="LA80:LA82"/>
    <mergeCell ref="LB80:LB82"/>
    <mergeCell ref="J83:J85"/>
    <mergeCell ref="K83:K85"/>
    <mergeCell ref="L83:L85"/>
    <mergeCell ref="M83:M85"/>
    <mergeCell ref="N83:N85"/>
    <mergeCell ref="OJ80:OJ82"/>
    <mergeCell ref="OK80:OK82"/>
    <mergeCell ref="OL80:OL82"/>
    <mergeCell ref="OM80:OM82"/>
    <mergeCell ref="ON80:ON82"/>
    <mergeCell ref="OE80:OE82"/>
    <mergeCell ref="OF80:OF82"/>
    <mergeCell ref="OG80:OG82"/>
    <mergeCell ref="OH80:OH82"/>
    <mergeCell ref="OI80:OI82"/>
    <mergeCell ref="NZ80:NZ82"/>
    <mergeCell ref="OA80:OA82"/>
    <mergeCell ref="OB80:OB82"/>
    <mergeCell ref="OC80:OC82"/>
    <mergeCell ref="OD80:OD82"/>
    <mergeCell ref="NU80:NU82"/>
    <mergeCell ref="NV80:NV82"/>
    <mergeCell ref="NW80:NW82"/>
    <mergeCell ref="NX80:NX82"/>
    <mergeCell ref="NY80:NY82"/>
    <mergeCell ref="NP80:NP82"/>
    <mergeCell ref="NQ80:NQ82"/>
    <mergeCell ref="NR80:NR82"/>
    <mergeCell ref="NS80:NS82"/>
    <mergeCell ref="NT80:NT82"/>
    <mergeCell ref="NK80:NK82"/>
    <mergeCell ref="NL80:NL82"/>
    <mergeCell ref="NM80:NM82"/>
    <mergeCell ref="NN80:NN82"/>
    <mergeCell ref="NO80:NO82"/>
    <mergeCell ref="NF80:NF82"/>
    <mergeCell ref="NG80:NG82"/>
    <mergeCell ref="NH80:NH82"/>
    <mergeCell ref="NI80:NI82"/>
    <mergeCell ref="NJ80:NJ82"/>
    <mergeCell ref="NA80:NA82"/>
    <mergeCell ref="NB80:NB82"/>
    <mergeCell ref="NC80:NC82"/>
    <mergeCell ref="ND80:ND82"/>
    <mergeCell ref="NE80:NE82"/>
    <mergeCell ref="MV80:MV82"/>
    <mergeCell ref="MW80:MW82"/>
    <mergeCell ref="MX80:MX82"/>
    <mergeCell ref="MY80:MY82"/>
    <mergeCell ref="MZ80:MZ82"/>
    <mergeCell ref="MQ80:MQ82"/>
    <mergeCell ref="MR80:MR82"/>
    <mergeCell ref="MS80:MS82"/>
    <mergeCell ref="MT80:MT82"/>
    <mergeCell ref="MU80:MU82"/>
    <mergeCell ref="ML80:ML82"/>
    <mergeCell ref="MM80:MM82"/>
    <mergeCell ref="MN80:MN82"/>
    <mergeCell ref="MO80:MO82"/>
    <mergeCell ref="MP80:MP82"/>
    <mergeCell ref="MG80:MG82"/>
    <mergeCell ref="MH80:MH82"/>
    <mergeCell ref="MI80:MI82"/>
    <mergeCell ref="MJ80:MJ82"/>
    <mergeCell ref="AS83:AS85"/>
    <mergeCell ref="AT83:AT85"/>
    <mergeCell ref="AU83:AU85"/>
    <mergeCell ref="AV83:AV85"/>
    <mergeCell ref="AW83:AW85"/>
    <mergeCell ref="AN83:AN85"/>
    <mergeCell ref="AO83:AO85"/>
    <mergeCell ref="AP83:AP85"/>
    <mergeCell ref="AQ83:AQ85"/>
    <mergeCell ref="AR83:AR85"/>
    <mergeCell ref="AI83:AI85"/>
    <mergeCell ref="AJ83:AJ85"/>
    <mergeCell ref="AK83:AK85"/>
    <mergeCell ref="AL83:AL85"/>
    <mergeCell ref="AM83:AM85"/>
    <mergeCell ref="AD83:AD85"/>
    <mergeCell ref="AE83:AE85"/>
    <mergeCell ref="AF83:AF85"/>
    <mergeCell ref="AG83:AG85"/>
    <mergeCell ref="AH83:AH85"/>
    <mergeCell ref="Y83:Y85"/>
    <mergeCell ref="Z83:Z85"/>
    <mergeCell ref="AA83:AA85"/>
    <mergeCell ref="AB83:AB85"/>
    <mergeCell ref="AC83:AC85"/>
    <mergeCell ref="T83:T85"/>
    <mergeCell ref="U83:U85"/>
    <mergeCell ref="V83:V85"/>
    <mergeCell ref="W83:W85"/>
    <mergeCell ref="X83:X85"/>
    <mergeCell ref="O83:O85"/>
    <mergeCell ref="P83:P85"/>
    <mergeCell ref="Q83:Q85"/>
    <mergeCell ref="R83:R85"/>
    <mergeCell ref="S83:S85"/>
    <mergeCell ref="CB83:CB85"/>
    <mergeCell ref="CC83:CC85"/>
    <mergeCell ref="CD83:CD85"/>
    <mergeCell ref="CE83:CE85"/>
    <mergeCell ref="CF83:CF85"/>
    <mergeCell ref="BW83:BW85"/>
    <mergeCell ref="BX83:BX85"/>
    <mergeCell ref="BY83:BY85"/>
    <mergeCell ref="BZ83:BZ85"/>
    <mergeCell ref="CA83:CA85"/>
    <mergeCell ref="BR83:BR85"/>
    <mergeCell ref="BS83:BS85"/>
    <mergeCell ref="BT83:BT85"/>
    <mergeCell ref="BU83:BU85"/>
    <mergeCell ref="BV83:BV85"/>
    <mergeCell ref="BM83:BM85"/>
    <mergeCell ref="BN83:BN85"/>
    <mergeCell ref="BO83:BO85"/>
    <mergeCell ref="BP83:BP85"/>
    <mergeCell ref="BQ83:BQ85"/>
    <mergeCell ref="BH83:BH85"/>
    <mergeCell ref="BI83:BI85"/>
    <mergeCell ref="BJ83:BJ85"/>
    <mergeCell ref="BK83:BK85"/>
    <mergeCell ref="BL83:BL85"/>
    <mergeCell ref="BC83:BC85"/>
    <mergeCell ref="BD83:BD85"/>
    <mergeCell ref="BE83:BE85"/>
    <mergeCell ref="BF83:BF85"/>
    <mergeCell ref="BG83:BG85"/>
    <mergeCell ref="AX83:AX85"/>
    <mergeCell ref="AY83:AY85"/>
    <mergeCell ref="AZ83:AZ85"/>
    <mergeCell ref="BA83:BA85"/>
    <mergeCell ref="BB83:BB85"/>
    <mergeCell ref="DK83:DK85"/>
    <mergeCell ref="DL83:DL85"/>
    <mergeCell ref="DM83:DM85"/>
    <mergeCell ref="DN83:DN85"/>
    <mergeCell ref="DO83:DO85"/>
    <mergeCell ref="DF83:DF85"/>
    <mergeCell ref="DG83:DG85"/>
    <mergeCell ref="DH83:DH85"/>
    <mergeCell ref="DI83:DI85"/>
    <mergeCell ref="DJ83:DJ85"/>
    <mergeCell ref="DA83:DA85"/>
    <mergeCell ref="DB83:DB85"/>
    <mergeCell ref="DC83:DC85"/>
    <mergeCell ref="DD83:DD85"/>
    <mergeCell ref="DE83:DE85"/>
    <mergeCell ref="CV83:CV85"/>
    <mergeCell ref="CW83:CW85"/>
    <mergeCell ref="CX83:CX85"/>
    <mergeCell ref="CY83:CY85"/>
    <mergeCell ref="CZ83:CZ85"/>
    <mergeCell ref="CQ83:CQ85"/>
    <mergeCell ref="CR83:CR85"/>
    <mergeCell ref="CS83:CS85"/>
    <mergeCell ref="CT83:CT85"/>
    <mergeCell ref="CU83:CU85"/>
    <mergeCell ref="CL83:CL85"/>
    <mergeCell ref="CM83:CM85"/>
    <mergeCell ref="CN83:CN85"/>
    <mergeCell ref="CO83:CO85"/>
    <mergeCell ref="CP83:CP85"/>
    <mergeCell ref="CG83:CG85"/>
    <mergeCell ref="CH83:CH85"/>
    <mergeCell ref="CI83:CI85"/>
    <mergeCell ref="CJ83:CJ85"/>
    <mergeCell ref="CK83:CK85"/>
    <mergeCell ref="ET83:ET85"/>
    <mergeCell ref="EU83:EU85"/>
    <mergeCell ref="EV83:EV85"/>
    <mergeCell ref="EW83:EW85"/>
    <mergeCell ref="EX83:EX85"/>
    <mergeCell ref="EO83:EO85"/>
    <mergeCell ref="EP83:EP85"/>
    <mergeCell ref="EQ83:EQ85"/>
    <mergeCell ref="ER83:ER85"/>
    <mergeCell ref="ES83:ES85"/>
    <mergeCell ref="EJ83:EJ85"/>
    <mergeCell ref="EK83:EK85"/>
    <mergeCell ref="EL83:EL85"/>
    <mergeCell ref="EM83:EM85"/>
    <mergeCell ref="EN83:EN85"/>
    <mergeCell ref="EE83:EE85"/>
    <mergeCell ref="EF83:EF85"/>
    <mergeCell ref="EG83:EG85"/>
    <mergeCell ref="EH83:EH85"/>
    <mergeCell ref="EI83:EI85"/>
    <mergeCell ref="DZ83:DZ85"/>
    <mergeCell ref="EA83:EA85"/>
    <mergeCell ref="EB83:EB85"/>
    <mergeCell ref="EC83:EC85"/>
    <mergeCell ref="ED83:ED85"/>
    <mergeCell ref="DU83:DU85"/>
    <mergeCell ref="DV83:DV85"/>
    <mergeCell ref="DW83:DW85"/>
    <mergeCell ref="DX83:DX85"/>
    <mergeCell ref="DY83:DY85"/>
    <mergeCell ref="DP83:DP85"/>
    <mergeCell ref="DQ83:DQ85"/>
    <mergeCell ref="DR83:DR85"/>
    <mergeCell ref="DS83:DS85"/>
    <mergeCell ref="DT83:DT85"/>
    <mergeCell ref="GC83:GC85"/>
    <mergeCell ref="GD83:GD85"/>
    <mergeCell ref="GE83:GE85"/>
    <mergeCell ref="GF83:GF85"/>
    <mergeCell ref="GG83:GG85"/>
    <mergeCell ref="FX83:FX85"/>
    <mergeCell ref="FY83:FY85"/>
    <mergeCell ref="FZ83:FZ85"/>
    <mergeCell ref="GA83:GA85"/>
    <mergeCell ref="GB83:GB85"/>
    <mergeCell ref="FS83:FS85"/>
    <mergeCell ref="FT83:FT85"/>
    <mergeCell ref="FU83:FU85"/>
    <mergeCell ref="FV83:FV85"/>
    <mergeCell ref="FW83:FW85"/>
    <mergeCell ref="FN83:FN85"/>
    <mergeCell ref="FO83:FO85"/>
    <mergeCell ref="FP83:FP85"/>
    <mergeCell ref="FQ83:FQ85"/>
    <mergeCell ref="FR83:FR85"/>
    <mergeCell ref="FI83:FI85"/>
    <mergeCell ref="FJ83:FJ85"/>
    <mergeCell ref="FK83:FK85"/>
    <mergeCell ref="FL83:FL85"/>
    <mergeCell ref="FM83:FM85"/>
    <mergeCell ref="FD83:FD85"/>
    <mergeCell ref="FE83:FE85"/>
    <mergeCell ref="FF83:FF85"/>
    <mergeCell ref="FG83:FG85"/>
    <mergeCell ref="FH83:FH85"/>
    <mergeCell ref="EY83:EY85"/>
    <mergeCell ref="EZ83:EZ85"/>
    <mergeCell ref="FA83:FA85"/>
    <mergeCell ref="FB83:FB85"/>
    <mergeCell ref="FC83:FC85"/>
    <mergeCell ref="HL83:HL85"/>
    <mergeCell ref="HM83:HM85"/>
    <mergeCell ref="HN83:HN85"/>
    <mergeCell ref="HO83:HO85"/>
    <mergeCell ref="HP83:HP85"/>
    <mergeCell ref="HG83:HG85"/>
    <mergeCell ref="HH83:HH85"/>
    <mergeCell ref="HI83:HI85"/>
    <mergeCell ref="HJ83:HJ85"/>
    <mergeCell ref="HK83:HK85"/>
    <mergeCell ref="HB83:HB85"/>
    <mergeCell ref="HC83:HC85"/>
    <mergeCell ref="HD83:HD85"/>
    <mergeCell ref="HE83:HE85"/>
    <mergeCell ref="HF83:HF85"/>
    <mergeCell ref="GW83:GW85"/>
    <mergeCell ref="GX83:GX85"/>
    <mergeCell ref="GY83:GY85"/>
    <mergeCell ref="GZ83:GZ85"/>
    <mergeCell ref="HA83:HA85"/>
    <mergeCell ref="GR83:GR85"/>
    <mergeCell ref="GS83:GS85"/>
    <mergeCell ref="GT83:GT85"/>
    <mergeCell ref="GU83:GU85"/>
    <mergeCell ref="GV83:GV85"/>
    <mergeCell ref="GM83:GM85"/>
    <mergeCell ref="GN83:GN85"/>
    <mergeCell ref="GO83:GO85"/>
    <mergeCell ref="GP83:GP85"/>
    <mergeCell ref="GQ83:GQ85"/>
    <mergeCell ref="GH83:GH85"/>
    <mergeCell ref="GI83:GI85"/>
    <mergeCell ref="GJ83:GJ85"/>
    <mergeCell ref="GK83:GK85"/>
    <mergeCell ref="GL83:GL85"/>
    <mergeCell ref="IU83:IU85"/>
    <mergeCell ref="IV83:IV85"/>
    <mergeCell ref="IW83:IW85"/>
    <mergeCell ref="IX83:IX85"/>
    <mergeCell ref="IY83:IY85"/>
    <mergeCell ref="IP83:IP85"/>
    <mergeCell ref="IQ83:IQ85"/>
    <mergeCell ref="IR83:IR85"/>
    <mergeCell ref="IS83:IS85"/>
    <mergeCell ref="IT83:IT85"/>
    <mergeCell ref="IK83:IK85"/>
    <mergeCell ref="IL83:IL85"/>
    <mergeCell ref="IM83:IM85"/>
    <mergeCell ref="IN83:IN85"/>
    <mergeCell ref="IO83:IO85"/>
    <mergeCell ref="IF83:IF85"/>
    <mergeCell ref="IG83:IG85"/>
    <mergeCell ref="IH83:IH85"/>
    <mergeCell ref="II83:II85"/>
    <mergeCell ref="IJ83:IJ85"/>
    <mergeCell ref="IA83:IA85"/>
    <mergeCell ref="IB83:IB85"/>
    <mergeCell ref="IC83:IC85"/>
    <mergeCell ref="ID83:ID85"/>
    <mergeCell ref="IE83:IE85"/>
    <mergeCell ref="HV83:HV85"/>
    <mergeCell ref="HW83:HW85"/>
    <mergeCell ref="HX83:HX85"/>
    <mergeCell ref="HY83:HY85"/>
    <mergeCell ref="HZ83:HZ85"/>
    <mergeCell ref="HQ83:HQ85"/>
    <mergeCell ref="HR83:HR85"/>
    <mergeCell ref="HS83:HS85"/>
    <mergeCell ref="HT83:HT85"/>
    <mergeCell ref="HU83:HU85"/>
    <mergeCell ref="KD83:KD85"/>
    <mergeCell ref="KE83:KE85"/>
    <mergeCell ref="KF83:KF85"/>
    <mergeCell ref="KG83:KG85"/>
    <mergeCell ref="KH83:KH85"/>
    <mergeCell ref="JY83:JY85"/>
    <mergeCell ref="JZ83:JZ85"/>
    <mergeCell ref="KA83:KA85"/>
    <mergeCell ref="KB83:KB85"/>
    <mergeCell ref="KC83:KC85"/>
    <mergeCell ref="JT83:JT85"/>
    <mergeCell ref="JU83:JU85"/>
    <mergeCell ref="JV83:JV85"/>
    <mergeCell ref="JW83:JW85"/>
    <mergeCell ref="JX83:JX85"/>
    <mergeCell ref="JO83:JO85"/>
    <mergeCell ref="JP83:JP85"/>
    <mergeCell ref="JQ83:JQ85"/>
    <mergeCell ref="JR83:JR85"/>
    <mergeCell ref="JS83:JS85"/>
    <mergeCell ref="JJ83:JJ85"/>
    <mergeCell ref="JK83:JK85"/>
    <mergeCell ref="JL83:JL85"/>
    <mergeCell ref="JM83:JM85"/>
    <mergeCell ref="JN83:JN85"/>
    <mergeCell ref="JE83:JE85"/>
    <mergeCell ref="JF83:JF85"/>
    <mergeCell ref="JG83:JG85"/>
    <mergeCell ref="JH83:JH85"/>
    <mergeCell ref="JI83:JI85"/>
    <mergeCell ref="IZ83:IZ85"/>
    <mergeCell ref="JA83:JA85"/>
    <mergeCell ref="JB83:JB85"/>
    <mergeCell ref="JC83:JC85"/>
    <mergeCell ref="JD83:JD85"/>
    <mergeCell ref="LM83:LM85"/>
    <mergeCell ref="LN83:LN85"/>
    <mergeCell ref="LO83:LO85"/>
    <mergeCell ref="LP83:LP85"/>
    <mergeCell ref="LQ83:LQ85"/>
    <mergeCell ref="LH83:LH85"/>
    <mergeCell ref="LI83:LI85"/>
    <mergeCell ref="LJ83:LJ85"/>
    <mergeCell ref="LK83:LK85"/>
    <mergeCell ref="LL83:LL85"/>
    <mergeCell ref="LC83:LC85"/>
    <mergeCell ref="LD83:LD85"/>
    <mergeCell ref="LE83:LE85"/>
    <mergeCell ref="LF83:LF85"/>
    <mergeCell ref="LG83:LG85"/>
    <mergeCell ref="KX83:KX85"/>
    <mergeCell ref="KY83:KY85"/>
    <mergeCell ref="KZ83:KZ85"/>
    <mergeCell ref="LA83:LA85"/>
    <mergeCell ref="LB83:LB85"/>
    <mergeCell ref="KS83:KS85"/>
    <mergeCell ref="KT83:KT85"/>
    <mergeCell ref="KU83:KU85"/>
    <mergeCell ref="KV83:KV85"/>
    <mergeCell ref="KW83:KW85"/>
    <mergeCell ref="KN83:KN85"/>
    <mergeCell ref="KO83:KO85"/>
    <mergeCell ref="KP83:KP85"/>
    <mergeCell ref="KQ83:KQ85"/>
    <mergeCell ref="KR83:KR85"/>
    <mergeCell ref="KI83:KI85"/>
    <mergeCell ref="KJ83:KJ85"/>
    <mergeCell ref="KK83:KK85"/>
    <mergeCell ref="KL83:KL85"/>
    <mergeCell ref="KM83:KM85"/>
    <mergeCell ref="NE83:NE85"/>
    <mergeCell ref="MV83:MV85"/>
    <mergeCell ref="MW83:MW85"/>
    <mergeCell ref="MX83:MX85"/>
    <mergeCell ref="MY83:MY85"/>
    <mergeCell ref="MZ83:MZ85"/>
    <mergeCell ref="MQ83:MQ85"/>
    <mergeCell ref="MR83:MR85"/>
    <mergeCell ref="MS83:MS85"/>
    <mergeCell ref="MT83:MT85"/>
    <mergeCell ref="MU83:MU85"/>
    <mergeCell ref="ML83:ML85"/>
    <mergeCell ref="MM83:MM85"/>
    <mergeCell ref="MN83:MN85"/>
    <mergeCell ref="MO83:MO85"/>
    <mergeCell ref="MP83:MP85"/>
    <mergeCell ref="MG83:MG85"/>
    <mergeCell ref="MH83:MH85"/>
    <mergeCell ref="MI83:MI85"/>
    <mergeCell ref="MJ83:MJ85"/>
    <mergeCell ref="MK83:MK85"/>
    <mergeCell ref="MB83:MB85"/>
    <mergeCell ref="MC83:MC85"/>
    <mergeCell ref="MD83:MD85"/>
    <mergeCell ref="ME83:ME85"/>
    <mergeCell ref="MF83:MF85"/>
    <mergeCell ref="LW83:LW85"/>
    <mergeCell ref="LX83:LX85"/>
    <mergeCell ref="LY83:LY85"/>
    <mergeCell ref="LZ83:LZ85"/>
    <mergeCell ref="MA83:MA85"/>
    <mergeCell ref="LR83:LR85"/>
    <mergeCell ref="LS83:LS85"/>
    <mergeCell ref="LT83:LT85"/>
    <mergeCell ref="LU83:LU85"/>
    <mergeCell ref="LV83:LV85"/>
    <mergeCell ref="AD86:AD88"/>
    <mergeCell ref="AE86:AE88"/>
    <mergeCell ref="AF86:AF88"/>
    <mergeCell ref="AG86:AG88"/>
    <mergeCell ref="AH86:AH88"/>
    <mergeCell ref="Y86:Y88"/>
    <mergeCell ref="Z86:Z88"/>
    <mergeCell ref="AA86:AA88"/>
    <mergeCell ref="AB86:AB88"/>
    <mergeCell ref="AC86:AC88"/>
    <mergeCell ref="T86:T88"/>
    <mergeCell ref="U86:U88"/>
    <mergeCell ref="V86:V88"/>
    <mergeCell ref="W86:W88"/>
    <mergeCell ref="X86:X88"/>
    <mergeCell ref="O86:O88"/>
    <mergeCell ref="P86:P88"/>
    <mergeCell ref="Q86:Q88"/>
    <mergeCell ref="R86:R88"/>
    <mergeCell ref="S86:S88"/>
    <mergeCell ref="J86:J88"/>
    <mergeCell ref="K86:K88"/>
    <mergeCell ref="L86:L88"/>
    <mergeCell ref="M86:M88"/>
    <mergeCell ref="N86:N88"/>
    <mergeCell ref="OJ83:OJ85"/>
    <mergeCell ref="OK83:OK85"/>
    <mergeCell ref="OL83:OL85"/>
    <mergeCell ref="OM83:OM85"/>
    <mergeCell ref="ON83:ON85"/>
    <mergeCell ref="OE83:OE85"/>
    <mergeCell ref="OF83:OF85"/>
    <mergeCell ref="OG83:OG85"/>
    <mergeCell ref="OH83:OH85"/>
    <mergeCell ref="OI83:OI85"/>
    <mergeCell ref="NZ83:NZ85"/>
    <mergeCell ref="OA83:OA85"/>
    <mergeCell ref="OB83:OB85"/>
    <mergeCell ref="OC83:OC85"/>
    <mergeCell ref="OD83:OD85"/>
    <mergeCell ref="NU83:NU85"/>
    <mergeCell ref="NV83:NV85"/>
    <mergeCell ref="NW83:NW85"/>
    <mergeCell ref="NX83:NX85"/>
    <mergeCell ref="NY83:NY85"/>
    <mergeCell ref="NP83:NP85"/>
    <mergeCell ref="NQ83:NQ85"/>
    <mergeCell ref="NR83:NR85"/>
    <mergeCell ref="NS83:NS85"/>
    <mergeCell ref="NT83:NT85"/>
    <mergeCell ref="NK83:NK85"/>
    <mergeCell ref="NL83:NL85"/>
    <mergeCell ref="NM83:NM85"/>
    <mergeCell ref="NN83:NN85"/>
    <mergeCell ref="NO83:NO85"/>
    <mergeCell ref="NF83:NF85"/>
    <mergeCell ref="NG83:NG85"/>
    <mergeCell ref="NH83:NH85"/>
    <mergeCell ref="NI83:NI85"/>
    <mergeCell ref="NJ83:NJ85"/>
    <mergeCell ref="NA83:NA85"/>
    <mergeCell ref="NB83:NB85"/>
    <mergeCell ref="NC83:NC85"/>
    <mergeCell ref="ND83:ND85"/>
    <mergeCell ref="BM86:BM88"/>
    <mergeCell ref="BN86:BN88"/>
    <mergeCell ref="BO86:BO88"/>
    <mergeCell ref="BP86:BP88"/>
    <mergeCell ref="BQ86:BQ88"/>
    <mergeCell ref="BH86:BH88"/>
    <mergeCell ref="BI86:BI88"/>
    <mergeCell ref="BJ86:BJ88"/>
    <mergeCell ref="BK86:BK88"/>
    <mergeCell ref="BL86:BL88"/>
    <mergeCell ref="BC86:BC88"/>
    <mergeCell ref="BD86:BD88"/>
    <mergeCell ref="BE86:BE88"/>
    <mergeCell ref="BF86:BF88"/>
    <mergeCell ref="BG86:BG88"/>
    <mergeCell ref="AX86:AX88"/>
    <mergeCell ref="AY86:AY88"/>
    <mergeCell ref="AZ86:AZ88"/>
    <mergeCell ref="BA86:BA88"/>
    <mergeCell ref="BB86:BB88"/>
    <mergeCell ref="AS86:AS88"/>
    <mergeCell ref="AT86:AT88"/>
    <mergeCell ref="AU86:AU88"/>
    <mergeCell ref="AV86:AV88"/>
    <mergeCell ref="AW86:AW88"/>
    <mergeCell ref="AN86:AN88"/>
    <mergeCell ref="AO86:AO88"/>
    <mergeCell ref="AP86:AP88"/>
    <mergeCell ref="AQ86:AQ88"/>
    <mergeCell ref="AR86:AR88"/>
    <mergeCell ref="AI86:AI88"/>
    <mergeCell ref="AJ86:AJ88"/>
    <mergeCell ref="AK86:AK88"/>
    <mergeCell ref="AL86:AL88"/>
    <mergeCell ref="AM86:AM88"/>
    <mergeCell ref="CV86:CV88"/>
    <mergeCell ref="CW86:CW88"/>
    <mergeCell ref="CX86:CX88"/>
    <mergeCell ref="CY86:CY88"/>
    <mergeCell ref="CZ86:CZ88"/>
    <mergeCell ref="CQ86:CQ88"/>
    <mergeCell ref="CR86:CR88"/>
    <mergeCell ref="CS86:CS88"/>
    <mergeCell ref="CT86:CT88"/>
    <mergeCell ref="CU86:CU88"/>
    <mergeCell ref="CL86:CL88"/>
    <mergeCell ref="CM86:CM88"/>
    <mergeCell ref="CN86:CN88"/>
    <mergeCell ref="CO86:CO88"/>
    <mergeCell ref="CP86:CP88"/>
    <mergeCell ref="CG86:CG88"/>
    <mergeCell ref="CH86:CH88"/>
    <mergeCell ref="CI86:CI88"/>
    <mergeCell ref="CJ86:CJ88"/>
    <mergeCell ref="CK86:CK88"/>
    <mergeCell ref="CB86:CB88"/>
    <mergeCell ref="CC86:CC88"/>
    <mergeCell ref="CD86:CD88"/>
    <mergeCell ref="CE86:CE88"/>
    <mergeCell ref="CF86:CF88"/>
    <mergeCell ref="BW86:BW88"/>
    <mergeCell ref="BX86:BX88"/>
    <mergeCell ref="BY86:BY88"/>
    <mergeCell ref="BZ86:BZ88"/>
    <mergeCell ref="CA86:CA88"/>
    <mergeCell ref="BR86:BR88"/>
    <mergeCell ref="BS86:BS88"/>
    <mergeCell ref="BT86:BT88"/>
    <mergeCell ref="BU86:BU88"/>
    <mergeCell ref="BV86:BV88"/>
    <mergeCell ref="EE86:EE88"/>
    <mergeCell ref="EF86:EF88"/>
    <mergeCell ref="EG86:EG88"/>
    <mergeCell ref="EH86:EH88"/>
    <mergeCell ref="EI86:EI88"/>
    <mergeCell ref="DZ86:DZ88"/>
    <mergeCell ref="EA86:EA88"/>
    <mergeCell ref="EB86:EB88"/>
    <mergeCell ref="EC86:EC88"/>
    <mergeCell ref="ED86:ED88"/>
    <mergeCell ref="DU86:DU88"/>
    <mergeCell ref="DV86:DV88"/>
    <mergeCell ref="DW86:DW88"/>
    <mergeCell ref="DX86:DX88"/>
    <mergeCell ref="DY86:DY88"/>
    <mergeCell ref="DP86:DP88"/>
    <mergeCell ref="DQ86:DQ88"/>
    <mergeCell ref="DR86:DR88"/>
    <mergeCell ref="DS86:DS88"/>
    <mergeCell ref="DT86:DT88"/>
    <mergeCell ref="DK86:DK88"/>
    <mergeCell ref="DL86:DL88"/>
    <mergeCell ref="DM86:DM88"/>
    <mergeCell ref="DN86:DN88"/>
    <mergeCell ref="DO86:DO88"/>
    <mergeCell ref="DF86:DF88"/>
    <mergeCell ref="DG86:DG88"/>
    <mergeCell ref="DH86:DH88"/>
    <mergeCell ref="DI86:DI88"/>
    <mergeCell ref="DJ86:DJ88"/>
    <mergeCell ref="DA86:DA88"/>
    <mergeCell ref="DB86:DB88"/>
    <mergeCell ref="DC86:DC88"/>
    <mergeCell ref="DD86:DD88"/>
    <mergeCell ref="DE86:DE88"/>
    <mergeCell ref="FN86:FN88"/>
    <mergeCell ref="FO86:FO88"/>
    <mergeCell ref="FP86:FP88"/>
    <mergeCell ref="FQ86:FQ88"/>
    <mergeCell ref="FR86:FR88"/>
    <mergeCell ref="FI86:FI88"/>
    <mergeCell ref="FJ86:FJ88"/>
    <mergeCell ref="FK86:FK88"/>
    <mergeCell ref="FL86:FL88"/>
    <mergeCell ref="FM86:FM88"/>
    <mergeCell ref="FD86:FD88"/>
    <mergeCell ref="FE86:FE88"/>
    <mergeCell ref="FF86:FF88"/>
    <mergeCell ref="FG86:FG88"/>
    <mergeCell ref="FH86:FH88"/>
    <mergeCell ref="EY86:EY88"/>
    <mergeCell ref="EZ86:EZ88"/>
    <mergeCell ref="FA86:FA88"/>
    <mergeCell ref="FB86:FB88"/>
    <mergeCell ref="FC86:FC88"/>
    <mergeCell ref="ET86:ET88"/>
    <mergeCell ref="EU86:EU88"/>
    <mergeCell ref="EV86:EV88"/>
    <mergeCell ref="EW86:EW88"/>
    <mergeCell ref="EX86:EX88"/>
    <mergeCell ref="EO86:EO88"/>
    <mergeCell ref="EP86:EP88"/>
    <mergeCell ref="EQ86:EQ88"/>
    <mergeCell ref="ER86:ER88"/>
    <mergeCell ref="ES86:ES88"/>
    <mergeCell ref="EJ86:EJ88"/>
    <mergeCell ref="EK86:EK88"/>
    <mergeCell ref="EL86:EL88"/>
    <mergeCell ref="EM86:EM88"/>
    <mergeCell ref="EN86:EN88"/>
    <mergeCell ref="GW86:GW88"/>
    <mergeCell ref="GX86:GX88"/>
    <mergeCell ref="GY86:GY88"/>
    <mergeCell ref="GZ86:GZ88"/>
    <mergeCell ref="HA86:HA88"/>
    <mergeCell ref="GR86:GR88"/>
    <mergeCell ref="GS86:GS88"/>
    <mergeCell ref="GT86:GT88"/>
    <mergeCell ref="GU86:GU88"/>
    <mergeCell ref="GV86:GV88"/>
    <mergeCell ref="GM86:GM88"/>
    <mergeCell ref="GN86:GN88"/>
    <mergeCell ref="GO86:GO88"/>
    <mergeCell ref="GP86:GP88"/>
    <mergeCell ref="GQ86:GQ88"/>
    <mergeCell ref="GH86:GH88"/>
    <mergeCell ref="GI86:GI88"/>
    <mergeCell ref="GJ86:GJ88"/>
    <mergeCell ref="GK86:GK88"/>
    <mergeCell ref="GL86:GL88"/>
    <mergeCell ref="GC86:GC88"/>
    <mergeCell ref="GD86:GD88"/>
    <mergeCell ref="GE86:GE88"/>
    <mergeCell ref="GF86:GF88"/>
    <mergeCell ref="GG86:GG88"/>
    <mergeCell ref="FX86:FX88"/>
    <mergeCell ref="FY86:FY88"/>
    <mergeCell ref="FZ86:FZ88"/>
    <mergeCell ref="GA86:GA88"/>
    <mergeCell ref="GB86:GB88"/>
    <mergeCell ref="FS86:FS88"/>
    <mergeCell ref="FT86:FT88"/>
    <mergeCell ref="FU86:FU88"/>
    <mergeCell ref="FV86:FV88"/>
    <mergeCell ref="FW86:FW88"/>
    <mergeCell ref="IF86:IF88"/>
    <mergeCell ref="IG86:IG88"/>
    <mergeCell ref="IH86:IH88"/>
    <mergeCell ref="II86:II88"/>
    <mergeCell ref="IJ86:IJ88"/>
    <mergeCell ref="IA86:IA88"/>
    <mergeCell ref="IB86:IB88"/>
    <mergeCell ref="IC86:IC88"/>
    <mergeCell ref="ID86:ID88"/>
    <mergeCell ref="IE86:IE88"/>
    <mergeCell ref="HV86:HV88"/>
    <mergeCell ref="HW86:HW88"/>
    <mergeCell ref="HX86:HX88"/>
    <mergeCell ref="HY86:HY88"/>
    <mergeCell ref="HZ86:HZ88"/>
    <mergeCell ref="HQ86:HQ88"/>
    <mergeCell ref="HR86:HR88"/>
    <mergeCell ref="HS86:HS88"/>
    <mergeCell ref="HT86:HT88"/>
    <mergeCell ref="HU86:HU88"/>
    <mergeCell ref="HL86:HL88"/>
    <mergeCell ref="HM86:HM88"/>
    <mergeCell ref="HN86:HN88"/>
    <mergeCell ref="HO86:HO88"/>
    <mergeCell ref="HP86:HP88"/>
    <mergeCell ref="HG86:HG88"/>
    <mergeCell ref="HH86:HH88"/>
    <mergeCell ref="HI86:HI88"/>
    <mergeCell ref="HJ86:HJ88"/>
    <mergeCell ref="HK86:HK88"/>
    <mergeCell ref="HB86:HB88"/>
    <mergeCell ref="HC86:HC88"/>
    <mergeCell ref="HD86:HD88"/>
    <mergeCell ref="HE86:HE88"/>
    <mergeCell ref="HF86:HF88"/>
    <mergeCell ref="JO86:JO88"/>
    <mergeCell ref="JP86:JP88"/>
    <mergeCell ref="JQ86:JQ88"/>
    <mergeCell ref="JR86:JR88"/>
    <mergeCell ref="JS86:JS88"/>
    <mergeCell ref="JJ86:JJ88"/>
    <mergeCell ref="JK86:JK88"/>
    <mergeCell ref="JL86:JL88"/>
    <mergeCell ref="JM86:JM88"/>
    <mergeCell ref="JN86:JN88"/>
    <mergeCell ref="JE86:JE88"/>
    <mergeCell ref="JF86:JF88"/>
    <mergeCell ref="JG86:JG88"/>
    <mergeCell ref="JH86:JH88"/>
    <mergeCell ref="JI86:JI88"/>
    <mergeCell ref="IZ86:IZ88"/>
    <mergeCell ref="JA86:JA88"/>
    <mergeCell ref="JB86:JB88"/>
    <mergeCell ref="JC86:JC88"/>
    <mergeCell ref="JD86:JD88"/>
    <mergeCell ref="IU86:IU88"/>
    <mergeCell ref="IV86:IV88"/>
    <mergeCell ref="IW86:IW88"/>
    <mergeCell ref="IX86:IX88"/>
    <mergeCell ref="IY86:IY88"/>
    <mergeCell ref="IP86:IP88"/>
    <mergeCell ref="IQ86:IQ88"/>
    <mergeCell ref="IR86:IR88"/>
    <mergeCell ref="IS86:IS88"/>
    <mergeCell ref="IT86:IT88"/>
    <mergeCell ref="IK86:IK88"/>
    <mergeCell ref="IL86:IL88"/>
    <mergeCell ref="IM86:IM88"/>
    <mergeCell ref="IN86:IN88"/>
    <mergeCell ref="IO86:IO88"/>
    <mergeCell ref="KX86:KX88"/>
    <mergeCell ref="KY86:KY88"/>
    <mergeCell ref="KZ86:KZ88"/>
    <mergeCell ref="LA86:LA88"/>
    <mergeCell ref="LB86:LB88"/>
    <mergeCell ref="KS86:KS88"/>
    <mergeCell ref="KT86:KT88"/>
    <mergeCell ref="KU86:KU88"/>
    <mergeCell ref="KV86:KV88"/>
    <mergeCell ref="KW86:KW88"/>
    <mergeCell ref="KN86:KN88"/>
    <mergeCell ref="KO86:KO88"/>
    <mergeCell ref="KP86:KP88"/>
    <mergeCell ref="KQ86:KQ88"/>
    <mergeCell ref="KR86:KR88"/>
    <mergeCell ref="KI86:KI88"/>
    <mergeCell ref="KJ86:KJ88"/>
    <mergeCell ref="KK86:KK88"/>
    <mergeCell ref="KL86:KL88"/>
    <mergeCell ref="KM86:KM88"/>
    <mergeCell ref="KD86:KD88"/>
    <mergeCell ref="KE86:KE88"/>
    <mergeCell ref="KF86:KF88"/>
    <mergeCell ref="KG86:KG88"/>
    <mergeCell ref="KH86:KH88"/>
    <mergeCell ref="JY86:JY88"/>
    <mergeCell ref="JZ86:JZ88"/>
    <mergeCell ref="KA86:KA88"/>
    <mergeCell ref="KB86:KB88"/>
    <mergeCell ref="KC86:KC88"/>
    <mergeCell ref="JT86:JT88"/>
    <mergeCell ref="JU86:JU88"/>
    <mergeCell ref="JV86:JV88"/>
    <mergeCell ref="JW86:JW88"/>
    <mergeCell ref="JX86:JX88"/>
    <mergeCell ref="MP86:MP88"/>
    <mergeCell ref="MG86:MG88"/>
    <mergeCell ref="MH86:MH88"/>
    <mergeCell ref="MI86:MI88"/>
    <mergeCell ref="MJ86:MJ88"/>
    <mergeCell ref="MK86:MK88"/>
    <mergeCell ref="MB86:MB88"/>
    <mergeCell ref="MC86:MC88"/>
    <mergeCell ref="MD86:MD88"/>
    <mergeCell ref="ME86:ME88"/>
    <mergeCell ref="MF86:MF88"/>
    <mergeCell ref="LW86:LW88"/>
    <mergeCell ref="LX86:LX88"/>
    <mergeCell ref="LY86:LY88"/>
    <mergeCell ref="LZ86:LZ88"/>
    <mergeCell ref="MA86:MA88"/>
    <mergeCell ref="LR86:LR88"/>
    <mergeCell ref="LS86:LS88"/>
    <mergeCell ref="LT86:LT88"/>
    <mergeCell ref="LU86:LU88"/>
    <mergeCell ref="LV86:LV88"/>
    <mergeCell ref="LM86:LM88"/>
    <mergeCell ref="LN86:LN88"/>
    <mergeCell ref="LO86:LO88"/>
    <mergeCell ref="LP86:LP88"/>
    <mergeCell ref="LQ86:LQ88"/>
    <mergeCell ref="LH86:LH88"/>
    <mergeCell ref="LI86:LI88"/>
    <mergeCell ref="LJ86:LJ88"/>
    <mergeCell ref="LK86:LK88"/>
    <mergeCell ref="LL86:LL88"/>
    <mergeCell ref="LC86:LC88"/>
    <mergeCell ref="LD86:LD88"/>
    <mergeCell ref="LE86:LE88"/>
    <mergeCell ref="LF86:LF88"/>
    <mergeCell ref="LG86:LG88"/>
    <mergeCell ref="O89:O91"/>
    <mergeCell ref="P89:P91"/>
    <mergeCell ref="Q89:Q91"/>
    <mergeCell ref="R89:R91"/>
    <mergeCell ref="S89:S91"/>
    <mergeCell ref="J89:J91"/>
    <mergeCell ref="K89:K91"/>
    <mergeCell ref="L89:L91"/>
    <mergeCell ref="M89:M91"/>
    <mergeCell ref="N89:N91"/>
    <mergeCell ref="OJ86:OJ88"/>
    <mergeCell ref="OK86:OK88"/>
    <mergeCell ref="OL86:OL88"/>
    <mergeCell ref="OM86:OM88"/>
    <mergeCell ref="ON86:ON88"/>
    <mergeCell ref="OE86:OE88"/>
    <mergeCell ref="OF86:OF88"/>
    <mergeCell ref="OG86:OG88"/>
    <mergeCell ref="OH86:OH88"/>
    <mergeCell ref="OI86:OI88"/>
    <mergeCell ref="NZ86:NZ88"/>
    <mergeCell ref="OA86:OA88"/>
    <mergeCell ref="OB86:OB88"/>
    <mergeCell ref="OC86:OC88"/>
    <mergeCell ref="OD86:OD88"/>
    <mergeCell ref="NU86:NU88"/>
    <mergeCell ref="NV86:NV88"/>
    <mergeCell ref="NW86:NW88"/>
    <mergeCell ref="NX86:NX88"/>
    <mergeCell ref="NY86:NY88"/>
    <mergeCell ref="NP86:NP88"/>
    <mergeCell ref="NQ86:NQ88"/>
    <mergeCell ref="NR86:NR88"/>
    <mergeCell ref="NS86:NS88"/>
    <mergeCell ref="NT86:NT88"/>
    <mergeCell ref="NK86:NK88"/>
    <mergeCell ref="NL86:NL88"/>
    <mergeCell ref="NM86:NM88"/>
    <mergeCell ref="NN86:NN88"/>
    <mergeCell ref="NO86:NO88"/>
    <mergeCell ref="NF86:NF88"/>
    <mergeCell ref="NG86:NG88"/>
    <mergeCell ref="NH86:NH88"/>
    <mergeCell ref="NI86:NI88"/>
    <mergeCell ref="NJ86:NJ88"/>
    <mergeCell ref="NA86:NA88"/>
    <mergeCell ref="NB86:NB88"/>
    <mergeCell ref="NC86:NC88"/>
    <mergeCell ref="ND86:ND88"/>
    <mergeCell ref="NE86:NE88"/>
    <mergeCell ref="MV86:MV88"/>
    <mergeCell ref="MW86:MW88"/>
    <mergeCell ref="MX86:MX88"/>
    <mergeCell ref="MY86:MY88"/>
    <mergeCell ref="MZ86:MZ88"/>
    <mergeCell ref="MQ86:MQ88"/>
    <mergeCell ref="MR86:MR88"/>
    <mergeCell ref="MS86:MS88"/>
    <mergeCell ref="MT86:MT88"/>
    <mergeCell ref="MU86:MU88"/>
    <mergeCell ref="ML86:ML88"/>
    <mergeCell ref="MM86:MM88"/>
    <mergeCell ref="MN86:MN88"/>
    <mergeCell ref="MO86:MO88"/>
    <mergeCell ref="AX89:AX91"/>
    <mergeCell ref="AY89:AY91"/>
    <mergeCell ref="AZ89:AZ91"/>
    <mergeCell ref="BA89:BA91"/>
    <mergeCell ref="BB89:BB91"/>
    <mergeCell ref="AS89:AS91"/>
    <mergeCell ref="AT89:AT91"/>
    <mergeCell ref="AU89:AU91"/>
    <mergeCell ref="AV89:AV91"/>
    <mergeCell ref="AW89:AW91"/>
    <mergeCell ref="AN89:AN91"/>
    <mergeCell ref="AO89:AO91"/>
    <mergeCell ref="AP89:AP91"/>
    <mergeCell ref="AQ89:AQ91"/>
    <mergeCell ref="AR89:AR91"/>
    <mergeCell ref="AI89:AI91"/>
    <mergeCell ref="AJ89:AJ91"/>
    <mergeCell ref="AK89:AK91"/>
    <mergeCell ref="AL89:AL91"/>
    <mergeCell ref="AM89:AM91"/>
    <mergeCell ref="AD89:AD91"/>
    <mergeCell ref="AE89:AE91"/>
    <mergeCell ref="AF89:AF91"/>
    <mergeCell ref="AG89:AG91"/>
    <mergeCell ref="AH89:AH91"/>
    <mergeCell ref="Y89:Y91"/>
    <mergeCell ref="Z89:Z91"/>
    <mergeCell ref="AA89:AA91"/>
    <mergeCell ref="AB89:AB91"/>
    <mergeCell ref="AC89:AC91"/>
    <mergeCell ref="T89:T91"/>
    <mergeCell ref="U89:U91"/>
    <mergeCell ref="V89:V91"/>
    <mergeCell ref="W89:W91"/>
    <mergeCell ref="X89:X91"/>
    <mergeCell ref="CG89:CG91"/>
    <mergeCell ref="CH89:CH91"/>
    <mergeCell ref="CI89:CI91"/>
    <mergeCell ref="CJ89:CJ91"/>
    <mergeCell ref="CK89:CK91"/>
    <mergeCell ref="CB89:CB91"/>
    <mergeCell ref="CC89:CC91"/>
    <mergeCell ref="CD89:CD91"/>
    <mergeCell ref="CE89:CE91"/>
    <mergeCell ref="CF89:CF91"/>
    <mergeCell ref="BW89:BW91"/>
    <mergeCell ref="BX89:BX91"/>
    <mergeCell ref="BY89:BY91"/>
    <mergeCell ref="BZ89:BZ91"/>
    <mergeCell ref="CA89:CA91"/>
    <mergeCell ref="BR89:BR91"/>
    <mergeCell ref="BS89:BS91"/>
    <mergeCell ref="BT89:BT91"/>
    <mergeCell ref="BU89:BU91"/>
    <mergeCell ref="BV89:BV91"/>
    <mergeCell ref="BM89:BM91"/>
    <mergeCell ref="BN89:BN91"/>
    <mergeCell ref="BO89:BO91"/>
    <mergeCell ref="BP89:BP91"/>
    <mergeCell ref="BQ89:BQ91"/>
    <mergeCell ref="BH89:BH91"/>
    <mergeCell ref="BI89:BI91"/>
    <mergeCell ref="BJ89:BJ91"/>
    <mergeCell ref="BK89:BK91"/>
    <mergeCell ref="BL89:BL91"/>
    <mergeCell ref="BC89:BC91"/>
    <mergeCell ref="BD89:BD91"/>
    <mergeCell ref="BE89:BE91"/>
    <mergeCell ref="BF89:BF91"/>
    <mergeCell ref="BG89:BG91"/>
    <mergeCell ref="DP89:DP91"/>
    <mergeCell ref="DQ89:DQ91"/>
    <mergeCell ref="DR89:DR91"/>
    <mergeCell ref="DS89:DS91"/>
    <mergeCell ref="DT89:DT91"/>
    <mergeCell ref="DK89:DK91"/>
    <mergeCell ref="DL89:DL91"/>
    <mergeCell ref="DM89:DM91"/>
    <mergeCell ref="DN89:DN91"/>
    <mergeCell ref="DO89:DO91"/>
    <mergeCell ref="DF89:DF91"/>
    <mergeCell ref="DG89:DG91"/>
    <mergeCell ref="DH89:DH91"/>
    <mergeCell ref="DI89:DI91"/>
    <mergeCell ref="DJ89:DJ91"/>
    <mergeCell ref="DA89:DA91"/>
    <mergeCell ref="DB89:DB91"/>
    <mergeCell ref="DC89:DC91"/>
    <mergeCell ref="DD89:DD91"/>
    <mergeCell ref="DE89:DE91"/>
    <mergeCell ref="CV89:CV91"/>
    <mergeCell ref="CW89:CW91"/>
    <mergeCell ref="CX89:CX91"/>
    <mergeCell ref="CY89:CY91"/>
    <mergeCell ref="CZ89:CZ91"/>
    <mergeCell ref="CQ89:CQ91"/>
    <mergeCell ref="CR89:CR91"/>
    <mergeCell ref="CS89:CS91"/>
    <mergeCell ref="CT89:CT91"/>
    <mergeCell ref="CU89:CU91"/>
    <mergeCell ref="CL89:CL91"/>
    <mergeCell ref="CM89:CM91"/>
    <mergeCell ref="CN89:CN91"/>
    <mergeCell ref="CO89:CO91"/>
    <mergeCell ref="CP89:CP91"/>
    <mergeCell ref="EY89:EY91"/>
    <mergeCell ref="EZ89:EZ91"/>
    <mergeCell ref="FA89:FA91"/>
    <mergeCell ref="FB89:FB91"/>
    <mergeCell ref="FC89:FC91"/>
    <mergeCell ref="ET89:ET91"/>
    <mergeCell ref="EU89:EU91"/>
    <mergeCell ref="EV89:EV91"/>
    <mergeCell ref="EW89:EW91"/>
    <mergeCell ref="EX89:EX91"/>
    <mergeCell ref="EO89:EO91"/>
    <mergeCell ref="EP89:EP91"/>
    <mergeCell ref="EQ89:EQ91"/>
    <mergeCell ref="ER89:ER91"/>
    <mergeCell ref="ES89:ES91"/>
    <mergeCell ref="EJ89:EJ91"/>
    <mergeCell ref="EK89:EK91"/>
    <mergeCell ref="EL89:EL91"/>
    <mergeCell ref="EM89:EM91"/>
    <mergeCell ref="EN89:EN91"/>
    <mergeCell ref="EE89:EE91"/>
    <mergeCell ref="EF89:EF91"/>
    <mergeCell ref="EG89:EG91"/>
    <mergeCell ref="EH89:EH91"/>
    <mergeCell ref="EI89:EI91"/>
    <mergeCell ref="DZ89:DZ91"/>
    <mergeCell ref="EA89:EA91"/>
    <mergeCell ref="EB89:EB91"/>
    <mergeCell ref="EC89:EC91"/>
    <mergeCell ref="ED89:ED91"/>
    <mergeCell ref="DU89:DU91"/>
    <mergeCell ref="DV89:DV91"/>
    <mergeCell ref="DW89:DW91"/>
    <mergeCell ref="DX89:DX91"/>
    <mergeCell ref="DY89:DY91"/>
    <mergeCell ref="GH89:GH91"/>
    <mergeCell ref="GI89:GI91"/>
    <mergeCell ref="GJ89:GJ91"/>
    <mergeCell ref="GK89:GK91"/>
    <mergeCell ref="GL89:GL91"/>
    <mergeCell ref="GC89:GC91"/>
    <mergeCell ref="GD89:GD91"/>
    <mergeCell ref="GE89:GE91"/>
    <mergeCell ref="GF89:GF91"/>
    <mergeCell ref="GG89:GG91"/>
    <mergeCell ref="FX89:FX91"/>
    <mergeCell ref="FY89:FY91"/>
    <mergeCell ref="FZ89:FZ91"/>
    <mergeCell ref="GA89:GA91"/>
    <mergeCell ref="GB89:GB91"/>
    <mergeCell ref="FS89:FS91"/>
    <mergeCell ref="FT89:FT91"/>
    <mergeCell ref="FU89:FU91"/>
    <mergeCell ref="FV89:FV91"/>
    <mergeCell ref="FW89:FW91"/>
    <mergeCell ref="FN89:FN91"/>
    <mergeCell ref="FO89:FO91"/>
    <mergeCell ref="FP89:FP91"/>
    <mergeCell ref="FQ89:FQ91"/>
    <mergeCell ref="FR89:FR91"/>
    <mergeCell ref="FI89:FI91"/>
    <mergeCell ref="FJ89:FJ91"/>
    <mergeCell ref="FK89:FK91"/>
    <mergeCell ref="FL89:FL91"/>
    <mergeCell ref="FM89:FM91"/>
    <mergeCell ref="FD89:FD91"/>
    <mergeCell ref="FE89:FE91"/>
    <mergeCell ref="FF89:FF91"/>
    <mergeCell ref="FG89:FG91"/>
    <mergeCell ref="FH89:FH91"/>
    <mergeCell ref="HQ89:HQ91"/>
    <mergeCell ref="HR89:HR91"/>
    <mergeCell ref="HS89:HS91"/>
    <mergeCell ref="HT89:HT91"/>
    <mergeCell ref="HU89:HU91"/>
    <mergeCell ref="HL89:HL91"/>
    <mergeCell ref="HM89:HM91"/>
    <mergeCell ref="HN89:HN91"/>
    <mergeCell ref="HO89:HO91"/>
    <mergeCell ref="HP89:HP91"/>
    <mergeCell ref="HG89:HG91"/>
    <mergeCell ref="HH89:HH91"/>
    <mergeCell ref="HI89:HI91"/>
    <mergeCell ref="HJ89:HJ91"/>
    <mergeCell ref="HK89:HK91"/>
    <mergeCell ref="HB89:HB91"/>
    <mergeCell ref="HC89:HC91"/>
    <mergeCell ref="HD89:HD91"/>
    <mergeCell ref="HE89:HE91"/>
    <mergeCell ref="HF89:HF91"/>
    <mergeCell ref="GW89:GW91"/>
    <mergeCell ref="GX89:GX91"/>
    <mergeCell ref="GY89:GY91"/>
    <mergeCell ref="GZ89:GZ91"/>
    <mergeCell ref="HA89:HA91"/>
    <mergeCell ref="GR89:GR91"/>
    <mergeCell ref="GS89:GS91"/>
    <mergeCell ref="GT89:GT91"/>
    <mergeCell ref="GU89:GU91"/>
    <mergeCell ref="GV89:GV91"/>
    <mergeCell ref="GM89:GM91"/>
    <mergeCell ref="GN89:GN91"/>
    <mergeCell ref="GO89:GO91"/>
    <mergeCell ref="GP89:GP91"/>
    <mergeCell ref="GQ89:GQ91"/>
    <mergeCell ref="IZ89:IZ91"/>
    <mergeCell ref="JA89:JA91"/>
    <mergeCell ref="JB89:JB91"/>
    <mergeCell ref="JC89:JC91"/>
    <mergeCell ref="JD89:JD91"/>
    <mergeCell ref="IU89:IU91"/>
    <mergeCell ref="IV89:IV91"/>
    <mergeCell ref="IW89:IW91"/>
    <mergeCell ref="IX89:IX91"/>
    <mergeCell ref="IY89:IY91"/>
    <mergeCell ref="IP89:IP91"/>
    <mergeCell ref="IQ89:IQ91"/>
    <mergeCell ref="IR89:IR91"/>
    <mergeCell ref="IS89:IS91"/>
    <mergeCell ref="IT89:IT91"/>
    <mergeCell ref="IK89:IK91"/>
    <mergeCell ref="IL89:IL91"/>
    <mergeCell ref="IM89:IM91"/>
    <mergeCell ref="IN89:IN91"/>
    <mergeCell ref="IO89:IO91"/>
    <mergeCell ref="IF89:IF91"/>
    <mergeCell ref="IG89:IG91"/>
    <mergeCell ref="IH89:IH91"/>
    <mergeCell ref="II89:II91"/>
    <mergeCell ref="IJ89:IJ91"/>
    <mergeCell ref="IA89:IA91"/>
    <mergeCell ref="IB89:IB91"/>
    <mergeCell ref="IC89:IC91"/>
    <mergeCell ref="ID89:ID91"/>
    <mergeCell ref="IE89:IE91"/>
    <mergeCell ref="HV89:HV91"/>
    <mergeCell ref="HW89:HW91"/>
    <mergeCell ref="HX89:HX91"/>
    <mergeCell ref="HY89:HY91"/>
    <mergeCell ref="HZ89:HZ91"/>
    <mergeCell ref="KI89:KI91"/>
    <mergeCell ref="KJ89:KJ91"/>
    <mergeCell ref="KK89:KK91"/>
    <mergeCell ref="KL89:KL91"/>
    <mergeCell ref="KM89:KM91"/>
    <mergeCell ref="KD89:KD91"/>
    <mergeCell ref="KE89:KE91"/>
    <mergeCell ref="KF89:KF91"/>
    <mergeCell ref="KG89:KG91"/>
    <mergeCell ref="KH89:KH91"/>
    <mergeCell ref="JY89:JY91"/>
    <mergeCell ref="JZ89:JZ91"/>
    <mergeCell ref="KA89:KA91"/>
    <mergeCell ref="KB89:KB91"/>
    <mergeCell ref="KC89:KC91"/>
    <mergeCell ref="JT89:JT91"/>
    <mergeCell ref="JU89:JU91"/>
    <mergeCell ref="JV89:JV91"/>
    <mergeCell ref="JW89:JW91"/>
    <mergeCell ref="JX89:JX91"/>
    <mergeCell ref="JO89:JO91"/>
    <mergeCell ref="JP89:JP91"/>
    <mergeCell ref="JQ89:JQ91"/>
    <mergeCell ref="JR89:JR91"/>
    <mergeCell ref="JS89:JS91"/>
    <mergeCell ref="JJ89:JJ91"/>
    <mergeCell ref="JK89:JK91"/>
    <mergeCell ref="JL89:JL91"/>
    <mergeCell ref="JM89:JM91"/>
    <mergeCell ref="JN89:JN91"/>
    <mergeCell ref="JE89:JE91"/>
    <mergeCell ref="JF89:JF91"/>
    <mergeCell ref="JG89:JG91"/>
    <mergeCell ref="JH89:JH91"/>
    <mergeCell ref="JI89:JI91"/>
    <mergeCell ref="LR89:LR91"/>
    <mergeCell ref="LS89:LS91"/>
    <mergeCell ref="LT89:LT91"/>
    <mergeCell ref="LU89:LU91"/>
    <mergeCell ref="LV89:LV91"/>
    <mergeCell ref="LM89:LM91"/>
    <mergeCell ref="LN89:LN91"/>
    <mergeCell ref="LO89:LO91"/>
    <mergeCell ref="LP89:LP91"/>
    <mergeCell ref="LQ89:LQ91"/>
    <mergeCell ref="LH89:LH91"/>
    <mergeCell ref="LI89:LI91"/>
    <mergeCell ref="LJ89:LJ91"/>
    <mergeCell ref="LK89:LK91"/>
    <mergeCell ref="LL89:LL91"/>
    <mergeCell ref="LC89:LC91"/>
    <mergeCell ref="LD89:LD91"/>
    <mergeCell ref="LE89:LE91"/>
    <mergeCell ref="LF89:LF91"/>
    <mergeCell ref="LG89:LG91"/>
    <mergeCell ref="KX89:KX91"/>
    <mergeCell ref="KY89:KY91"/>
    <mergeCell ref="KZ89:KZ91"/>
    <mergeCell ref="LA89:LA91"/>
    <mergeCell ref="LB89:LB91"/>
    <mergeCell ref="KS89:KS91"/>
    <mergeCell ref="KT89:KT91"/>
    <mergeCell ref="KU89:KU91"/>
    <mergeCell ref="KV89:KV91"/>
    <mergeCell ref="KW89:KW91"/>
    <mergeCell ref="KN89:KN91"/>
    <mergeCell ref="KO89:KO91"/>
    <mergeCell ref="KP89:KP91"/>
    <mergeCell ref="KQ89:KQ91"/>
    <mergeCell ref="KR89:KR91"/>
    <mergeCell ref="NA89:NA91"/>
    <mergeCell ref="NB89:NB91"/>
    <mergeCell ref="NC89:NC91"/>
    <mergeCell ref="ND89:ND91"/>
    <mergeCell ref="NE89:NE91"/>
    <mergeCell ref="MV89:MV91"/>
    <mergeCell ref="MW89:MW91"/>
    <mergeCell ref="MX89:MX91"/>
    <mergeCell ref="MY89:MY91"/>
    <mergeCell ref="MZ89:MZ91"/>
    <mergeCell ref="MQ89:MQ91"/>
    <mergeCell ref="MR89:MR91"/>
    <mergeCell ref="MS89:MS91"/>
    <mergeCell ref="MT89:MT91"/>
    <mergeCell ref="MU89:MU91"/>
    <mergeCell ref="ML89:ML91"/>
    <mergeCell ref="MM89:MM91"/>
    <mergeCell ref="MN89:MN91"/>
    <mergeCell ref="MO89:MO91"/>
    <mergeCell ref="MP89:MP91"/>
    <mergeCell ref="MG89:MG91"/>
    <mergeCell ref="MH89:MH91"/>
    <mergeCell ref="MI89:MI91"/>
    <mergeCell ref="MJ89:MJ91"/>
    <mergeCell ref="MK89:MK91"/>
    <mergeCell ref="MB89:MB91"/>
    <mergeCell ref="MC89:MC91"/>
    <mergeCell ref="MD89:MD91"/>
    <mergeCell ref="ME89:ME91"/>
    <mergeCell ref="MF89:MF91"/>
    <mergeCell ref="LW89:LW91"/>
    <mergeCell ref="LX89:LX91"/>
    <mergeCell ref="LY89:LY91"/>
    <mergeCell ref="LZ89:LZ91"/>
    <mergeCell ref="MA89:MA91"/>
    <mergeCell ref="OJ89:OJ91"/>
    <mergeCell ref="OK89:OK91"/>
    <mergeCell ref="OL89:OL91"/>
    <mergeCell ref="OM89:OM91"/>
    <mergeCell ref="ON89:ON91"/>
    <mergeCell ref="OE89:OE91"/>
    <mergeCell ref="OF89:OF91"/>
    <mergeCell ref="OG89:OG91"/>
    <mergeCell ref="OH89:OH91"/>
    <mergeCell ref="OI89:OI91"/>
    <mergeCell ref="NZ89:NZ91"/>
    <mergeCell ref="OA89:OA91"/>
    <mergeCell ref="OB89:OB91"/>
    <mergeCell ref="OC89:OC91"/>
    <mergeCell ref="OD89:OD91"/>
    <mergeCell ref="NU89:NU91"/>
    <mergeCell ref="NV89:NV91"/>
    <mergeCell ref="NW89:NW91"/>
    <mergeCell ref="NX89:NX91"/>
    <mergeCell ref="NY89:NY91"/>
    <mergeCell ref="NP89:NP91"/>
    <mergeCell ref="NQ89:NQ91"/>
    <mergeCell ref="NR89:NR91"/>
    <mergeCell ref="NS89:NS91"/>
    <mergeCell ref="NT89:NT91"/>
    <mergeCell ref="NK89:NK91"/>
    <mergeCell ref="NL89:NL91"/>
    <mergeCell ref="NM89:NM91"/>
    <mergeCell ref="NN89:NN91"/>
    <mergeCell ref="NO89:NO91"/>
    <mergeCell ref="NF89:NF91"/>
    <mergeCell ref="NG89:NG91"/>
    <mergeCell ref="NH89:NH91"/>
    <mergeCell ref="NI89:NI91"/>
    <mergeCell ref="NJ89:NJ91"/>
    <mergeCell ref="AN92:AN94"/>
    <mergeCell ref="AO92:AO94"/>
    <mergeCell ref="AP92:AP94"/>
    <mergeCell ref="AQ92:AQ94"/>
    <mergeCell ref="AR92:AR94"/>
    <mergeCell ref="AI92:AI94"/>
    <mergeCell ref="AJ92:AJ94"/>
    <mergeCell ref="AK92:AK94"/>
    <mergeCell ref="AL92:AL94"/>
    <mergeCell ref="AM92:AM94"/>
    <mergeCell ref="AD92:AD94"/>
    <mergeCell ref="AE92:AE94"/>
    <mergeCell ref="AF92:AF94"/>
    <mergeCell ref="AG92:AG94"/>
    <mergeCell ref="AH92:AH94"/>
    <mergeCell ref="Y92:Y94"/>
    <mergeCell ref="Z92:Z94"/>
    <mergeCell ref="AA92:AA94"/>
    <mergeCell ref="AB92:AB94"/>
    <mergeCell ref="AC92:AC94"/>
    <mergeCell ref="T92:T94"/>
    <mergeCell ref="U92:U94"/>
    <mergeCell ref="V92:V94"/>
    <mergeCell ref="W92:W94"/>
    <mergeCell ref="X92:X94"/>
    <mergeCell ref="O92:O94"/>
    <mergeCell ref="P92:P94"/>
    <mergeCell ref="Q92:Q94"/>
    <mergeCell ref="R92:R94"/>
    <mergeCell ref="S92:S94"/>
    <mergeCell ref="J92:J94"/>
    <mergeCell ref="K92:K94"/>
    <mergeCell ref="L92:L94"/>
    <mergeCell ref="M92:M94"/>
    <mergeCell ref="N92:N94"/>
    <mergeCell ref="BW92:BW94"/>
    <mergeCell ref="BX92:BX94"/>
    <mergeCell ref="BY92:BY94"/>
    <mergeCell ref="BZ92:BZ94"/>
    <mergeCell ref="CA92:CA94"/>
    <mergeCell ref="BR92:BR94"/>
    <mergeCell ref="BS92:BS94"/>
    <mergeCell ref="BT92:BT94"/>
    <mergeCell ref="BU92:BU94"/>
    <mergeCell ref="BV92:BV94"/>
    <mergeCell ref="BM92:BM94"/>
    <mergeCell ref="BN92:BN94"/>
    <mergeCell ref="BO92:BO94"/>
    <mergeCell ref="BP92:BP94"/>
    <mergeCell ref="BQ92:BQ94"/>
    <mergeCell ref="BH92:BH94"/>
    <mergeCell ref="BI92:BI94"/>
    <mergeCell ref="BJ92:BJ94"/>
    <mergeCell ref="BK92:BK94"/>
    <mergeCell ref="BL92:BL94"/>
    <mergeCell ref="BC92:BC94"/>
    <mergeCell ref="BD92:BD94"/>
    <mergeCell ref="BE92:BE94"/>
    <mergeCell ref="BF92:BF94"/>
    <mergeCell ref="BG92:BG94"/>
    <mergeCell ref="AX92:AX94"/>
    <mergeCell ref="AY92:AY94"/>
    <mergeCell ref="AZ92:AZ94"/>
    <mergeCell ref="BA92:BA94"/>
    <mergeCell ref="BB92:BB94"/>
    <mergeCell ref="AS92:AS94"/>
    <mergeCell ref="AT92:AT94"/>
    <mergeCell ref="AU92:AU94"/>
    <mergeCell ref="AV92:AV94"/>
    <mergeCell ref="AW92:AW94"/>
    <mergeCell ref="DF92:DF94"/>
    <mergeCell ref="DG92:DG94"/>
    <mergeCell ref="DH92:DH94"/>
    <mergeCell ref="DI92:DI94"/>
    <mergeCell ref="DJ92:DJ94"/>
    <mergeCell ref="DA92:DA94"/>
    <mergeCell ref="DB92:DB94"/>
    <mergeCell ref="DC92:DC94"/>
    <mergeCell ref="DD92:DD94"/>
    <mergeCell ref="DE92:DE94"/>
    <mergeCell ref="CV92:CV94"/>
    <mergeCell ref="CW92:CW94"/>
    <mergeCell ref="CX92:CX94"/>
    <mergeCell ref="CY92:CY94"/>
    <mergeCell ref="CZ92:CZ94"/>
    <mergeCell ref="CQ92:CQ94"/>
    <mergeCell ref="CR92:CR94"/>
    <mergeCell ref="CS92:CS94"/>
    <mergeCell ref="CT92:CT94"/>
    <mergeCell ref="CU92:CU94"/>
    <mergeCell ref="CL92:CL94"/>
    <mergeCell ref="CM92:CM94"/>
    <mergeCell ref="CN92:CN94"/>
    <mergeCell ref="CO92:CO94"/>
    <mergeCell ref="CP92:CP94"/>
    <mergeCell ref="CG92:CG94"/>
    <mergeCell ref="CH92:CH94"/>
    <mergeCell ref="CI92:CI94"/>
    <mergeCell ref="CJ92:CJ94"/>
    <mergeCell ref="CK92:CK94"/>
    <mergeCell ref="CB92:CB94"/>
    <mergeCell ref="CC92:CC94"/>
    <mergeCell ref="CD92:CD94"/>
    <mergeCell ref="CE92:CE94"/>
    <mergeCell ref="CF92:CF94"/>
    <mergeCell ref="EO92:EO94"/>
    <mergeCell ref="EP92:EP94"/>
    <mergeCell ref="EQ92:EQ94"/>
    <mergeCell ref="ER92:ER94"/>
    <mergeCell ref="ES92:ES94"/>
    <mergeCell ref="EJ92:EJ94"/>
    <mergeCell ref="EK92:EK94"/>
    <mergeCell ref="EL92:EL94"/>
    <mergeCell ref="EM92:EM94"/>
    <mergeCell ref="EN92:EN94"/>
    <mergeCell ref="EE92:EE94"/>
    <mergeCell ref="EF92:EF94"/>
    <mergeCell ref="EG92:EG94"/>
    <mergeCell ref="EH92:EH94"/>
    <mergeCell ref="EI92:EI94"/>
    <mergeCell ref="DZ92:DZ94"/>
    <mergeCell ref="EA92:EA94"/>
    <mergeCell ref="EB92:EB94"/>
    <mergeCell ref="EC92:EC94"/>
    <mergeCell ref="ED92:ED94"/>
    <mergeCell ref="DU92:DU94"/>
    <mergeCell ref="DV92:DV94"/>
    <mergeCell ref="DW92:DW94"/>
    <mergeCell ref="DX92:DX94"/>
    <mergeCell ref="DY92:DY94"/>
    <mergeCell ref="DP92:DP94"/>
    <mergeCell ref="DQ92:DQ94"/>
    <mergeCell ref="DR92:DR94"/>
    <mergeCell ref="DS92:DS94"/>
    <mergeCell ref="DT92:DT94"/>
    <mergeCell ref="DK92:DK94"/>
    <mergeCell ref="DL92:DL94"/>
    <mergeCell ref="DM92:DM94"/>
    <mergeCell ref="DN92:DN94"/>
    <mergeCell ref="DO92:DO94"/>
    <mergeCell ref="FX92:FX94"/>
    <mergeCell ref="FY92:FY94"/>
    <mergeCell ref="FZ92:FZ94"/>
    <mergeCell ref="GA92:GA94"/>
    <mergeCell ref="GB92:GB94"/>
    <mergeCell ref="FS92:FS94"/>
    <mergeCell ref="FT92:FT94"/>
    <mergeCell ref="FU92:FU94"/>
    <mergeCell ref="FV92:FV94"/>
    <mergeCell ref="FW92:FW94"/>
    <mergeCell ref="FN92:FN94"/>
    <mergeCell ref="FO92:FO94"/>
    <mergeCell ref="FP92:FP94"/>
    <mergeCell ref="FQ92:FQ94"/>
    <mergeCell ref="FR92:FR94"/>
    <mergeCell ref="FI92:FI94"/>
    <mergeCell ref="FJ92:FJ94"/>
    <mergeCell ref="FK92:FK94"/>
    <mergeCell ref="FL92:FL94"/>
    <mergeCell ref="FM92:FM94"/>
    <mergeCell ref="FD92:FD94"/>
    <mergeCell ref="FE92:FE94"/>
    <mergeCell ref="FF92:FF94"/>
    <mergeCell ref="FG92:FG94"/>
    <mergeCell ref="FH92:FH94"/>
    <mergeCell ref="EY92:EY94"/>
    <mergeCell ref="EZ92:EZ94"/>
    <mergeCell ref="FA92:FA94"/>
    <mergeCell ref="FB92:FB94"/>
    <mergeCell ref="FC92:FC94"/>
    <mergeCell ref="ET92:ET94"/>
    <mergeCell ref="EU92:EU94"/>
    <mergeCell ref="EV92:EV94"/>
    <mergeCell ref="EW92:EW94"/>
    <mergeCell ref="EX92:EX94"/>
    <mergeCell ref="HG92:HG94"/>
    <mergeCell ref="HH92:HH94"/>
    <mergeCell ref="HI92:HI94"/>
    <mergeCell ref="HJ92:HJ94"/>
    <mergeCell ref="HK92:HK94"/>
    <mergeCell ref="HB92:HB94"/>
    <mergeCell ref="HC92:HC94"/>
    <mergeCell ref="HD92:HD94"/>
    <mergeCell ref="HE92:HE94"/>
    <mergeCell ref="HF92:HF94"/>
    <mergeCell ref="GW92:GW94"/>
    <mergeCell ref="GX92:GX94"/>
    <mergeCell ref="GY92:GY94"/>
    <mergeCell ref="GZ92:GZ94"/>
    <mergeCell ref="HA92:HA94"/>
    <mergeCell ref="GR92:GR94"/>
    <mergeCell ref="GS92:GS94"/>
    <mergeCell ref="GT92:GT94"/>
    <mergeCell ref="GU92:GU94"/>
    <mergeCell ref="GV92:GV94"/>
    <mergeCell ref="GM92:GM94"/>
    <mergeCell ref="GN92:GN94"/>
    <mergeCell ref="GO92:GO94"/>
    <mergeCell ref="GP92:GP94"/>
    <mergeCell ref="GQ92:GQ94"/>
    <mergeCell ref="GH92:GH94"/>
    <mergeCell ref="GI92:GI94"/>
    <mergeCell ref="GJ92:GJ94"/>
    <mergeCell ref="GK92:GK94"/>
    <mergeCell ref="GL92:GL94"/>
    <mergeCell ref="GC92:GC94"/>
    <mergeCell ref="GD92:GD94"/>
    <mergeCell ref="GE92:GE94"/>
    <mergeCell ref="GF92:GF94"/>
    <mergeCell ref="GG92:GG94"/>
    <mergeCell ref="IP92:IP94"/>
    <mergeCell ref="IQ92:IQ94"/>
    <mergeCell ref="IR92:IR94"/>
    <mergeCell ref="IS92:IS94"/>
    <mergeCell ref="IT92:IT94"/>
    <mergeCell ref="IK92:IK94"/>
    <mergeCell ref="IL92:IL94"/>
    <mergeCell ref="IM92:IM94"/>
    <mergeCell ref="IN92:IN94"/>
    <mergeCell ref="IO92:IO94"/>
    <mergeCell ref="IF92:IF94"/>
    <mergeCell ref="IG92:IG94"/>
    <mergeCell ref="IH92:IH94"/>
    <mergeCell ref="II92:II94"/>
    <mergeCell ref="IJ92:IJ94"/>
    <mergeCell ref="IA92:IA94"/>
    <mergeCell ref="IB92:IB94"/>
    <mergeCell ref="IC92:IC94"/>
    <mergeCell ref="ID92:ID94"/>
    <mergeCell ref="IE92:IE94"/>
    <mergeCell ref="HV92:HV94"/>
    <mergeCell ref="HW92:HW94"/>
    <mergeCell ref="HX92:HX94"/>
    <mergeCell ref="HY92:HY94"/>
    <mergeCell ref="HZ92:HZ94"/>
    <mergeCell ref="HQ92:HQ94"/>
    <mergeCell ref="HR92:HR94"/>
    <mergeCell ref="HS92:HS94"/>
    <mergeCell ref="HT92:HT94"/>
    <mergeCell ref="HU92:HU94"/>
    <mergeCell ref="HL92:HL94"/>
    <mergeCell ref="HM92:HM94"/>
    <mergeCell ref="HN92:HN94"/>
    <mergeCell ref="HO92:HO94"/>
    <mergeCell ref="HP92:HP94"/>
    <mergeCell ref="JY92:JY94"/>
    <mergeCell ref="JZ92:JZ94"/>
    <mergeCell ref="KA92:KA94"/>
    <mergeCell ref="KB92:KB94"/>
    <mergeCell ref="KC92:KC94"/>
    <mergeCell ref="JT92:JT94"/>
    <mergeCell ref="JU92:JU94"/>
    <mergeCell ref="JV92:JV94"/>
    <mergeCell ref="JW92:JW94"/>
    <mergeCell ref="JX92:JX94"/>
    <mergeCell ref="JO92:JO94"/>
    <mergeCell ref="JP92:JP94"/>
    <mergeCell ref="JQ92:JQ94"/>
    <mergeCell ref="JR92:JR94"/>
    <mergeCell ref="JS92:JS94"/>
    <mergeCell ref="JJ92:JJ94"/>
    <mergeCell ref="JK92:JK94"/>
    <mergeCell ref="JL92:JL94"/>
    <mergeCell ref="JM92:JM94"/>
    <mergeCell ref="JN92:JN94"/>
    <mergeCell ref="JE92:JE94"/>
    <mergeCell ref="JF92:JF94"/>
    <mergeCell ref="JG92:JG94"/>
    <mergeCell ref="JH92:JH94"/>
    <mergeCell ref="JI92:JI94"/>
    <mergeCell ref="IZ92:IZ94"/>
    <mergeCell ref="JA92:JA94"/>
    <mergeCell ref="JB92:JB94"/>
    <mergeCell ref="JC92:JC94"/>
    <mergeCell ref="JD92:JD94"/>
    <mergeCell ref="IU92:IU94"/>
    <mergeCell ref="IV92:IV94"/>
    <mergeCell ref="IW92:IW94"/>
    <mergeCell ref="IX92:IX94"/>
    <mergeCell ref="IY92:IY94"/>
    <mergeCell ref="LH92:LH94"/>
    <mergeCell ref="LI92:LI94"/>
    <mergeCell ref="LJ92:LJ94"/>
    <mergeCell ref="LK92:LK94"/>
    <mergeCell ref="LL92:LL94"/>
    <mergeCell ref="LC92:LC94"/>
    <mergeCell ref="LD92:LD94"/>
    <mergeCell ref="LE92:LE94"/>
    <mergeCell ref="LF92:LF94"/>
    <mergeCell ref="LG92:LG94"/>
    <mergeCell ref="KX92:KX94"/>
    <mergeCell ref="KY92:KY94"/>
    <mergeCell ref="KZ92:KZ94"/>
    <mergeCell ref="LA92:LA94"/>
    <mergeCell ref="LB92:LB94"/>
    <mergeCell ref="KS92:KS94"/>
    <mergeCell ref="KT92:KT94"/>
    <mergeCell ref="KU92:KU94"/>
    <mergeCell ref="KV92:KV94"/>
    <mergeCell ref="KW92:KW94"/>
    <mergeCell ref="KN92:KN94"/>
    <mergeCell ref="KO92:KO94"/>
    <mergeCell ref="KP92:KP94"/>
    <mergeCell ref="KQ92:KQ94"/>
    <mergeCell ref="KR92:KR94"/>
    <mergeCell ref="KI92:KI94"/>
    <mergeCell ref="KJ92:KJ94"/>
    <mergeCell ref="KK92:KK94"/>
    <mergeCell ref="KL92:KL94"/>
    <mergeCell ref="KM92:KM94"/>
    <mergeCell ref="KD92:KD94"/>
    <mergeCell ref="KE92:KE94"/>
    <mergeCell ref="KF92:KF94"/>
    <mergeCell ref="KG92:KG94"/>
    <mergeCell ref="KH92:KH94"/>
    <mergeCell ref="MZ92:MZ94"/>
    <mergeCell ref="MQ92:MQ94"/>
    <mergeCell ref="MR92:MR94"/>
    <mergeCell ref="MS92:MS94"/>
    <mergeCell ref="MT92:MT94"/>
    <mergeCell ref="MU92:MU94"/>
    <mergeCell ref="ML92:ML94"/>
    <mergeCell ref="MM92:MM94"/>
    <mergeCell ref="MN92:MN94"/>
    <mergeCell ref="MO92:MO94"/>
    <mergeCell ref="MP92:MP94"/>
    <mergeCell ref="MG92:MG94"/>
    <mergeCell ref="MH92:MH94"/>
    <mergeCell ref="MI92:MI94"/>
    <mergeCell ref="MJ92:MJ94"/>
    <mergeCell ref="MK92:MK94"/>
    <mergeCell ref="MB92:MB94"/>
    <mergeCell ref="MC92:MC94"/>
    <mergeCell ref="MD92:MD94"/>
    <mergeCell ref="ME92:ME94"/>
    <mergeCell ref="MF92:MF94"/>
    <mergeCell ref="LW92:LW94"/>
    <mergeCell ref="LX92:LX94"/>
    <mergeCell ref="LY92:LY94"/>
    <mergeCell ref="LZ92:LZ94"/>
    <mergeCell ref="MA92:MA94"/>
    <mergeCell ref="LR92:LR94"/>
    <mergeCell ref="LS92:LS94"/>
    <mergeCell ref="LT92:LT94"/>
    <mergeCell ref="LU92:LU94"/>
    <mergeCell ref="LV92:LV94"/>
    <mergeCell ref="LM92:LM94"/>
    <mergeCell ref="LN92:LN94"/>
    <mergeCell ref="LO92:LO94"/>
    <mergeCell ref="LP92:LP94"/>
    <mergeCell ref="LQ92:LQ94"/>
    <mergeCell ref="Y95:Y97"/>
    <mergeCell ref="Z95:Z97"/>
    <mergeCell ref="AA95:AA97"/>
    <mergeCell ref="AB95:AB97"/>
    <mergeCell ref="AC95:AC97"/>
    <mergeCell ref="T95:T97"/>
    <mergeCell ref="U95:U97"/>
    <mergeCell ref="V95:V97"/>
    <mergeCell ref="W95:W97"/>
    <mergeCell ref="X95:X97"/>
    <mergeCell ref="O95:O97"/>
    <mergeCell ref="P95:P97"/>
    <mergeCell ref="Q95:Q97"/>
    <mergeCell ref="R95:R97"/>
    <mergeCell ref="S95:S97"/>
    <mergeCell ref="J95:J97"/>
    <mergeCell ref="K95:K97"/>
    <mergeCell ref="L95:L97"/>
    <mergeCell ref="M95:M97"/>
    <mergeCell ref="N95:N97"/>
    <mergeCell ref="OJ92:OJ94"/>
    <mergeCell ref="OK92:OK94"/>
    <mergeCell ref="OL92:OL94"/>
    <mergeCell ref="OM92:OM94"/>
    <mergeCell ref="ON92:ON94"/>
    <mergeCell ref="OE92:OE94"/>
    <mergeCell ref="OF92:OF94"/>
    <mergeCell ref="OG92:OG94"/>
    <mergeCell ref="OH92:OH94"/>
    <mergeCell ref="OI92:OI94"/>
    <mergeCell ref="NZ92:NZ94"/>
    <mergeCell ref="OA92:OA94"/>
    <mergeCell ref="OB92:OB94"/>
    <mergeCell ref="OC92:OC94"/>
    <mergeCell ref="OD92:OD94"/>
    <mergeCell ref="NU92:NU94"/>
    <mergeCell ref="NV92:NV94"/>
    <mergeCell ref="NW92:NW94"/>
    <mergeCell ref="NX92:NX94"/>
    <mergeCell ref="NY92:NY94"/>
    <mergeCell ref="NP92:NP94"/>
    <mergeCell ref="NQ92:NQ94"/>
    <mergeCell ref="NR92:NR94"/>
    <mergeCell ref="NS92:NS94"/>
    <mergeCell ref="NT92:NT94"/>
    <mergeCell ref="NK92:NK94"/>
    <mergeCell ref="NL92:NL94"/>
    <mergeCell ref="NM92:NM94"/>
    <mergeCell ref="NN92:NN94"/>
    <mergeCell ref="NO92:NO94"/>
    <mergeCell ref="NF92:NF94"/>
    <mergeCell ref="NG92:NG94"/>
    <mergeCell ref="NH92:NH94"/>
    <mergeCell ref="NI92:NI94"/>
    <mergeCell ref="NJ92:NJ94"/>
    <mergeCell ref="NA92:NA94"/>
    <mergeCell ref="NB92:NB94"/>
    <mergeCell ref="NC92:NC94"/>
    <mergeCell ref="ND92:ND94"/>
    <mergeCell ref="NE92:NE94"/>
    <mergeCell ref="MV92:MV94"/>
    <mergeCell ref="MW92:MW94"/>
    <mergeCell ref="MX92:MX94"/>
    <mergeCell ref="MY92:MY94"/>
    <mergeCell ref="BH95:BH97"/>
    <mergeCell ref="BI95:BI97"/>
    <mergeCell ref="BJ95:BJ97"/>
    <mergeCell ref="BK95:BK97"/>
    <mergeCell ref="BL95:BL97"/>
    <mergeCell ref="BC95:BC97"/>
    <mergeCell ref="BD95:BD97"/>
    <mergeCell ref="BE95:BE97"/>
    <mergeCell ref="BF95:BF97"/>
    <mergeCell ref="BG95:BG97"/>
    <mergeCell ref="AX95:AX97"/>
    <mergeCell ref="AY95:AY97"/>
    <mergeCell ref="AZ95:AZ97"/>
    <mergeCell ref="BA95:BA97"/>
    <mergeCell ref="BB95:BB97"/>
    <mergeCell ref="AS95:AS97"/>
    <mergeCell ref="AT95:AT97"/>
    <mergeCell ref="AU95:AU97"/>
    <mergeCell ref="AV95:AV97"/>
    <mergeCell ref="AW95:AW97"/>
    <mergeCell ref="AN95:AN97"/>
    <mergeCell ref="AO95:AO97"/>
    <mergeCell ref="AP95:AP97"/>
    <mergeCell ref="AQ95:AQ97"/>
    <mergeCell ref="AR95:AR97"/>
    <mergeCell ref="AI95:AI97"/>
    <mergeCell ref="AJ95:AJ97"/>
    <mergeCell ref="AK95:AK97"/>
    <mergeCell ref="AL95:AL97"/>
    <mergeCell ref="AM95:AM97"/>
    <mergeCell ref="AD95:AD97"/>
    <mergeCell ref="AE95:AE97"/>
    <mergeCell ref="AF95:AF97"/>
    <mergeCell ref="AG95:AG97"/>
    <mergeCell ref="AH95:AH97"/>
    <mergeCell ref="CQ95:CQ97"/>
    <mergeCell ref="CR95:CR97"/>
    <mergeCell ref="CS95:CS97"/>
    <mergeCell ref="CT95:CT97"/>
    <mergeCell ref="CU95:CU97"/>
    <mergeCell ref="CL95:CL97"/>
    <mergeCell ref="CM95:CM97"/>
    <mergeCell ref="CN95:CN97"/>
    <mergeCell ref="CO95:CO97"/>
    <mergeCell ref="CP95:CP97"/>
    <mergeCell ref="CG95:CG97"/>
    <mergeCell ref="CH95:CH97"/>
    <mergeCell ref="CI95:CI97"/>
    <mergeCell ref="CJ95:CJ97"/>
    <mergeCell ref="CK95:CK97"/>
    <mergeCell ref="CB95:CB97"/>
    <mergeCell ref="CC95:CC97"/>
    <mergeCell ref="CD95:CD97"/>
    <mergeCell ref="CE95:CE97"/>
    <mergeCell ref="CF95:CF97"/>
    <mergeCell ref="BW95:BW97"/>
    <mergeCell ref="BX95:BX97"/>
    <mergeCell ref="BY95:BY97"/>
    <mergeCell ref="BZ95:BZ97"/>
    <mergeCell ref="CA95:CA97"/>
    <mergeCell ref="BR95:BR97"/>
    <mergeCell ref="BS95:BS97"/>
    <mergeCell ref="BT95:BT97"/>
    <mergeCell ref="BU95:BU97"/>
    <mergeCell ref="BV95:BV97"/>
    <mergeCell ref="BM95:BM97"/>
    <mergeCell ref="BN95:BN97"/>
    <mergeCell ref="BO95:BO97"/>
    <mergeCell ref="BP95:BP97"/>
    <mergeCell ref="BQ95:BQ97"/>
    <mergeCell ref="DZ95:DZ97"/>
    <mergeCell ref="EA95:EA97"/>
    <mergeCell ref="EB95:EB97"/>
    <mergeCell ref="EC95:EC97"/>
    <mergeCell ref="ED95:ED97"/>
    <mergeCell ref="DU95:DU97"/>
    <mergeCell ref="DV95:DV97"/>
    <mergeCell ref="DW95:DW97"/>
    <mergeCell ref="DX95:DX97"/>
    <mergeCell ref="DY95:DY97"/>
    <mergeCell ref="DP95:DP97"/>
    <mergeCell ref="DQ95:DQ97"/>
    <mergeCell ref="DR95:DR97"/>
    <mergeCell ref="DS95:DS97"/>
    <mergeCell ref="DT95:DT97"/>
    <mergeCell ref="DK95:DK97"/>
    <mergeCell ref="DL95:DL97"/>
    <mergeCell ref="DM95:DM97"/>
    <mergeCell ref="DN95:DN97"/>
    <mergeCell ref="DO95:DO97"/>
    <mergeCell ref="DF95:DF97"/>
    <mergeCell ref="DG95:DG97"/>
    <mergeCell ref="DH95:DH97"/>
    <mergeCell ref="DI95:DI97"/>
    <mergeCell ref="DJ95:DJ97"/>
    <mergeCell ref="DA95:DA97"/>
    <mergeCell ref="DB95:DB97"/>
    <mergeCell ref="DC95:DC97"/>
    <mergeCell ref="DD95:DD97"/>
    <mergeCell ref="DE95:DE97"/>
    <mergeCell ref="CV95:CV97"/>
    <mergeCell ref="CW95:CW97"/>
    <mergeCell ref="CX95:CX97"/>
    <mergeCell ref="CY95:CY97"/>
    <mergeCell ref="CZ95:CZ97"/>
    <mergeCell ref="FI95:FI97"/>
    <mergeCell ref="FJ95:FJ97"/>
    <mergeCell ref="FK95:FK97"/>
    <mergeCell ref="FL95:FL97"/>
    <mergeCell ref="FM95:FM97"/>
    <mergeCell ref="FD95:FD97"/>
    <mergeCell ref="FE95:FE97"/>
    <mergeCell ref="FF95:FF97"/>
    <mergeCell ref="FG95:FG97"/>
    <mergeCell ref="FH95:FH97"/>
    <mergeCell ref="EY95:EY97"/>
    <mergeCell ref="EZ95:EZ97"/>
    <mergeCell ref="FA95:FA97"/>
    <mergeCell ref="FB95:FB97"/>
    <mergeCell ref="FC95:FC97"/>
    <mergeCell ref="ET95:ET97"/>
    <mergeCell ref="EU95:EU97"/>
    <mergeCell ref="EV95:EV97"/>
    <mergeCell ref="EW95:EW97"/>
    <mergeCell ref="EX95:EX97"/>
    <mergeCell ref="EO95:EO97"/>
    <mergeCell ref="EP95:EP97"/>
    <mergeCell ref="EQ95:EQ97"/>
    <mergeCell ref="ER95:ER97"/>
    <mergeCell ref="ES95:ES97"/>
    <mergeCell ref="EJ95:EJ97"/>
    <mergeCell ref="EK95:EK97"/>
    <mergeCell ref="EL95:EL97"/>
    <mergeCell ref="EM95:EM97"/>
    <mergeCell ref="EN95:EN97"/>
    <mergeCell ref="EE95:EE97"/>
    <mergeCell ref="EF95:EF97"/>
    <mergeCell ref="EG95:EG97"/>
    <mergeCell ref="EH95:EH97"/>
    <mergeCell ref="EI95:EI97"/>
    <mergeCell ref="GR95:GR97"/>
    <mergeCell ref="GS95:GS97"/>
    <mergeCell ref="GT95:GT97"/>
    <mergeCell ref="GU95:GU97"/>
    <mergeCell ref="GV95:GV97"/>
    <mergeCell ref="GM95:GM97"/>
    <mergeCell ref="GN95:GN97"/>
    <mergeCell ref="GO95:GO97"/>
    <mergeCell ref="GP95:GP97"/>
    <mergeCell ref="GQ95:GQ97"/>
    <mergeCell ref="GH95:GH97"/>
    <mergeCell ref="GI95:GI97"/>
    <mergeCell ref="GJ95:GJ97"/>
    <mergeCell ref="GK95:GK97"/>
    <mergeCell ref="GL95:GL97"/>
    <mergeCell ref="GC95:GC97"/>
    <mergeCell ref="GD95:GD97"/>
    <mergeCell ref="GE95:GE97"/>
    <mergeCell ref="GF95:GF97"/>
    <mergeCell ref="GG95:GG97"/>
    <mergeCell ref="FX95:FX97"/>
    <mergeCell ref="FY95:FY97"/>
    <mergeCell ref="FZ95:FZ97"/>
    <mergeCell ref="GA95:GA97"/>
    <mergeCell ref="GB95:GB97"/>
    <mergeCell ref="FS95:FS97"/>
    <mergeCell ref="FT95:FT97"/>
    <mergeCell ref="FU95:FU97"/>
    <mergeCell ref="FV95:FV97"/>
    <mergeCell ref="FW95:FW97"/>
    <mergeCell ref="FN95:FN97"/>
    <mergeCell ref="FO95:FO97"/>
    <mergeCell ref="FP95:FP97"/>
    <mergeCell ref="FQ95:FQ97"/>
    <mergeCell ref="FR95:FR97"/>
    <mergeCell ref="IA95:IA97"/>
    <mergeCell ref="IB95:IB97"/>
    <mergeCell ref="IC95:IC97"/>
    <mergeCell ref="ID95:ID97"/>
    <mergeCell ref="IE95:IE97"/>
    <mergeCell ref="HV95:HV97"/>
    <mergeCell ref="HW95:HW97"/>
    <mergeCell ref="HX95:HX97"/>
    <mergeCell ref="HY95:HY97"/>
    <mergeCell ref="HZ95:HZ97"/>
    <mergeCell ref="HQ95:HQ97"/>
    <mergeCell ref="HR95:HR97"/>
    <mergeCell ref="HS95:HS97"/>
    <mergeCell ref="HT95:HT97"/>
    <mergeCell ref="HU95:HU97"/>
    <mergeCell ref="HL95:HL97"/>
    <mergeCell ref="HM95:HM97"/>
    <mergeCell ref="HN95:HN97"/>
    <mergeCell ref="HO95:HO97"/>
    <mergeCell ref="HP95:HP97"/>
    <mergeCell ref="HG95:HG97"/>
    <mergeCell ref="HH95:HH97"/>
    <mergeCell ref="HI95:HI97"/>
    <mergeCell ref="HJ95:HJ97"/>
    <mergeCell ref="HK95:HK97"/>
    <mergeCell ref="HB95:HB97"/>
    <mergeCell ref="HC95:HC97"/>
    <mergeCell ref="HD95:HD97"/>
    <mergeCell ref="HE95:HE97"/>
    <mergeCell ref="HF95:HF97"/>
    <mergeCell ref="GW95:GW97"/>
    <mergeCell ref="GX95:GX97"/>
    <mergeCell ref="GY95:GY97"/>
    <mergeCell ref="GZ95:GZ97"/>
    <mergeCell ref="HA95:HA97"/>
    <mergeCell ref="JJ95:JJ97"/>
    <mergeCell ref="JK95:JK97"/>
    <mergeCell ref="JL95:JL97"/>
    <mergeCell ref="JM95:JM97"/>
    <mergeCell ref="JN95:JN97"/>
    <mergeCell ref="JE95:JE97"/>
    <mergeCell ref="JF95:JF97"/>
    <mergeCell ref="JG95:JG97"/>
    <mergeCell ref="JH95:JH97"/>
    <mergeCell ref="JI95:JI97"/>
    <mergeCell ref="IZ95:IZ97"/>
    <mergeCell ref="JA95:JA97"/>
    <mergeCell ref="JB95:JB97"/>
    <mergeCell ref="JC95:JC97"/>
    <mergeCell ref="JD95:JD97"/>
    <mergeCell ref="IU95:IU97"/>
    <mergeCell ref="IV95:IV97"/>
    <mergeCell ref="IW95:IW97"/>
    <mergeCell ref="IX95:IX97"/>
    <mergeCell ref="IY95:IY97"/>
    <mergeCell ref="IP95:IP97"/>
    <mergeCell ref="IQ95:IQ97"/>
    <mergeCell ref="IR95:IR97"/>
    <mergeCell ref="IS95:IS97"/>
    <mergeCell ref="IT95:IT97"/>
    <mergeCell ref="IK95:IK97"/>
    <mergeCell ref="IL95:IL97"/>
    <mergeCell ref="IM95:IM97"/>
    <mergeCell ref="IN95:IN97"/>
    <mergeCell ref="IO95:IO97"/>
    <mergeCell ref="IF95:IF97"/>
    <mergeCell ref="IG95:IG97"/>
    <mergeCell ref="IH95:IH97"/>
    <mergeCell ref="II95:II97"/>
    <mergeCell ref="IJ95:IJ97"/>
    <mergeCell ref="KS95:KS97"/>
    <mergeCell ref="KT95:KT97"/>
    <mergeCell ref="KU95:KU97"/>
    <mergeCell ref="KV95:KV97"/>
    <mergeCell ref="KW95:KW97"/>
    <mergeCell ref="KN95:KN97"/>
    <mergeCell ref="KO95:KO97"/>
    <mergeCell ref="KP95:KP97"/>
    <mergeCell ref="KQ95:KQ97"/>
    <mergeCell ref="KR95:KR97"/>
    <mergeCell ref="KI95:KI97"/>
    <mergeCell ref="KJ95:KJ97"/>
    <mergeCell ref="KK95:KK97"/>
    <mergeCell ref="KL95:KL97"/>
    <mergeCell ref="KM95:KM97"/>
    <mergeCell ref="KD95:KD97"/>
    <mergeCell ref="KE95:KE97"/>
    <mergeCell ref="KF95:KF97"/>
    <mergeCell ref="KG95:KG97"/>
    <mergeCell ref="KH95:KH97"/>
    <mergeCell ref="JY95:JY97"/>
    <mergeCell ref="JZ95:JZ97"/>
    <mergeCell ref="KA95:KA97"/>
    <mergeCell ref="KB95:KB97"/>
    <mergeCell ref="KC95:KC97"/>
    <mergeCell ref="JT95:JT97"/>
    <mergeCell ref="JU95:JU97"/>
    <mergeCell ref="JV95:JV97"/>
    <mergeCell ref="JW95:JW97"/>
    <mergeCell ref="JX95:JX97"/>
    <mergeCell ref="JO95:JO97"/>
    <mergeCell ref="JP95:JP97"/>
    <mergeCell ref="JQ95:JQ97"/>
    <mergeCell ref="JR95:JR97"/>
    <mergeCell ref="JS95:JS97"/>
    <mergeCell ref="MK95:MK97"/>
    <mergeCell ref="MB95:MB97"/>
    <mergeCell ref="MC95:MC97"/>
    <mergeCell ref="MD95:MD97"/>
    <mergeCell ref="ME95:ME97"/>
    <mergeCell ref="MF95:MF97"/>
    <mergeCell ref="LW95:LW97"/>
    <mergeCell ref="LX95:LX97"/>
    <mergeCell ref="LY95:LY97"/>
    <mergeCell ref="LZ95:LZ97"/>
    <mergeCell ref="MA95:MA97"/>
    <mergeCell ref="LR95:LR97"/>
    <mergeCell ref="LS95:LS97"/>
    <mergeCell ref="LT95:LT97"/>
    <mergeCell ref="LU95:LU97"/>
    <mergeCell ref="LV95:LV97"/>
    <mergeCell ref="LM95:LM97"/>
    <mergeCell ref="LN95:LN97"/>
    <mergeCell ref="LO95:LO97"/>
    <mergeCell ref="LP95:LP97"/>
    <mergeCell ref="LQ95:LQ97"/>
    <mergeCell ref="LH95:LH97"/>
    <mergeCell ref="LI95:LI97"/>
    <mergeCell ref="LJ95:LJ97"/>
    <mergeCell ref="LK95:LK97"/>
    <mergeCell ref="LL95:LL97"/>
    <mergeCell ref="LC95:LC97"/>
    <mergeCell ref="LD95:LD97"/>
    <mergeCell ref="LE95:LE97"/>
    <mergeCell ref="LF95:LF97"/>
    <mergeCell ref="LG95:LG97"/>
    <mergeCell ref="KX95:KX97"/>
    <mergeCell ref="KY95:KY97"/>
    <mergeCell ref="KZ95:KZ97"/>
    <mergeCell ref="LA95:LA97"/>
    <mergeCell ref="LB95:LB97"/>
    <mergeCell ref="J98:J100"/>
    <mergeCell ref="K98:K100"/>
    <mergeCell ref="L98:L100"/>
    <mergeCell ref="M98:M100"/>
    <mergeCell ref="N98:N100"/>
    <mergeCell ref="OJ95:OJ97"/>
    <mergeCell ref="OK95:OK97"/>
    <mergeCell ref="OL95:OL97"/>
    <mergeCell ref="OM95:OM97"/>
    <mergeCell ref="ON95:ON97"/>
    <mergeCell ref="OE95:OE97"/>
    <mergeCell ref="OF95:OF97"/>
    <mergeCell ref="OG95:OG97"/>
    <mergeCell ref="OH95:OH97"/>
    <mergeCell ref="OI95:OI97"/>
    <mergeCell ref="NZ95:NZ97"/>
    <mergeCell ref="OA95:OA97"/>
    <mergeCell ref="OB95:OB97"/>
    <mergeCell ref="OC95:OC97"/>
    <mergeCell ref="OD95:OD97"/>
    <mergeCell ref="NU95:NU97"/>
    <mergeCell ref="NV95:NV97"/>
    <mergeCell ref="NW95:NW97"/>
    <mergeCell ref="NX95:NX97"/>
    <mergeCell ref="NY95:NY97"/>
    <mergeCell ref="NP95:NP97"/>
    <mergeCell ref="NQ95:NQ97"/>
    <mergeCell ref="NR95:NR97"/>
    <mergeCell ref="NS95:NS97"/>
    <mergeCell ref="NT95:NT97"/>
    <mergeCell ref="NK95:NK97"/>
    <mergeCell ref="NL95:NL97"/>
    <mergeCell ref="NM95:NM97"/>
    <mergeCell ref="NN95:NN97"/>
    <mergeCell ref="NO95:NO97"/>
    <mergeCell ref="NF95:NF97"/>
    <mergeCell ref="NG95:NG97"/>
    <mergeCell ref="NH95:NH97"/>
    <mergeCell ref="NI95:NI97"/>
    <mergeCell ref="NJ95:NJ97"/>
    <mergeCell ref="NA95:NA97"/>
    <mergeCell ref="NB95:NB97"/>
    <mergeCell ref="NC95:NC97"/>
    <mergeCell ref="ND95:ND97"/>
    <mergeCell ref="NE95:NE97"/>
    <mergeCell ref="MV95:MV97"/>
    <mergeCell ref="MW95:MW97"/>
    <mergeCell ref="MX95:MX97"/>
    <mergeCell ref="MY95:MY97"/>
    <mergeCell ref="MZ95:MZ97"/>
    <mergeCell ref="MQ95:MQ97"/>
    <mergeCell ref="MR95:MR97"/>
    <mergeCell ref="MS95:MS97"/>
    <mergeCell ref="MT95:MT97"/>
    <mergeCell ref="MU95:MU97"/>
    <mergeCell ref="ML95:ML97"/>
    <mergeCell ref="MM95:MM97"/>
    <mergeCell ref="MN95:MN97"/>
    <mergeCell ref="MO95:MO97"/>
    <mergeCell ref="MP95:MP97"/>
    <mergeCell ref="MG95:MG97"/>
    <mergeCell ref="MH95:MH97"/>
    <mergeCell ref="MI95:MI97"/>
    <mergeCell ref="MJ95:MJ97"/>
    <mergeCell ref="AS98:AS100"/>
    <mergeCell ref="AT98:AT100"/>
    <mergeCell ref="AU98:AU100"/>
    <mergeCell ref="AV98:AV100"/>
    <mergeCell ref="AW98:AW100"/>
    <mergeCell ref="AN98:AN100"/>
    <mergeCell ref="AO98:AO100"/>
    <mergeCell ref="AP98:AP100"/>
    <mergeCell ref="AQ98:AQ100"/>
    <mergeCell ref="AR98:AR100"/>
    <mergeCell ref="AI98:AI100"/>
    <mergeCell ref="AJ98:AJ100"/>
    <mergeCell ref="AK98:AK100"/>
    <mergeCell ref="AL98:AL100"/>
    <mergeCell ref="AM98:AM100"/>
    <mergeCell ref="AD98:AD100"/>
    <mergeCell ref="AE98:AE100"/>
    <mergeCell ref="AF98:AF100"/>
    <mergeCell ref="AG98:AG100"/>
    <mergeCell ref="AH98:AH100"/>
    <mergeCell ref="Y98:Y100"/>
    <mergeCell ref="Z98:Z100"/>
    <mergeCell ref="AA98:AA100"/>
    <mergeCell ref="AB98:AB100"/>
    <mergeCell ref="AC98:AC100"/>
    <mergeCell ref="T98:T100"/>
    <mergeCell ref="U98:U100"/>
    <mergeCell ref="V98:V100"/>
    <mergeCell ref="W98:W100"/>
    <mergeCell ref="X98:X100"/>
    <mergeCell ref="O98:O100"/>
    <mergeCell ref="P98:P100"/>
    <mergeCell ref="Q98:Q100"/>
    <mergeCell ref="R98:R100"/>
    <mergeCell ref="S98:S100"/>
    <mergeCell ref="CB98:CB100"/>
    <mergeCell ref="CC98:CC100"/>
    <mergeCell ref="CD98:CD100"/>
    <mergeCell ref="CE98:CE100"/>
    <mergeCell ref="CF98:CF100"/>
    <mergeCell ref="BW98:BW100"/>
    <mergeCell ref="BX98:BX100"/>
    <mergeCell ref="BY98:BY100"/>
    <mergeCell ref="BZ98:BZ100"/>
    <mergeCell ref="CA98:CA100"/>
    <mergeCell ref="BR98:BR100"/>
    <mergeCell ref="BS98:BS100"/>
    <mergeCell ref="BT98:BT100"/>
    <mergeCell ref="BU98:BU100"/>
    <mergeCell ref="BV98:BV100"/>
    <mergeCell ref="BM98:BM100"/>
    <mergeCell ref="BN98:BN100"/>
    <mergeCell ref="BO98:BO100"/>
    <mergeCell ref="BP98:BP100"/>
    <mergeCell ref="BQ98:BQ100"/>
    <mergeCell ref="BH98:BH100"/>
    <mergeCell ref="BI98:BI100"/>
    <mergeCell ref="BJ98:BJ100"/>
    <mergeCell ref="BK98:BK100"/>
    <mergeCell ref="BL98:BL100"/>
    <mergeCell ref="BC98:BC100"/>
    <mergeCell ref="BD98:BD100"/>
    <mergeCell ref="BE98:BE100"/>
    <mergeCell ref="BF98:BF100"/>
    <mergeCell ref="BG98:BG100"/>
    <mergeCell ref="AX98:AX100"/>
    <mergeCell ref="AY98:AY100"/>
    <mergeCell ref="AZ98:AZ100"/>
    <mergeCell ref="BA98:BA100"/>
    <mergeCell ref="BB98:BB100"/>
    <mergeCell ref="DK98:DK100"/>
    <mergeCell ref="DL98:DL100"/>
    <mergeCell ref="DM98:DM100"/>
    <mergeCell ref="DN98:DN100"/>
    <mergeCell ref="DO98:DO100"/>
    <mergeCell ref="DF98:DF100"/>
    <mergeCell ref="DG98:DG100"/>
    <mergeCell ref="DH98:DH100"/>
    <mergeCell ref="DI98:DI100"/>
    <mergeCell ref="DJ98:DJ100"/>
    <mergeCell ref="DA98:DA100"/>
    <mergeCell ref="DB98:DB100"/>
    <mergeCell ref="DC98:DC100"/>
    <mergeCell ref="DD98:DD100"/>
    <mergeCell ref="DE98:DE100"/>
    <mergeCell ref="CV98:CV100"/>
    <mergeCell ref="CW98:CW100"/>
    <mergeCell ref="CX98:CX100"/>
    <mergeCell ref="CY98:CY100"/>
    <mergeCell ref="CZ98:CZ100"/>
    <mergeCell ref="CQ98:CQ100"/>
    <mergeCell ref="CR98:CR100"/>
    <mergeCell ref="CS98:CS100"/>
    <mergeCell ref="CT98:CT100"/>
    <mergeCell ref="CU98:CU100"/>
    <mergeCell ref="CL98:CL100"/>
    <mergeCell ref="CM98:CM100"/>
    <mergeCell ref="CN98:CN100"/>
    <mergeCell ref="CO98:CO100"/>
    <mergeCell ref="CP98:CP100"/>
    <mergeCell ref="CG98:CG100"/>
    <mergeCell ref="CH98:CH100"/>
    <mergeCell ref="CI98:CI100"/>
    <mergeCell ref="CJ98:CJ100"/>
    <mergeCell ref="CK98:CK100"/>
    <mergeCell ref="ET98:ET100"/>
    <mergeCell ref="EU98:EU100"/>
    <mergeCell ref="EV98:EV100"/>
    <mergeCell ref="EW98:EW100"/>
    <mergeCell ref="EX98:EX100"/>
    <mergeCell ref="EO98:EO100"/>
    <mergeCell ref="EP98:EP100"/>
    <mergeCell ref="EQ98:EQ100"/>
    <mergeCell ref="ER98:ER100"/>
    <mergeCell ref="ES98:ES100"/>
    <mergeCell ref="EJ98:EJ100"/>
    <mergeCell ref="EK98:EK100"/>
    <mergeCell ref="EL98:EL100"/>
    <mergeCell ref="EM98:EM100"/>
    <mergeCell ref="EN98:EN100"/>
    <mergeCell ref="EE98:EE100"/>
    <mergeCell ref="EF98:EF100"/>
    <mergeCell ref="EG98:EG100"/>
    <mergeCell ref="EH98:EH100"/>
    <mergeCell ref="EI98:EI100"/>
    <mergeCell ref="DZ98:DZ100"/>
    <mergeCell ref="EA98:EA100"/>
    <mergeCell ref="EB98:EB100"/>
    <mergeCell ref="EC98:EC100"/>
    <mergeCell ref="ED98:ED100"/>
    <mergeCell ref="DU98:DU100"/>
    <mergeCell ref="DV98:DV100"/>
    <mergeCell ref="DW98:DW100"/>
    <mergeCell ref="DX98:DX100"/>
    <mergeCell ref="DY98:DY100"/>
    <mergeCell ref="DP98:DP100"/>
    <mergeCell ref="DQ98:DQ100"/>
    <mergeCell ref="DR98:DR100"/>
    <mergeCell ref="DS98:DS100"/>
    <mergeCell ref="DT98:DT100"/>
    <mergeCell ref="GC98:GC100"/>
    <mergeCell ref="GD98:GD100"/>
    <mergeCell ref="GE98:GE100"/>
    <mergeCell ref="GF98:GF100"/>
    <mergeCell ref="GG98:GG100"/>
    <mergeCell ref="FX98:FX100"/>
    <mergeCell ref="FY98:FY100"/>
    <mergeCell ref="FZ98:FZ100"/>
    <mergeCell ref="GA98:GA100"/>
    <mergeCell ref="GB98:GB100"/>
    <mergeCell ref="FS98:FS100"/>
    <mergeCell ref="FT98:FT100"/>
    <mergeCell ref="FU98:FU100"/>
    <mergeCell ref="FV98:FV100"/>
    <mergeCell ref="FW98:FW100"/>
    <mergeCell ref="FN98:FN100"/>
    <mergeCell ref="FO98:FO100"/>
    <mergeCell ref="FP98:FP100"/>
    <mergeCell ref="FQ98:FQ100"/>
    <mergeCell ref="FR98:FR100"/>
    <mergeCell ref="FI98:FI100"/>
    <mergeCell ref="FJ98:FJ100"/>
    <mergeCell ref="FK98:FK100"/>
    <mergeCell ref="FL98:FL100"/>
    <mergeCell ref="FM98:FM100"/>
    <mergeCell ref="FD98:FD100"/>
    <mergeCell ref="FE98:FE100"/>
    <mergeCell ref="FF98:FF100"/>
    <mergeCell ref="FG98:FG100"/>
    <mergeCell ref="FH98:FH100"/>
    <mergeCell ref="EY98:EY100"/>
    <mergeCell ref="EZ98:EZ100"/>
    <mergeCell ref="FA98:FA100"/>
    <mergeCell ref="FB98:FB100"/>
    <mergeCell ref="FC98:FC100"/>
    <mergeCell ref="HL98:HL100"/>
    <mergeCell ref="HM98:HM100"/>
    <mergeCell ref="HN98:HN100"/>
    <mergeCell ref="HO98:HO100"/>
    <mergeCell ref="HP98:HP100"/>
    <mergeCell ref="HG98:HG100"/>
    <mergeCell ref="HH98:HH100"/>
    <mergeCell ref="HI98:HI100"/>
    <mergeCell ref="HJ98:HJ100"/>
    <mergeCell ref="HK98:HK100"/>
    <mergeCell ref="HB98:HB100"/>
    <mergeCell ref="HC98:HC100"/>
    <mergeCell ref="HD98:HD100"/>
    <mergeCell ref="HE98:HE100"/>
    <mergeCell ref="HF98:HF100"/>
    <mergeCell ref="GW98:GW100"/>
    <mergeCell ref="GX98:GX100"/>
    <mergeCell ref="GY98:GY100"/>
    <mergeCell ref="GZ98:GZ100"/>
    <mergeCell ref="HA98:HA100"/>
    <mergeCell ref="GR98:GR100"/>
    <mergeCell ref="GS98:GS100"/>
    <mergeCell ref="GT98:GT100"/>
    <mergeCell ref="GU98:GU100"/>
    <mergeCell ref="GV98:GV100"/>
    <mergeCell ref="GM98:GM100"/>
    <mergeCell ref="GN98:GN100"/>
    <mergeCell ref="GO98:GO100"/>
    <mergeCell ref="GP98:GP100"/>
    <mergeCell ref="GQ98:GQ100"/>
    <mergeCell ref="GH98:GH100"/>
    <mergeCell ref="GI98:GI100"/>
    <mergeCell ref="GJ98:GJ100"/>
    <mergeCell ref="GK98:GK100"/>
    <mergeCell ref="GL98:GL100"/>
    <mergeCell ref="IU98:IU100"/>
    <mergeCell ref="IV98:IV100"/>
    <mergeCell ref="IW98:IW100"/>
    <mergeCell ref="IX98:IX100"/>
    <mergeCell ref="IY98:IY100"/>
    <mergeCell ref="IP98:IP100"/>
    <mergeCell ref="IQ98:IQ100"/>
    <mergeCell ref="IR98:IR100"/>
    <mergeCell ref="IS98:IS100"/>
    <mergeCell ref="IT98:IT100"/>
    <mergeCell ref="IK98:IK100"/>
    <mergeCell ref="IL98:IL100"/>
    <mergeCell ref="IM98:IM100"/>
    <mergeCell ref="IN98:IN100"/>
    <mergeCell ref="IO98:IO100"/>
    <mergeCell ref="IF98:IF100"/>
    <mergeCell ref="IG98:IG100"/>
    <mergeCell ref="IH98:IH100"/>
    <mergeCell ref="II98:II100"/>
    <mergeCell ref="IJ98:IJ100"/>
    <mergeCell ref="IA98:IA100"/>
    <mergeCell ref="IB98:IB100"/>
    <mergeCell ref="IC98:IC100"/>
    <mergeCell ref="ID98:ID100"/>
    <mergeCell ref="IE98:IE100"/>
    <mergeCell ref="HV98:HV100"/>
    <mergeCell ref="HW98:HW100"/>
    <mergeCell ref="HX98:HX100"/>
    <mergeCell ref="HY98:HY100"/>
    <mergeCell ref="HZ98:HZ100"/>
    <mergeCell ref="HQ98:HQ100"/>
    <mergeCell ref="HR98:HR100"/>
    <mergeCell ref="HS98:HS100"/>
    <mergeCell ref="HT98:HT100"/>
    <mergeCell ref="HU98:HU100"/>
    <mergeCell ref="KD98:KD100"/>
    <mergeCell ref="KE98:KE100"/>
    <mergeCell ref="KF98:KF100"/>
    <mergeCell ref="KG98:KG100"/>
    <mergeCell ref="KH98:KH100"/>
    <mergeCell ref="JY98:JY100"/>
    <mergeCell ref="JZ98:JZ100"/>
    <mergeCell ref="KA98:KA100"/>
    <mergeCell ref="KB98:KB100"/>
    <mergeCell ref="KC98:KC100"/>
    <mergeCell ref="JT98:JT100"/>
    <mergeCell ref="JU98:JU100"/>
    <mergeCell ref="JV98:JV100"/>
    <mergeCell ref="JW98:JW100"/>
    <mergeCell ref="JX98:JX100"/>
    <mergeCell ref="JO98:JO100"/>
    <mergeCell ref="JP98:JP100"/>
    <mergeCell ref="JQ98:JQ100"/>
    <mergeCell ref="JR98:JR100"/>
    <mergeCell ref="JS98:JS100"/>
    <mergeCell ref="JJ98:JJ100"/>
    <mergeCell ref="JK98:JK100"/>
    <mergeCell ref="JL98:JL100"/>
    <mergeCell ref="JM98:JM100"/>
    <mergeCell ref="JN98:JN100"/>
    <mergeCell ref="JE98:JE100"/>
    <mergeCell ref="JF98:JF100"/>
    <mergeCell ref="JG98:JG100"/>
    <mergeCell ref="JH98:JH100"/>
    <mergeCell ref="JI98:JI100"/>
    <mergeCell ref="IZ98:IZ100"/>
    <mergeCell ref="JA98:JA100"/>
    <mergeCell ref="JB98:JB100"/>
    <mergeCell ref="JC98:JC100"/>
    <mergeCell ref="JD98:JD100"/>
    <mergeCell ref="LM98:LM100"/>
    <mergeCell ref="LN98:LN100"/>
    <mergeCell ref="LO98:LO100"/>
    <mergeCell ref="LP98:LP100"/>
    <mergeCell ref="LQ98:LQ100"/>
    <mergeCell ref="LH98:LH100"/>
    <mergeCell ref="LI98:LI100"/>
    <mergeCell ref="LJ98:LJ100"/>
    <mergeCell ref="LK98:LK100"/>
    <mergeCell ref="LL98:LL100"/>
    <mergeCell ref="LC98:LC100"/>
    <mergeCell ref="LD98:LD100"/>
    <mergeCell ref="LE98:LE100"/>
    <mergeCell ref="LF98:LF100"/>
    <mergeCell ref="LG98:LG100"/>
    <mergeCell ref="KX98:KX100"/>
    <mergeCell ref="KY98:KY100"/>
    <mergeCell ref="KZ98:KZ100"/>
    <mergeCell ref="LA98:LA100"/>
    <mergeCell ref="LB98:LB100"/>
    <mergeCell ref="KS98:KS100"/>
    <mergeCell ref="KT98:KT100"/>
    <mergeCell ref="KU98:KU100"/>
    <mergeCell ref="KV98:KV100"/>
    <mergeCell ref="KW98:KW100"/>
    <mergeCell ref="KN98:KN100"/>
    <mergeCell ref="KO98:KO100"/>
    <mergeCell ref="KP98:KP100"/>
    <mergeCell ref="KQ98:KQ100"/>
    <mergeCell ref="KR98:KR100"/>
    <mergeCell ref="KI98:KI100"/>
    <mergeCell ref="KJ98:KJ100"/>
    <mergeCell ref="KK98:KK100"/>
    <mergeCell ref="KL98:KL100"/>
    <mergeCell ref="KM98:KM100"/>
    <mergeCell ref="NE98:NE100"/>
    <mergeCell ref="MV98:MV100"/>
    <mergeCell ref="MW98:MW100"/>
    <mergeCell ref="MX98:MX100"/>
    <mergeCell ref="MY98:MY100"/>
    <mergeCell ref="MZ98:MZ100"/>
    <mergeCell ref="MQ98:MQ100"/>
    <mergeCell ref="MR98:MR100"/>
    <mergeCell ref="MS98:MS100"/>
    <mergeCell ref="MT98:MT100"/>
    <mergeCell ref="MU98:MU100"/>
    <mergeCell ref="ML98:ML100"/>
    <mergeCell ref="MM98:MM100"/>
    <mergeCell ref="MN98:MN100"/>
    <mergeCell ref="MO98:MO100"/>
    <mergeCell ref="MP98:MP100"/>
    <mergeCell ref="MG98:MG100"/>
    <mergeCell ref="MH98:MH100"/>
    <mergeCell ref="MI98:MI100"/>
    <mergeCell ref="MJ98:MJ100"/>
    <mergeCell ref="MK98:MK100"/>
    <mergeCell ref="MB98:MB100"/>
    <mergeCell ref="MC98:MC100"/>
    <mergeCell ref="MD98:MD100"/>
    <mergeCell ref="ME98:ME100"/>
    <mergeCell ref="MF98:MF100"/>
    <mergeCell ref="LW98:LW100"/>
    <mergeCell ref="LX98:LX100"/>
    <mergeCell ref="LY98:LY100"/>
    <mergeCell ref="LZ98:LZ100"/>
    <mergeCell ref="MA98:MA100"/>
    <mergeCell ref="LR98:LR100"/>
    <mergeCell ref="LS98:LS100"/>
    <mergeCell ref="LT98:LT100"/>
    <mergeCell ref="LU98:LU100"/>
    <mergeCell ref="LV98:LV100"/>
    <mergeCell ref="AD101:AD103"/>
    <mergeCell ref="AE101:AE103"/>
    <mergeCell ref="AF101:AF103"/>
    <mergeCell ref="AG101:AG103"/>
    <mergeCell ref="AH101:AH103"/>
    <mergeCell ref="Y101:Y103"/>
    <mergeCell ref="Z101:Z103"/>
    <mergeCell ref="AA101:AA103"/>
    <mergeCell ref="AB101:AB103"/>
    <mergeCell ref="AC101:AC103"/>
    <mergeCell ref="T101:T103"/>
    <mergeCell ref="U101:U103"/>
    <mergeCell ref="V101:V103"/>
    <mergeCell ref="W101:W103"/>
    <mergeCell ref="X101:X103"/>
    <mergeCell ref="O101:O103"/>
    <mergeCell ref="P101:P103"/>
    <mergeCell ref="Q101:Q103"/>
    <mergeCell ref="R101:R103"/>
    <mergeCell ref="S101:S103"/>
    <mergeCell ref="J101:J103"/>
    <mergeCell ref="K101:K103"/>
    <mergeCell ref="L101:L103"/>
    <mergeCell ref="M101:M103"/>
    <mergeCell ref="N101:N103"/>
    <mergeCell ref="OJ98:OJ100"/>
    <mergeCell ref="OK98:OK100"/>
    <mergeCell ref="OL98:OL100"/>
    <mergeCell ref="OM98:OM100"/>
    <mergeCell ref="ON98:ON100"/>
    <mergeCell ref="OE98:OE100"/>
    <mergeCell ref="OF98:OF100"/>
    <mergeCell ref="OG98:OG100"/>
    <mergeCell ref="OH98:OH100"/>
    <mergeCell ref="OI98:OI100"/>
    <mergeCell ref="NZ98:NZ100"/>
    <mergeCell ref="OA98:OA100"/>
    <mergeCell ref="OB98:OB100"/>
    <mergeCell ref="OC98:OC100"/>
    <mergeCell ref="OD98:OD100"/>
    <mergeCell ref="NU98:NU100"/>
    <mergeCell ref="NV98:NV100"/>
    <mergeCell ref="NW98:NW100"/>
    <mergeCell ref="NX98:NX100"/>
    <mergeCell ref="NY98:NY100"/>
    <mergeCell ref="NP98:NP100"/>
    <mergeCell ref="NQ98:NQ100"/>
    <mergeCell ref="NR98:NR100"/>
    <mergeCell ref="NS98:NS100"/>
    <mergeCell ref="NT98:NT100"/>
    <mergeCell ref="NK98:NK100"/>
    <mergeCell ref="NL98:NL100"/>
    <mergeCell ref="NM98:NM100"/>
    <mergeCell ref="NN98:NN100"/>
    <mergeCell ref="NO98:NO100"/>
    <mergeCell ref="NF98:NF100"/>
    <mergeCell ref="NG98:NG100"/>
    <mergeCell ref="NH98:NH100"/>
    <mergeCell ref="NI98:NI100"/>
    <mergeCell ref="NJ98:NJ100"/>
    <mergeCell ref="NA98:NA100"/>
    <mergeCell ref="NB98:NB100"/>
    <mergeCell ref="NC98:NC100"/>
    <mergeCell ref="ND98:ND100"/>
    <mergeCell ref="BM101:BM103"/>
    <mergeCell ref="BN101:BN103"/>
    <mergeCell ref="BO101:BO103"/>
    <mergeCell ref="BP101:BP103"/>
    <mergeCell ref="BQ101:BQ103"/>
    <mergeCell ref="BH101:BH103"/>
    <mergeCell ref="BI101:BI103"/>
    <mergeCell ref="BJ101:BJ103"/>
    <mergeCell ref="BK101:BK103"/>
    <mergeCell ref="BL101:BL103"/>
    <mergeCell ref="BC101:BC103"/>
    <mergeCell ref="BD101:BD103"/>
    <mergeCell ref="BE101:BE103"/>
    <mergeCell ref="BF101:BF103"/>
    <mergeCell ref="BG101:BG103"/>
    <mergeCell ref="AX101:AX103"/>
    <mergeCell ref="AY101:AY103"/>
    <mergeCell ref="AZ101:AZ103"/>
    <mergeCell ref="BA101:BA103"/>
    <mergeCell ref="BB101:BB103"/>
    <mergeCell ref="AS101:AS103"/>
    <mergeCell ref="AT101:AT103"/>
    <mergeCell ref="AU101:AU103"/>
    <mergeCell ref="AV101:AV103"/>
    <mergeCell ref="AW101:AW103"/>
    <mergeCell ref="AN101:AN103"/>
    <mergeCell ref="AO101:AO103"/>
    <mergeCell ref="AP101:AP103"/>
    <mergeCell ref="AQ101:AQ103"/>
    <mergeCell ref="AR101:AR103"/>
    <mergeCell ref="AI101:AI103"/>
    <mergeCell ref="AJ101:AJ103"/>
    <mergeCell ref="AK101:AK103"/>
    <mergeCell ref="AL101:AL103"/>
    <mergeCell ref="AM101:AM103"/>
    <mergeCell ref="CV101:CV103"/>
    <mergeCell ref="CW101:CW103"/>
    <mergeCell ref="CX101:CX103"/>
    <mergeCell ref="CY101:CY103"/>
    <mergeCell ref="CZ101:CZ103"/>
    <mergeCell ref="CQ101:CQ103"/>
    <mergeCell ref="CR101:CR103"/>
    <mergeCell ref="CS101:CS103"/>
    <mergeCell ref="CT101:CT103"/>
    <mergeCell ref="CU101:CU103"/>
    <mergeCell ref="CL101:CL103"/>
    <mergeCell ref="CM101:CM103"/>
    <mergeCell ref="CN101:CN103"/>
    <mergeCell ref="CO101:CO103"/>
    <mergeCell ref="CP101:CP103"/>
    <mergeCell ref="CG101:CG103"/>
    <mergeCell ref="CH101:CH103"/>
    <mergeCell ref="CI101:CI103"/>
    <mergeCell ref="CJ101:CJ103"/>
    <mergeCell ref="CK101:CK103"/>
    <mergeCell ref="CB101:CB103"/>
    <mergeCell ref="CC101:CC103"/>
    <mergeCell ref="CD101:CD103"/>
    <mergeCell ref="CE101:CE103"/>
    <mergeCell ref="CF101:CF103"/>
    <mergeCell ref="BW101:BW103"/>
    <mergeCell ref="BX101:BX103"/>
    <mergeCell ref="BY101:BY103"/>
    <mergeCell ref="BZ101:BZ103"/>
    <mergeCell ref="CA101:CA103"/>
    <mergeCell ref="BR101:BR103"/>
    <mergeCell ref="BS101:BS103"/>
    <mergeCell ref="BT101:BT103"/>
    <mergeCell ref="BU101:BU103"/>
    <mergeCell ref="BV101:BV103"/>
    <mergeCell ref="EE101:EE103"/>
    <mergeCell ref="EF101:EF103"/>
    <mergeCell ref="EG101:EG103"/>
    <mergeCell ref="EH101:EH103"/>
    <mergeCell ref="EI101:EI103"/>
    <mergeCell ref="DZ101:DZ103"/>
    <mergeCell ref="EA101:EA103"/>
    <mergeCell ref="EB101:EB103"/>
    <mergeCell ref="EC101:EC103"/>
    <mergeCell ref="ED101:ED103"/>
    <mergeCell ref="DU101:DU103"/>
    <mergeCell ref="DV101:DV103"/>
    <mergeCell ref="DW101:DW103"/>
    <mergeCell ref="DX101:DX103"/>
    <mergeCell ref="DY101:DY103"/>
    <mergeCell ref="DP101:DP103"/>
    <mergeCell ref="DQ101:DQ103"/>
    <mergeCell ref="DR101:DR103"/>
    <mergeCell ref="DS101:DS103"/>
    <mergeCell ref="DT101:DT103"/>
    <mergeCell ref="DK101:DK103"/>
    <mergeCell ref="DL101:DL103"/>
    <mergeCell ref="DM101:DM103"/>
    <mergeCell ref="DN101:DN103"/>
    <mergeCell ref="DO101:DO103"/>
    <mergeCell ref="DF101:DF103"/>
    <mergeCell ref="DG101:DG103"/>
    <mergeCell ref="DH101:DH103"/>
    <mergeCell ref="DI101:DI103"/>
    <mergeCell ref="DJ101:DJ103"/>
    <mergeCell ref="DA101:DA103"/>
    <mergeCell ref="DB101:DB103"/>
    <mergeCell ref="DC101:DC103"/>
    <mergeCell ref="DD101:DD103"/>
    <mergeCell ref="DE101:DE103"/>
    <mergeCell ref="FN101:FN103"/>
    <mergeCell ref="FO101:FO103"/>
    <mergeCell ref="FP101:FP103"/>
    <mergeCell ref="FQ101:FQ103"/>
    <mergeCell ref="FR101:FR103"/>
    <mergeCell ref="FI101:FI103"/>
    <mergeCell ref="FJ101:FJ103"/>
    <mergeCell ref="FK101:FK103"/>
    <mergeCell ref="FL101:FL103"/>
    <mergeCell ref="FM101:FM103"/>
    <mergeCell ref="FD101:FD103"/>
    <mergeCell ref="FE101:FE103"/>
    <mergeCell ref="FF101:FF103"/>
    <mergeCell ref="FG101:FG103"/>
    <mergeCell ref="FH101:FH103"/>
    <mergeCell ref="EY101:EY103"/>
    <mergeCell ref="EZ101:EZ103"/>
    <mergeCell ref="FA101:FA103"/>
    <mergeCell ref="FB101:FB103"/>
    <mergeCell ref="FC101:FC103"/>
    <mergeCell ref="ET101:ET103"/>
    <mergeCell ref="EU101:EU103"/>
    <mergeCell ref="EV101:EV103"/>
    <mergeCell ref="EW101:EW103"/>
    <mergeCell ref="EX101:EX103"/>
    <mergeCell ref="EO101:EO103"/>
    <mergeCell ref="EP101:EP103"/>
    <mergeCell ref="EQ101:EQ103"/>
    <mergeCell ref="ER101:ER103"/>
    <mergeCell ref="ES101:ES103"/>
    <mergeCell ref="EJ101:EJ103"/>
    <mergeCell ref="EK101:EK103"/>
    <mergeCell ref="EL101:EL103"/>
    <mergeCell ref="EM101:EM103"/>
    <mergeCell ref="EN101:EN103"/>
    <mergeCell ref="GW101:GW103"/>
    <mergeCell ref="GX101:GX103"/>
    <mergeCell ref="GY101:GY103"/>
    <mergeCell ref="GZ101:GZ103"/>
    <mergeCell ref="HA101:HA103"/>
    <mergeCell ref="GR101:GR103"/>
    <mergeCell ref="GS101:GS103"/>
    <mergeCell ref="GT101:GT103"/>
    <mergeCell ref="GU101:GU103"/>
    <mergeCell ref="GV101:GV103"/>
    <mergeCell ref="GM101:GM103"/>
    <mergeCell ref="GN101:GN103"/>
    <mergeCell ref="GO101:GO103"/>
    <mergeCell ref="GP101:GP103"/>
    <mergeCell ref="GQ101:GQ103"/>
    <mergeCell ref="GH101:GH103"/>
    <mergeCell ref="GI101:GI103"/>
    <mergeCell ref="GJ101:GJ103"/>
    <mergeCell ref="GK101:GK103"/>
    <mergeCell ref="GL101:GL103"/>
    <mergeCell ref="GC101:GC103"/>
    <mergeCell ref="GD101:GD103"/>
    <mergeCell ref="GE101:GE103"/>
    <mergeCell ref="GF101:GF103"/>
    <mergeCell ref="GG101:GG103"/>
    <mergeCell ref="FX101:FX103"/>
    <mergeCell ref="FY101:FY103"/>
    <mergeCell ref="FZ101:FZ103"/>
    <mergeCell ref="GA101:GA103"/>
    <mergeCell ref="GB101:GB103"/>
    <mergeCell ref="FS101:FS103"/>
    <mergeCell ref="FT101:FT103"/>
    <mergeCell ref="FU101:FU103"/>
    <mergeCell ref="FV101:FV103"/>
    <mergeCell ref="FW101:FW103"/>
    <mergeCell ref="IF101:IF103"/>
    <mergeCell ref="IG101:IG103"/>
    <mergeCell ref="IH101:IH103"/>
    <mergeCell ref="II101:II103"/>
    <mergeCell ref="IJ101:IJ103"/>
    <mergeCell ref="IA101:IA103"/>
    <mergeCell ref="IB101:IB103"/>
    <mergeCell ref="IC101:IC103"/>
    <mergeCell ref="ID101:ID103"/>
    <mergeCell ref="IE101:IE103"/>
    <mergeCell ref="HV101:HV103"/>
    <mergeCell ref="HW101:HW103"/>
    <mergeCell ref="HX101:HX103"/>
    <mergeCell ref="HY101:HY103"/>
    <mergeCell ref="HZ101:HZ103"/>
    <mergeCell ref="HQ101:HQ103"/>
    <mergeCell ref="HR101:HR103"/>
    <mergeCell ref="HS101:HS103"/>
    <mergeCell ref="HT101:HT103"/>
    <mergeCell ref="HU101:HU103"/>
    <mergeCell ref="HL101:HL103"/>
    <mergeCell ref="HM101:HM103"/>
    <mergeCell ref="HN101:HN103"/>
    <mergeCell ref="HO101:HO103"/>
    <mergeCell ref="HP101:HP103"/>
    <mergeCell ref="HG101:HG103"/>
    <mergeCell ref="HH101:HH103"/>
    <mergeCell ref="HI101:HI103"/>
    <mergeCell ref="HJ101:HJ103"/>
    <mergeCell ref="HK101:HK103"/>
    <mergeCell ref="HB101:HB103"/>
    <mergeCell ref="HC101:HC103"/>
    <mergeCell ref="HD101:HD103"/>
    <mergeCell ref="HE101:HE103"/>
    <mergeCell ref="HF101:HF103"/>
    <mergeCell ref="JO101:JO103"/>
    <mergeCell ref="JP101:JP103"/>
    <mergeCell ref="JQ101:JQ103"/>
    <mergeCell ref="JR101:JR103"/>
    <mergeCell ref="JS101:JS103"/>
    <mergeCell ref="JJ101:JJ103"/>
    <mergeCell ref="JK101:JK103"/>
    <mergeCell ref="JL101:JL103"/>
    <mergeCell ref="JM101:JM103"/>
    <mergeCell ref="JN101:JN103"/>
    <mergeCell ref="JE101:JE103"/>
    <mergeCell ref="JF101:JF103"/>
    <mergeCell ref="JG101:JG103"/>
    <mergeCell ref="JH101:JH103"/>
    <mergeCell ref="JI101:JI103"/>
    <mergeCell ref="IZ101:IZ103"/>
    <mergeCell ref="JA101:JA103"/>
    <mergeCell ref="JB101:JB103"/>
    <mergeCell ref="JC101:JC103"/>
    <mergeCell ref="JD101:JD103"/>
    <mergeCell ref="IU101:IU103"/>
    <mergeCell ref="IV101:IV103"/>
    <mergeCell ref="IW101:IW103"/>
    <mergeCell ref="IX101:IX103"/>
    <mergeCell ref="IY101:IY103"/>
    <mergeCell ref="IP101:IP103"/>
    <mergeCell ref="IQ101:IQ103"/>
    <mergeCell ref="IR101:IR103"/>
    <mergeCell ref="IS101:IS103"/>
    <mergeCell ref="IT101:IT103"/>
    <mergeCell ref="IK101:IK103"/>
    <mergeCell ref="IL101:IL103"/>
    <mergeCell ref="IM101:IM103"/>
    <mergeCell ref="IN101:IN103"/>
    <mergeCell ref="IO101:IO103"/>
    <mergeCell ref="KX101:KX103"/>
    <mergeCell ref="KY101:KY103"/>
    <mergeCell ref="KZ101:KZ103"/>
    <mergeCell ref="LA101:LA103"/>
    <mergeCell ref="LB101:LB103"/>
    <mergeCell ref="KS101:KS103"/>
    <mergeCell ref="KT101:KT103"/>
    <mergeCell ref="KU101:KU103"/>
    <mergeCell ref="KV101:KV103"/>
    <mergeCell ref="KW101:KW103"/>
    <mergeCell ref="KN101:KN103"/>
    <mergeCell ref="KO101:KO103"/>
    <mergeCell ref="KP101:KP103"/>
    <mergeCell ref="KQ101:KQ103"/>
    <mergeCell ref="KR101:KR103"/>
    <mergeCell ref="KI101:KI103"/>
    <mergeCell ref="KJ101:KJ103"/>
    <mergeCell ref="KK101:KK103"/>
    <mergeCell ref="KL101:KL103"/>
    <mergeCell ref="KM101:KM103"/>
    <mergeCell ref="KD101:KD103"/>
    <mergeCell ref="KE101:KE103"/>
    <mergeCell ref="KF101:KF103"/>
    <mergeCell ref="KG101:KG103"/>
    <mergeCell ref="KH101:KH103"/>
    <mergeCell ref="JY101:JY103"/>
    <mergeCell ref="JZ101:JZ103"/>
    <mergeCell ref="KA101:KA103"/>
    <mergeCell ref="KB101:KB103"/>
    <mergeCell ref="KC101:KC103"/>
    <mergeCell ref="JT101:JT103"/>
    <mergeCell ref="JU101:JU103"/>
    <mergeCell ref="JV101:JV103"/>
    <mergeCell ref="JW101:JW103"/>
    <mergeCell ref="JX101:JX103"/>
    <mergeCell ref="MP101:MP103"/>
    <mergeCell ref="MG101:MG103"/>
    <mergeCell ref="MH101:MH103"/>
    <mergeCell ref="MI101:MI103"/>
    <mergeCell ref="MJ101:MJ103"/>
    <mergeCell ref="MK101:MK103"/>
    <mergeCell ref="MB101:MB103"/>
    <mergeCell ref="MC101:MC103"/>
    <mergeCell ref="MD101:MD103"/>
    <mergeCell ref="ME101:ME103"/>
    <mergeCell ref="MF101:MF103"/>
    <mergeCell ref="LW101:LW103"/>
    <mergeCell ref="LX101:LX103"/>
    <mergeCell ref="LY101:LY103"/>
    <mergeCell ref="LZ101:LZ103"/>
    <mergeCell ref="MA101:MA103"/>
    <mergeCell ref="LR101:LR103"/>
    <mergeCell ref="LS101:LS103"/>
    <mergeCell ref="LT101:LT103"/>
    <mergeCell ref="LU101:LU103"/>
    <mergeCell ref="LV101:LV103"/>
    <mergeCell ref="LM101:LM103"/>
    <mergeCell ref="LN101:LN103"/>
    <mergeCell ref="LO101:LO103"/>
    <mergeCell ref="LP101:LP103"/>
    <mergeCell ref="LQ101:LQ103"/>
    <mergeCell ref="LH101:LH103"/>
    <mergeCell ref="LI101:LI103"/>
    <mergeCell ref="LJ101:LJ103"/>
    <mergeCell ref="LK101:LK103"/>
    <mergeCell ref="LL101:LL103"/>
    <mergeCell ref="LC101:LC103"/>
    <mergeCell ref="LD101:LD103"/>
    <mergeCell ref="LE101:LE103"/>
    <mergeCell ref="LF101:LF103"/>
    <mergeCell ref="LG101:LG103"/>
    <mergeCell ref="O104:O106"/>
    <mergeCell ref="P104:P106"/>
    <mergeCell ref="Q104:Q106"/>
    <mergeCell ref="R104:R106"/>
    <mergeCell ref="S104:S106"/>
    <mergeCell ref="J104:J106"/>
    <mergeCell ref="K104:K106"/>
    <mergeCell ref="L104:L106"/>
    <mergeCell ref="M104:M106"/>
    <mergeCell ref="N104:N106"/>
    <mergeCell ref="OJ101:OJ103"/>
    <mergeCell ref="OK101:OK103"/>
    <mergeCell ref="OL101:OL103"/>
    <mergeCell ref="OM101:OM103"/>
    <mergeCell ref="ON101:ON103"/>
    <mergeCell ref="OE101:OE103"/>
    <mergeCell ref="OF101:OF103"/>
    <mergeCell ref="OG101:OG103"/>
    <mergeCell ref="OH101:OH103"/>
    <mergeCell ref="OI101:OI103"/>
    <mergeCell ref="NZ101:NZ103"/>
    <mergeCell ref="OA101:OA103"/>
    <mergeCell ref="OB101:OB103"/>
    <mergeCell ref="OC101:OC103"/>
    <mergeCell ref="OD101:OD103"/>
    <mergeCell ref="NU101:NU103"/>
    <mergeCell ref="NV101:NV103"/>
    <mergeCell ref="NW101:NW103"/>
    <mergeCell ref="NX101:NX103"/>
    <mergeCell ref="NY101:NY103"/>
    <mergeCell ref="NP101:NP103"/>
    <mergeCell ref="NQ101:NQ103"/>
    <mergeCell ref="NR101:NR103"/>
    <mergeCell ref="NS101:NS103"/>
    <mergeCell ref="NT101:NT103"/>
    <mergeCell ref="NK101:NK103"/>
    <mergeCell ref="NL101:NL103"/>
    <mergeCell ref="NM101:NM103"/>
    <mergeCell ref="NN101:NN103"/>
    <mergeCell ref="NO101:NO103"/>
    <mergeCell ref="NF101:NF103"/>
    <mergeCell ref="NG101:NG103"/>
    <mergeCell ref="NH101:NH103"/>
    <mergeCell ref="NI101:NI103"/>
    <mergeCell ref="NJ101:NJ103"/>
    <mergeCell ref="NA101:NA103"/>
    <mergeCell ref="NB101:NB103"/>
    <mergeCell ref="NC101:NC103"/>
    <mergeCell ref="ND101:ND103"/>
    <mergeCell ref="NE101:NE103"/>
    <mergeCell ref="MV101:MV103"/>
    <mergeCell ref="MW101:MW103"/>
    <mergeCell ref="MX101:MX103"/>
    <mergeCell ref="MY101:MY103"/>
    <mergeCell ref="MZ101:MZ103"/>
    <mergeCell ref="MQ101:MQ103"/>
    <mergeCell ref="MR101:MR103"/>
    <mergeCell ref="MS101:MS103"/>
    <mergeCell ref="MT101:MT103"/>
    <mergeCell ref="MU101:MU103"/>
    <mergeCell ref="ML101:ML103"/>
    <mergeCell ref="MM101:MM103"/>
    <mergeCell ref="MN101:MN103"/>
    <mergeCell ref="MO101:MO103"/>
    <mergeCell ref="AX104:AX106"/>
    <mergeCell ref="AY104:AY106"/>
    <mergeCell ref="AZ104:AZ106"/>
    <mergeCell ref="BA104:BA106"/>
    <mergeCell ref="BB104:BB106"/>
    <mergeCell ref="AS104:AS106"/>
    <mergeCell ref="AT104:AT106"/>
    <mergeCell ref="AU104:AU106"/>
    <mergeCell ref="AV104:AV106"/>
    <mergeCell ref="AW104:AW106"/>
    <mergeCell ref="AN104:AN106"/>
    <mergeCell ref="AO104:AO106"/>
    <mergeCell ref="AP104:AP106"/>
    <mergeCell ref="AQ104:AQ106"/>
    <mergeCell ref="AR104:AR106"/>
    <mergeCell ref="AI104:AI106"/>
    <mergeCell ref="AJ104:AJ106"/>
    <mergeCell ref="AK104:AK106"/>
    <mergeCell ref="AL104:AL106"/>
    <mergeCell ref="AM104:AM106"/>
    <mergeCell ref="AD104:AD106"/>
    <mergeCell ref="AE104:AE106"/>
    <mergeCell ref="AF104:AF106"/>
    <mergeCell ref="AG104:AG106"/>
    <mergeCell ref="AH104:AH106"/>
    <mergeCell ref="Y104:Y106"/>
    <mergeCell ref="Z104:Z106"/>
    <mergeCell ref="AA104:AA106"/>
    <mergeCell ref="AB104:AB106"/>
    <mergeCell ref="AC104:AC106"/>
    <mergeCell ref="T104:T106"/>
    <mergeCell ref="U104:U106"/>
    <mergeCell ref="V104:V106"/>
    <mergeCell ref="W104:W106"/>
    <mergeCell ref="X104:X106"/>
    <mergeCell ref="CG104:CG106"/>
    <mergeCell ref="CH104:CH106"/>
    <mergeCell ref="CI104:CI106"/>
    <mergeCell ref="CJ104:CJ106"/>
    <mergeCell ref="CK104:CK106"/>
    <mergeCell ref="CB104:CB106"/>
    <mergeCell ref="CC104:CC106"/>
    <mergeCell ref="CD104:CD106"/>
    <mergeCell ref="CE104:CE106"/>
    <mergeCell ref="CF104:CF106"/>
    <mergeCell ref="BW104:BW106"/>
    <mergeCell ref="BX104:BX106"/>
    <mergeCell ref="BY104:BY106"/>
    <mergeCell ref="BZ104:BZ106"/>
    <mergeCell ref="CA104:CA106"/>
    <mergeCell ref="BR104:BR106"/>
    <mergeCell ref="BS104:BS106"/>
    <mergeCell ref="BT104:BT106"/>
    <mergeCell ref="BU104:BU106"/>
    <mergeCell ref="BV104:BV106"/>
    <mergeCell ref="BM104:BM106"/>
    <mergeCell ref="BN104:BN106"/>
    <mergeCell ref="BO104:BO106"/>
    <mergeCell ref="BP104:BP106"/>
    <mergeCell ref="BQ104:BQ106"/>
    <mergeCell ref="BH104:BH106"/>
    <mergeCell ref="BI104:BI106"/>
    <mergeCell ref="BJ104:BJ106"/>
    <mergeCell ref="BK104:BK106"/>
    <mergeCell ref="BL104:BL106"/>
    <mergeCell ref="BC104:BC106"/>
    <mergeCell ref="BD104:BD106"/>
    <mergeCell ref="BE104:BE106"/>
    <mergeCell ref="BF104:BF106"/>
    <mergeCell ref="BG104:BG106"/>
    <mergeCell ref="DP104:DP106"/>
    <mergeCell ref="DQ104:DQ106"/>
    <mergeCell ref="DR104:DR106"/>
    <mergeCell ref="DS104:DS106"/>
    <mergeCell ref="DT104:DT106"/>
    <mergeCell ref="DK104:DK106"/>
    <mergeCell ref="DL104:DL106"/>
    <mergeCell ref="DM104:DM106"/>
    <mergeCell ref="DN104:DN106"/>
    <mergeCell ref="DO104:DO106"/>
    <mergeCell ref="DF104:DF106"/>
    <mergeCell ref="DG104:DG106"/>
    <mergeCell ref="DH104:DH106"/>
    <mergeCell ref="DI104:DI106"/>
    <mergeCell ref="DJ104:DJ106"/>
    <mergeCell ref="DA104:DA106"/>
    <mergeCell ref="DB104:DB106"/>
    <mergeCell ref="DC104:DC106"/>
    <mergeCell ref="DD104:DD106"/>
    <mergeCell ref="DE104:DE106"/>
    <mergeCell ref="CV104:CV106"/>
    <mergeCell ref="CW104:CW106"/>
    <mergeCell ref="CX104:CX106"/>
    <mergeCell ref="CY104:CY106"/>
    <mergeCell ref="CZ104:CZ106"/>
    <mergeCell ref="CQ104:CQ106"/>
    <mergeCell ref="CR104:CR106"/>
    <mergeCell ref="CS104:CS106"/>
    <mergeCell ref="CT104:CT106"/>
    <mergeCell ref="CU104:CU106"/>
    <mergeCell ref="CL104:CL106"/>
    <mergeCell ref="CM104:CM106"/>
    <mergeCell ref="CN104:CN106"/>
    <mergeCell ref="CO104:CO106"/>
    <mergeCell ref="CP104:CP106"/>
    <mergeCell ref="EY104:EY106"/>
    <mergeCell ref="EZ104:EZ106"/>
    <mergeCell ref="FA104:FA106"/>
    <mergeCell ref="FB104:FB106"/>
    <mergeCell ref="FC104:FC106"/>
    <mergeCell ref="ET104:ET106"/>
    <mergeCell ref="EU104:EU106"/>
    <mergeCell ref="EV104:EV106"/>
    <mergeCell ref="EW104:EW106"/>
    <mergeCell ref="EX104:EX106"/>
    <mergeCell ref="EO104:EO106"/>
    <mergeCell ref="EP104:EP106"/>
    <mergeCell ref="EQ104:EQ106"/>
    <mergeCell ref="ER104:ER106"/>
    <mergeCell ref="ES104:ES106"/>
    <mergeCell ref="EJ104:EJ106"/>
    <mergeCell ref="EK104:EK106"/>
    <mergeCell ref="EL104:EL106"/>
    <mergeCell ref="EM104:EM106"/>
    <mergeCell ref="EN104:EN106"/>
    <mergeCell ref="EE104:EE106"/>
    <mergeCell ref="EF104:EF106"/>
    <mergeCell ref="EG104:EG106"/>
    <mergeCell ref="EH104:EH106"/>
    <mergeCell ref="EI104:EI106"/>
    <mergeCell ref="DZ104:DZ106"/>
    <mergeCell ref="EA104:EA106"/>
    <mergeCell ref="EB104:EB106"/>
    <mergeCell ref="EC104:EC106"/>
    <mergeCell ref="ED104:ED106"/>
    <mergeCell ref="DU104:DU106"/>
    <mergeCell ref="DV104:DV106"/>
    <mergeCell ref="DW104:DW106"/>
    <mergeCell ref="DX104:DX106"/>
    <mergeCell ref="DY104:DY106"/>
    <mergeCell ref="GH104:GH106"/>
    <mergeCell ref="GI104:GI106"/>
    <mergeCell ref="GJ104:GJ106"/>
    <mergeCell ref="GK104:GK106"/>
    <mergeCell ref="GL104:GL106"/>
    <mergeCell ref="GC104:GC106"/>
    <mergeCell ref="GD104:GD106"/>
    <mergeCell ref="GE104:GE106"/>
    <mergeCell ref="GF104:GF106"/>
    <mergeCell ref="GG104:GG106"/>
    <mergeCell ref="FX104:FX106"/>
    <mergeCell ref="FY104:FY106"/>
    <mergeCell ref="FZ104:FZ106"/>
    <mergeCell ref="GA104:GA106"/>
    <mergeCell ref="GB104:GB106"/>
    <mergeCell ref="FS104:FS106"/>
    <mergeCell ref="FT104:FT106"/>
    <mergeCell ref="FU104:FU106"/>
    <mergeCell ref="FV104:FV106"/>
    <mergeCell ref="FW104:FW106"/>
    <mergeCell ref="FN104:FN106"/>
    <mergeCell ref="FO104:FO106"/>
    <mergeCell ref="FP104:FP106"/>
    <mergeCell ref="FQ104:FQ106"/>
    <mergeCell ref="FR104:FR106"/>
    <mergeCell ref="FI104:FI106"/>
    <mergeCell ref="FJ104:FJ106"/>
    <mergeCell ref="FK104:FK106"/>
    <mergeCell ref="FL104:FL106"/>
    <mergeCell ref="FM104:FM106"/>
    <mergeCell ref="FD104:FD106"/>
    <mergeCell ref="FE104:FE106"/>
    <mergeCell ref="FF104:FF106"/>
    <mergeCell ref="FG104:FG106"/>
    <mergeCell ref="FH104:FH106"/>
    <mergeCell ref="HQ104:HQ106"/>
    <mergeCell ref="HR104:HR106"/>
    <mergeCell ref="HS104:HS106"/>
    <mergeCell ref="HT104:HT106"/>
    <mergeCell ref="HU104:HU106"/>
    <mergeCell ref="HL104:HL106"/>
    <mergeCell ref="HM104:HM106"/>
    <mergeCell ref="HN104:HN106"/>
    <mergeCell ref="HO104:HO106"/>
    <mergeCell ref="HP104:HP106"/>
    <mergeCell ref="HG104:HG106"/>
    <mergeCell ref="HH104:HH106"/>
    <mergeCell ref="HI104:HI106"/>
    <mergeCell ref="HJ104:HJ106"/>
    <mergeCell ref="HK104:HK106"/>
    <mergeCell ref="HB104:HB106"/>
    <mergeCell ref="HC104:HC106"/>
    <mergeCell ref="HD104:HD106"/>
    <mergeCell ref="HE104:HE106"/>
    <mergeCell ref="HF104:HF106"/>
    <mergeCell ref="GW104:GW106"/>
    <mergeCell ref="GX104:GX106"/>
    <mergeCell ref="GY104:GY106"/>
    <mergeCell ref="GZ104:GZ106"/>
    <mergeCell ref="HA104:HA106"/>
    <mergeCell ref="GR104:GR106"/>
    <mergeCell ref="GS104:GS106"/>
    <mergeCell ref="GT104:GT106"/>
    <mergeCell ref="GU104:GU106"/>
    <mergeCell ref="GV104:GV106"/>
    <mergeCell ref="GM104:GM106"/>
    <mergeCell ref="GN104:GN106"/>
    <mergeCell ref="GO104:GO106"/>
    <mergeCell ref="GP104:GP106"/>
    <mergeCell ref="GQ104:GQ106"/>
    <mergeCell ref="IZ104:IZ106"/>
    <mergeCell ref="JA104:JA106"/>
    <mergeCell ref="JB104:JB106"/>
    <mergeCell ref="JC104:JC106"/>
    <mergeCell ref="JD104:JD106"/>
    <mergeCell ref="IU104:IU106"/>
    <mergeCell ref="IV104:IV106"/>
    <mergeCell ref="IW104:IW106"/>
    <mergeCell ref="IX104:IX106"/>
    <mergeCell ref="IY104:IY106"/>
    <mergeCell ref="IP104:IP106"/>
    <mergeCell ref="IQ104:IQ106"/>
    <mergeCell ref="IR104:IR106"/>
    <mergeCell ref="IS104:IS106"/>
    <mergeCell ref="IT104:IT106"/>
    <mergeCell ref="IK104:IK106"/>
    <mergeCell ref="IL104:IL106"/>
    <mergeCell ref="IM104:IM106"/>
    <mergeCell ref="IN104:IN106"/>
    <mergeCell ref="IO104:IO106"/>
    <mergeCell ref="IF104:IF106"/>
    <mergeCell ref="IG104:IG106"/>
    <mergeCell ref="IH104:IH106"/>
    <mergeCell ref="II104:II106"/>
    <mergeCell ref="IJ104:IJ106"/>
    <mergeCell ref="IA104:IA106"/>
    <mergeCell ref="IB104:IB106"/>
    <mergeCell ref="IC104:IC106"/>
    <mergeCell ref="ID104:ID106"/>
    <mergeCell ref="IE104:IE106"/>
    <mergeCell ref="HV104:HV106"/>
    <mergeCell ref="HW104:HW106"/>
    <mergeCell ref="HX104:HX106"/>
    <mergeCell ref="HY104:HY106"/>
    <mergeCell ref="HZ104:HZ106"/>
    <mergeCell ref="KI104:KI106"/>
    <mergeCell ref="KJ104:KJ106"/>
    <mergeCell ref="KK104:KK106"/>
    <mergeCell ref="KL104:KL106"/>
    <mergeCell ref="KM104:KM106"/>
    <mergeCell ref="KD104:KD106"/>
    <mergeCell ref="KE104:KE106"/>
    <mergeCell ref="KF104:KF106"/>
    <mergeCell ref="KG104:KG106"/>
    <mergeCell ref="KH104:KH106"/>
    <mergeCell ref="JY104:JY106"/>
    <mergeCell ref="JZ104:JZ106"/>
    <mergeCell ref="KA104:KA106"/>
    <mergeCell ref="KB104:KB106"/>
    <mergeCell ref="KC104:KC106"/>
    <mergeCell ref="JT104:JT106"/>
    <mergeCell ref="JU104:JU106"/>
    <mergeCell ref="JV104:JV106"/>
    <mergeCell ref="JW104:JW106"/>
    <mergeCell ref="JX104:JX106"/>
    <mergeCell ref="JO104:JO106"/>
    <mergeCell ref="JP104:JP106"/>
    <mergeCell ref="JQ104:JQ106"/>
    <mergeCell ref="JR104:JR106"/>
    <mergeCell ref="JS104:JS106"/>
    <mergeCell ref="JJ104:JJ106"/>
    <mergeCell ref="JK104:JK106"/>
    <mergeCell ref="JL104:JL106"/>
    <mergeCell ref="JM104:JM106"/>
    <mergeCell ref="JN104:JN106"/>
    <mergeCell ref="JE104:JE106"/>
    <mergeCell ref="JF104:JF106"/>
    <mergeCell ref="JG104:JG106"/>
    <mergeCell ref="JH104:JH106"/>
    <mergeCell ref="JI104:JI106"/>
    <mergeCell ref="LR104:LR106"/>
    <mergeCell ref="LS104:LS106"/>
    <mergeCell ref="LT104:LT106"/>
    <mergeCell ref="LU104:LU106"/>
    <mergeCell ref="LV104:LV106"/>
    <mergeCell ref="LM104:LM106"/>
    <mergeCell ref="LN104:LN106"/>
    <mergeCell ref="LO104:LO106"/>
    <mergeCell ref="LP104:LP106"/>
    <mergeCell ref="LQ104:LQ106"/>
    <mergeCell ref="LH104:LH106"/>
    <mergeCell ref="LI104:LI106"/>
    <mergeCell ref="LJ104:LJ106"/>
    <mergeCell ref="LK104:LK106"/>
    <mergeCell ref="LL104:LL106"/>
    <mergeCell ref="LC104:LC106"/>
    <mergeCell ref="LD104:LD106"/>
    <mergeCell ref="LE104:LE106"/>
    <mergeCell ref="LF104:LF106"/>
    <mergeCell ref="LG104:LG106"/>
    <mergeCell ref="KX104:KX106"/>
    <mergeCell ref="KY104:KY106"/>
    <mergeCell ref="KZ104:KZ106"/>
    <mergeCell ref="LA104:LA106"/>
    <mergeCell ref="LB104:LB106"/>
    <mergeCell ref="KS104:KS106"/>
    <mergeCell ref="KT104:KT106"/>
    <mergeCell ref="KU104:KU106"/>
    <mergeCell ref="KV104:KV106"/>
    <mergeCell ref="KW104:KW106"/>
    <mergeCell ref="KN104:KN106"/>
    <mergeCell ref="KO104:KO106"/>
    <mergeCell ref="KP104:KP106"/>
    <mergeCell ref="KQ104:KQ106"/>
    <mergeCell ref="KR104:KR106"/>
    <mergeCell ref="NA104:NA106"/>
    <mergeCell ref="NB104:NB106"/>
    <mergeCell ref="NC104:NC106"/>
    <mergeCell ref="ND104:ND106"/>
    <mergeCell ref="NE104:NE106"/>
    <mergeCell ref="MV104:MV106"/>
    <mergeCell ref="MW104:MW106"/>
    <mergeCell ref="MX104:MX106"/>
    <mergeCell ref="MY104:MY106"/>
    <mergeCell ref="MZ104:MZ106"/>
    <mergeCell ref="MQ104:MQ106"/>
    <mergeCell ref="MR104:MR106"/>
    <mergeCell ref="MS104:MS106"/>
    <mergeCell ref="MT104:MT106"/>
    <mergeCell ref="MU104:MU106"/>
    <mergeCell ref="ML104:ML106"/>
    <mergeCell ref="MM104:MM106"/>
    <mergeCell ref="MN104:MN106"/>
    <mergeCell ref="MO104:MO106"/>
    <mergeCell ref="MP104:MP106"/>
    <mergeCell ref="MG104:MG106"/>
    <mergeCell ref="MH104:MH106"/>
    <mergeCell ref="MI104:MI106"/>
    <mergeCell ref="MJ104:MJ106"/>
    <mergeCell ref="MK104:MK106"/>
    <mergeCell ref="MB104:MB106"/>
    <mergeCell ref="MC104:MC106"/>
    <mergeCell ref="MD104:MD106"/>
    <mergeCell ref="ME104:ME106"/>
    <mergeCell ref="MF104:MF106"/>
    <mergeCell ref="LW104:LW106"/>
    <mergeCell ref="LX104:LX106"/>
    <mergeCell ref="LY104:LY106"/>
    <mergeCell ref="LZ104:LZ106"/>
    <mergeCell ref="MA104:MA106"/>
    <mergeCell ref="OJ104:OJ106"/>
    <mergeCell ref="OK104:OK106"/>
    <mergeCell ref="OL104:OL106"/>
    <mergeCell ref="OM104:OM106"/>
    <mergeCell ref="ON104:ON106"/>
    <mergeCell ref="OE104:OE106"/>
    <mergeCell ref="OF104:OF106"/>
    <mergeCell ref="OG104:OG106"/>
    <mergeCell ref="OH104:OH106"/>
    <mergeCell ref="OI104:OI106"/>
    <mergeCell ref="NZ104:NZ106"/>
    <mergeCell ref="OA104:OA106"/>
    <mergeCell ref="OB104:OB106"/>
    <mergeCell ref="OC104:OC106"/>
    <mergeCell ref="OD104:OD106"/>
    <mergeCell ref="NU104:NU106"/>
    <mergeCell ref="NV104:NV106"/>
    <mergeCell ref="NW104:NW106"/>
    <mergeCell ref="NX104:NX106"/>
    <mergeCell ref="NY104:NY106"/>
    <mergeCell ref="NP104:NP106"/>
    <mergeCell ref="NQ104:NQ106"/>
    <mergeCell ref="NR104:NR106"/>
    <mergeCell ref="NS104:NS106"/>
    <mergeCell ref="NT104:NT106"/>
    <mergeCell ref="NK104:NK106"/>
    <mergeCell ref="NL104:NL106"/>
    <mergeCell ref="NM104:NM106"/>
    <mergeCell ref="NN104:NN106"/>
    <mergeCell ref="NO104:NO106"/>
    <mergeCell ref="NF104:NF106"/>
    <mergeCell ref="NG104:NG106"/>
    <mergeCell ref="NH104:NH106"/>
    <mergeCell ref="NI104:NI106"/>
    <mergeCell ref="NJ104:NJ106"/>
    <mergeCell ref="AN107:AN109"/>
    <mergeCell ref="AO107:AO109"/>
    <mergeCell ref="AP107:AP109"/>
    <mergeCell ref="AQ107:AQ109"/>
    <mergeCell ref="AR107:AR109"/>
    <mergeCell ref="AI107:AI109"/>
    <mergeCell ref="AJ107:AJ109"/>
    <mergeCell ref="AK107:AK109"/>
    <mergeCell ref="AL107:AL109"/>
    <mergeCell ref="AM107:AM109"/>
    <mergeCell ref="AD107:AD109"/>
    <mergeCell ref="AE107:AE109"/>
    <mergeCell ref="AF107:AF109"/>
    <mergeCell ref="AG107:AG109"/>
    <mergeCell ref="AH107:AH109"/>
    <mergeCell ref="Y107:Y109"/>
    <mergeCell ref="Z107:Z109"/>
    <mergeCell ref="AA107:AA109"/>
    <mergeCell ref="AB107:AB109"/>
    <mergeCell ref="AC107:AC109"/>
    <mergeCell ref="T107:T109"/>
    <mergeCell ref="U107:U109"/>
    <mergeCell ref="V107:V109"/>
    <mergeCell ref="W107:W109"/>
    <mergeCell ref="X107:X109"/>
    <mergeCell ref="O107:O109"/>
    <mergeCell ref="P107:P109"/>
    <mergeCell ref="Q107:Q109"/>
    <mergeCell ref="R107:R109"/>
    <mergeCell ref="S107:S109"/>
    <mergeCell ref="J107:J109"/>
    <mergeCell ref="K107:K109"/>
    <mergeCell ref="L107:L109"/>
    <mergeCell ref="M107:M109"/>
    <mergeCell ref="N107:N109"/>
    <mergeCell ref="BW107:BW109"/>
    <mergeCell ref="BX107:BX109"/>
    <mergeCell ref="BY107:BY109"/>
    <mergeCell ref="BZ107:BZ109"/>
    <mergeCell ref="CA107:CA109"/>
    <mergeCell ref="BR107:BR109"/>
    <mergeCell ref="BS107:BS109"/>
    <mergeCell ref="BT107:BT109"/>
    <mergeCell ref="BU107:BU109"/>
    <mergeCell ref="BV107:BV109"/>
    <mergeCell ref="BM107:BM109"/>
    <mergeCell ref="BN107:BN109"/>
    <mergeCell ref="BO107:BO109"/>
    <mergeCell ref="BP107:BP109"/>
    <mergeCell ref="BQ107:BQ109"/>
    <mergeCell ref="BH107:BH109"/>
    <mergeCell ref="BI107:BI109"/>
    <mergeCell ref="BJ107:BJ109"/>
    <mergeCell ref="BK107:BK109"/>
    <mergeCell ref="BL107:BL109"/>
    <mergeCell ref="BC107:BC109"/>
    <mergeCell ref="BD107:BD109"/>
    <mergeCell ref="BE107:BE109"/>
    <mergeCell ref="BF107:BF109"/>
    <mergeCell ref="BG107:BG109"/>
    <mergeCell ref="AX107:AX109"/>
    <mergeCell ref="AY107:AY109"/>
    <mergeCell ref="AZ107:AZ109"/>
    <mergeCell ref="BA107:BA109"/>
    <mergeCell ref="BB107:BB109"/>
    <mergeCell ref="AS107:AS109"/>
    <mergeCell ref="AT107:AT109"/>
    <mergeCell ref="AU107:AU109"/>
    <mergeCell ref="AV107:AV109"/>
    <mergeCell ref="AW107:AW109"/>
    <mergeCell ref="DF107:DF109"/>
    <mergeCell ref="DG107:DG109"/>
    <mergeCell ref="DH107:DH109"/>
    <mergeCell ref="DI107:DI109"/>
    <mergeCell ref="DJ107:DJ109"/>
    <mergeCell ref="DA107:DA109"/>
    <mergeCell ref="DB107:DB109"/>
    <mergeCell ref="DC107:DC109"/>
    <mergeCell ref="DD107:DD109"/>
    <mergeCell ref="DE107:DE109"/>
    <mergeCell ref="CV107:CV109"/>
    <mergeCell ref="CW107:CW109"/>
    <mergeCell ref="CX107:CX109"/>
    <mergeCell ref="CY107:CY109"/>
    <mergeCell ref="CZ107:CZ109"/>
    <mergeCell ref="CQ107:CQ109"/>
    <mergeCell ref="CR107:CR109"/>
    <mergeCell ref="CS107:CS109"/>
    <mergeCell ref="CT107:CT109"/>
    <mergeCell ref="CU107:CU109"/>
    <mergeCell ref="CL107:CL109"/>
    <mergeCell ref="CM107:CM109"/>
    <mergeCell ref="CN107:CN109"/>
    <mergeCell ref="CO107:CO109"/>
    <mergeCell ref="CP107:CP109"/>
    <mergeCell ref="CG107:CG109"/>
    <mergeCell ref="CH107:CH109"/>
    <mergeCell ref="CI107:CI109"/>
    <mergeCell ref="CJ107:CJ109"/>
    <mergeCell ref="CK107:CK109"/>
    <mergeCell ref="CB107:CB109"/>
    <mergeCell ref="CC107:CC109"/>
    <mergeCell ref="CD107:CD109"/>
    <mergeCell ref="CE107:CE109"/>
    <mergeCell ref="CF107:CF109"/>
    <mergeCell ref="EO107:EO109"/>
    <mergeCell ref="EP107:EP109"/>
    <mergeCell ref="EQ107:EQ109"/>
    <mergeCell ref="ER107:ER109"/>
    <mergeCell ref="ES107:ES109"/>
    <mergeCell ref="EJ107:EJ109"/>
    <mergeCell ref="EK107:EK109"/>
    <mergeCell ref="EL107:EL109"/>
    <mergeCell ref="EM107:EM109"/>
    <mergeCell ref="EN107:EN109"/>
    <mergeCell ref="EE107:EE109"/>
    <mergeCell ref="EF107:EF109"/>
    <mergeCell ref="EG107:EG109"/>
    <mergeCell ref="EH107:EH109"/>
    <mergeCell ref="EI107:EI109"/>
    <mergeCell ref="DZ107:DZ109"/>
    <mergeCell ref="EA107:EA109"/>
    <mergeCell ref="EB107:EB109"/>
    <mergeCell ref="EC107:EC109"/>
    <mergeCell ref="ED107:ED109"/>
    <mergeCell ref="DU107:DU109"/>
    <mergeCell ref="DV107:DV109"/>
    <mergeCell ref="DW107:DW109"/>
    <mergeCell ref="DX107:DX109"/>
    <mergeCell ref="DY107:DY109"/>
    <mergeCell ref="DP107:DP109"/>
    <mergeCell ref="DQ107:DQ109"/>
    <mergeCell ref="DR107:DR109"/>
    <mergeCell ref="DS107:DS109"/>
    <mergeCell ref="DT107:DT109"/>
    <mergeCell ref="DK107:DK109"/>
    <mergeCell ref="DL107:DL109"/>
    <mergeCell ref="DM107:DM109"/>
    <mergeCell ref="DN107:DN109"/>
    <mergeCell ref="DO107:DO109"/>
    <mergeCell ref="FX107:FX109"/>
    <mergeCell ref="FY107:FY109"/>
    <mergeCell ref="FZ107:FZ109"/>
    <mergeCell ref="GA107:GA109"/>
    <mergeCell ref="GB107:GB109"/>
    <mergeCell ref="FS107:FS109"/>
    <mergeCell ref="FT107:FT109"/>
    <mergeCell ref="FU107:FU109"/>
    <mergeCell ref="FV107:FV109"/>
    <mergeCell ref="FW107:FW109"/>
    <mergeCell ref="FN107:FN109"/>
    <mergeCell ref="FO107:FO109"/>
    <mergeCell ref="FP107:FP109"/>
    <mergeCell ref="FQ107:FQ109"/>
    <mergeCell ref="FR107:FR109"/>
    <mergeCell ref="FI107:FI109"/>
    <mergeCell ref="FJ107:FJ109"/>
    <mergeCell ref="FK107:FK109"/>
    <mergeCell ref="FL107:FL109"/>
    <mergeCell ref="FM107:FM109"/>
    <mergeCell ref="FD107:FD109"/>
    <mergeCell ref="FE107:FE109"/>
    <mergeCell ref="FF107:FF109"/>
    <mergeCell ref="FG107:FG109"/>
    <mergeCell ref="FH107:FH109"/>
    <mergeCell ref="EY107:EY109"/>
    <mergeCell ref="EZ107:EZ109"/>
    <mergeCell ref="FA107:FA109"/>
    <mergeCell ref="FB107:FB109"/>
    <mergeCell ref="FC107:FC109"/>
    <mergeCell ref="ET107:ET109"/>
    <mergeCell ref="EU107:EU109"/>
    <mergeCell ref="EV107:EV109"/>
    <mergeCell ref="EW107:EW109"/>
    <mergeCell ref="EX107:EX109"/>
    <mergeCell ref="HG107:HG109"/>
    <mergeCell ref="HH107:HH109"/>
    <mergeCell ref="HI107:HI109"/>
    <mergeCell ref="HJ107:HJ109"/>
    <mergeCell ref="HK107:HK109"/>
    <mergeCell ref="HB107:HB109"/>
    <mergeCell ref="HC107:HC109"/>
    <mergeCell ref="HD107:HD109"/>
    <mergeCell ref="HE107:HE109"/>
    <mergeCell ref="HF107:HF109"/>
    <mergeCell ref="GW107:GW109"/>
    <mergeCell ref="GX107:GX109"/>
    <mergeCell ref="GY107:GY109"/>
    <mergeCell ref="GZ107:GZ109"/>
    <mergeCell ref="HA107:HA109"/>
    <mergeCell ref="GR107:GR109"/>
    <mergeCell ref="GS107:GS109"/>
    <mergeCell ref="GT107:GT109"/>
    <mergeCell ref="GU107:GU109"/>
    <mergeCell ref="GV107:GV109"/>
    <mergeCell ref="GM107:GM109"/>
    <mergeCell ref="GN107:GN109"/>
    <mergeCell ref="GO107:GO109"/>
    <mergeCell ref="GP107:GP109"/>
    <mergeCell ref="GQ107:GQ109"/>
    <mergeCell ref="GH107:GH109"/>
    <mergeCell ref="GI107:GI109"/>
    <mergeCell ref="GJ107:GJ109"/>
    <mergeCell ref="GK107:GK109"/>
    <mergeCell ref="GL107:GL109"/>
    <mergeCell ref="GC107:GC109"/>
    <mergeCell ref="GD107:GD109"/>
    <mergeCell ref="GE107:GE109"/>
    <mergeCell ref="GF107:GF109"/>
    <mergeCell ref="GG107:GG109"/>
    <mergeCell ref="IP107:IP109"/>
    <mergeCell ref="IQ107:IQ109"/>
    <mergeCell ref="IR107:IR109"/>
    <mergeCell ref="IS107:IS109"/>
    <mergeCell ref="IT107:IT109"/>
    <mergeCell ref="IK107:IK109"/>
    <mergeCell ref="IL107:IL109"/>
    <mergeCell ref="IM107:IM109"/>
    <mergeCell ref="IN107:IN109"/>
    <mergeCell ref="IO107:IO109"/>
    <mergeCell ref="IF107:IF109"/>
    <mergeCell ref="IG107:IG109"/>
    <mergeCell ref="IH107:IH109"/>
    <mergeCell ref="II107:II109"/>
    <mergeCell ref="IJ107:IJ109"/>
    <mergeCell ref="IA107:IA109"/>
    <mergeCell ref="IB107:IB109"/>
    <mergeCell ref="IC107:IC109"/>
    <mergeCell ref="ID107:ID109"/>
    <mergeCell ref="IE107:IE109"/>
    <mergeCell ref="HV107:HV109"/>
    <mergeCell ref="HW107:HW109"/>
    <mergeCell ref="HX107:HX109"/>
    <mergeCell ref="HY107:HY109"/>
    <mergeCell ref="HZ107:HZ109"/>
    <mergeCell ref="HQ107:HQ109"/>
    <mergeCell ref="HR107:HR109"/>
    <mergeCell ref="HS107:HS109"/>
    <mergeCell ref="HT107:HT109"/>
    <mergeCell ref="HU107:HU109"/>
    <mergeCell ref="HL107:HL109"/>
    <mergeCell ref="HM107:HM109"/>
    <mergeCell ref="HN107:HN109"/>
    <mergeCell ref="HO107:HO109"/>
    <mergeCell ref="HP107:HP109"/>
    <mergeCell ref="JY107:JY109"/>
    <mergeCell ref="JZ107:JZ109"/>
    <mergeCell ref="KA107:KA109"/>
    <mergeCell ref="KB107:KB109"/>
    <mergeCell ref="KC107:KC109"/>
    <mergeCell ref="JT107:JT109"/>
    <mergeCell ref="JU107:JU109"/>
    <mergeCell ref="JV107:JV109"/>
    <mergeCell ref="JW107:JW109"/>
    <mergeCell ref="JX107:JX109"/>
    <mergeCell ref="JO107:JO109"/>
    <mergeCell ref="JP107:JP109"/>
    <mergeCell ref="JQ107:JQ109"/>
    <mergeCell ref="JR107:JR109"/>
    <mergeCell ref="JS107:JS109"/>
    <mergeCell ref="JJ107:JJ109"/>
    <mergeCell ref="JK107:JK109"/>
    <mergeCell ref="JL107:JL109"/>
    <mergeCell ref="JM107:JM109"/>
    <mergeCell ref="JN107:JN109"/>
    <mergeCell ref="JE107:JE109"/>
    <mergeCell ref="JF107:JF109"/>
    <mergeCell ref="JG107:JG109"/>
    <mergeCell ref="JH107:JH109"/>
    <mergeCell ref="JI107:JI109"/>
    <mergeCell ref="IZ107:IZ109"/>
    <mergeCell ref="JA107:JA109"/>
    <mergeCell ref="JB107:JB109"/>
    <mergeCell ref="JC107:JC109"/>
    <mergeCell ref="JD107:JD109"/>
    <mergeCell ref="IU107:IU109"/>
    <mergeCell ref="IV107:IV109"/>
    <mergeCell ref="IW107:IW109"/>
    <mergeCell ref="IX107:IX109"/>
    <mergeCell ref="IY107:IY109"/>
    <mergeCell ref="LH107:LH109"/>
    <mergeCell ref="LI107:LI109"/>
    <mergeCell ref="LJ107:LJ109"/>
    <mergeCell ref="LK107:LK109"/>
    <mergeCell ref="LL107:LL109"/>
    <mergeCell ref="LC107:LC109"/>
    <mergeCell ref="LD107:LD109"/>
    <mergeCell ref="LE107:LE109"/>
    <mergeCell ref="LF107:LF109"/>
    <mergeCell ref="LG107:LG109"/>
    <mergeCell ref="KX107:KX109"/>
    <mergeCell ref="KY107:KY109"/>
    <mergeCell ref="KZ107:KZ109"/>
    <mergeCell ref="LA107:LA109"/>
    <mergeCell ref="LB107:LB109"/>
    <mergeCell ref="KS107:KS109"/>
    <mergeCell ref="KT107:KT109"/>
    <mergeCell ref="KU107:KU109"/>
    <mergeCell ref="KV107:KV109"/>
    <mergeCell ref="KW107:KW109"/>
    <mergeCell ref="KN107:KN109"/>
    <mergeCell ref="KO107:KO109"/>
    <mergeCell ref="KP107:KP109"/>
    <mergeCell ref="KQ107:KQ109"/>
    <mergeCell ref="KR107:KR109"/>
    <mergeCell ref="KI107:KI109"/>
    <mergeCell ref="KJ107:KJ109"/>
    <mergeCell ref="KK107:KK109"/>
    <mergeCell ref="KL107:KL109"/>
    <mergeCell ref="KM107:KM109"/>
    <mergeCell ref="KD107:KD109"/>
    <mergeCell ref="KE107:KE109"/>
    <mergeCell ref="KF107:KF109"/>
    <mergeCell ref="KG107:KG109"/>
    <mergeCell ref="KH107:KH109"/>
    <mergeCell ref="MZ107:MZ109"/>
    <mergeCell ref="MQ107:MQ109"/>
    <mergeCell ref="MR107:MR109"/>
    <mergeCell ref="MS107:MS109"/>
    <mergeCell ref="MT107:MT109"/>
    <mergeCell ref="MU107:MU109"/>
    <mergeCell ref="ML107:ML109"/>
    <mergeCell ref="MM107:MM109"/>
    <mergeCell ref="MN107:MN109"/>
    <mergeCell ref="MO107:MO109"/>
    <mergeCell ref="MP107:MP109"/>
    <mergeCell ref="MG107:MG109"/>
    <mergeCell ref="MH107:MH109"/>
    <mergeCell ref="MI107:MI109"/>
    <mergeCell ref="MJ107:MJ109"/>
    <mergeCell ref="MK107:MK109"/>
    <mergeCell ref="MB107:MB109"/>
    <mergeCell ref="MC107:MC109"/>
    <mergeCell ref="MD107:MD109"/>
    <mergeCell ref="ME107:ME109"/>
    <mergeCell ref="MF107:MF109"/>
    <mergeCell ref="LW107:LW109"/>
    <mergeCell ref="LX107:LX109"/>
    <mergeCell ref="LY107:LY109"/>
    <mergeCell ref="LZ107:LZ109"/>
    <mergeCell ref="MA107:MA109"/>
    <mergeCell ref="LR107:LR109"/>
    <mergeCell ref="LS107:LS109"/>
    <mergeCell ref="LT107:LT109"/>
    <mergeCell ref="LU107:LU109"/>
    <mergeCell ref="LV107:LV109"/>
    <mergeCell ref="LM107:LM109"/>
    <mergeCell ref="LN107:LN109"/>
    <mergeCell ref="LO107:LO109"/>
    <mergeCell ref="LP107:LP109"/>
    <mergeCell ref="LQ107:LQ109"/>
    <mergeCell ref="Y110:Y112"/>
    <mergeCell ref="Z110:Z112"/>
    <mergeCell ref="AA110:AA112"/>
    <mergeCell ref="AB110:AB112"/>
    <mergeCell ref="AC110:AC112"/>
    <mergeCell ref="T110:T112"/>
    <mergeCell ref="U110:U112"/>
    <mergeCell ref="V110:V112"/>
    <mergeCell ref="W110:W112"/>
    <mergeCell ref="X110:X112"/>
    <mergeCell ref="O110:O112"/>
    <mergeCell ref="P110:P112"/>
    <mergeCell ref="Q110:Q112"/>
    <mergeCell ref="R110:R112"/>
    <mergeCell ref="S110:S112"/>
    <mergeCell ref="J110:J112"/>
    <mergeCell ref="K110:K112"/>
    <mergeCell ref="L110:L112"/>
    <mergeCell ref="M110:M112"/>
    <mergeCell ref="N110:N112"/>
    <mergeCell ref="OJ107:OJ109"/>
    <mergeCell ref="OK107:OK109"/>
    <mergeCell ref="OL107:OL109"/>
    <mergeCell ref="OM107:OM109"/>
    <mergeCell ref="ON107:ON109"/>
    <mergeCell ref="OE107:OE109"/>
    <mergeCell ref="OF107:OF109"/>
    <mergeCell ref="OG107:OG109"/>
    <mergeCell ref="OH107:OH109"/>
    <mergeCell ref="OI107:OI109"/>
    <mergeCell ref="NZ107:NZ109"/>
    <mergeCell ref="OA107:OA109"/>
    <mergeCell ref="OB107:OB109"/>
    <mergeCell ref="OC107:OC109"/>
    <mergeCell ref="OD107:OD109"/>
    <mergeCell ref="NU107:NU109"/>
    <mergeCell ref="NV107:NV109"/>
    <mergeCell ref="NW107:NW109"/>
    <mergeCell ref="NX107:NX109"/>
    <mergeCell ref="NY107:NY109"/>
    <mergeCell ref="NP107:NP109"/>
    <mergeCell ref="NQ107:NQ109"/>
    <mergeCell ref="NR107:NR109"/>
    <mergeCell ref="NS107:NS109"/>
    <mergeCell ref="NT107:NT109"/>
    <mergeCell ref="NK107:NK109"/>
    <mergeCell ref="NL107:NL109"/>
    <mergeCell ref="NM107:NM109"/>
    <mergeCell ref="NN107:NN109"/>
    <mergeCell ref="NO107:NO109"/>
    <mergeCell ref="NF107:NF109"/>
    <mergeCell ref="NG107:NG109"/>
    <mergeCell ref="NH107:NH109"/>
    <mergeCell ref="NI107:NI109"/>
    <mergeCell ref="NJ107:NJ109"/>
    <mergeCell ref="NA107:NA109"/>
    <mergeCell ref="NB107:NB109"/>
    <mergeCell ref="NC107:NC109"/>
    <mergeCell ref="ND107:ND109"/>
    <mergeCell ref="NE107:NE109"/>
    <mergeCell ref="MV107:MV109"/>
    <mergeCell ref="MW107:MW109"/>
    <mergeCell ref="MX107:MX109"/>
    <mergeCell ref="MY107:MY109"/>
    <mergeCell ref="BH110:BH112"/>
    <mergeCell ref="BI110:BI112"/>
    <mergeCell ref="BJ110:BJ112"/>
    <mergeCell ref="BK110:BK112"/>
    <mergeCell ref="BL110:BL112"/>
    <mergeCell ref="BC110:BC112"/>
    <mergeCell ref="BD110:BD112"/>
    <mergeCell ref="BE110:BE112"/>
    <mergeCell ref="BF110:BF112"/>
    <mergeCell ref="BG110:BG112"/>
    <mergeCell ref="AX110:AX112"/>
    <mergeCell ref="AY110:AY112"/>
    <mergeCell ref="AZ110:AZ112"/>
    <mergeCell ref="BA110:BA112"/>
    <mergeCell ref="BB110:BB112"/>
    <mergeCell ref="AS110:AS112"/>
    <mergeCell ref="AT110:AT112"/>
    <mergeCell ref="AU110:AU112"/>
    <mergeCell ref="AV110:AV112"/>
    <mergeCell ref="AW110:AW112"/>
    <mergeCell ref="AN110:AN112"/>
    <mergeCell ref="AO110:AO112"/>
    <mergeCell ref="AP110:AP112"/>
    <mergeCell ref="AQ110:AQ112"/>
    <mergeCell ref="AR110:AR112"/>
    <mergeCell ref="AI110:AI112"/>
    <mergeCell ref="AJ110:AJ112"/>
    <mergeCell ref="AK110:AK112"/>
    <mergeCell ref="AL110:AL112"/>
    <mergeCell ref="AM110:AM112"/>
    <mergeCell ref="AD110:AD112"/>
    <mergeCell ref="AE110:AE112"/>
    <mergeCell ref="AF110:AF112"/>
    <mergeCell ref="AG110:AG112"/>
    <mergeCell ref="AH110:AH112"/>
    <mergeCell ref="CQ110:CQ112"/>
    <mergeCell ref="CR110:CR112"/>
    <mergeCell ref="CS110:CS112"/>
    <mergeCell ref="CT110:CT112"/>
    <mergeCell ref="CU110:CU112"/>
    <mergeCell ref="CL110:CL112"/>
    <mergeCell ref="CM110:CM112"/>
    <mergeCell ref="CN110:CN112"/>
    <mergeCell ref="CO110:CO112"/>
    <mergeCell ref="CP110:CP112"/>
    <mergeCell ref="CG110:CG112"/>
    <mergeCell ref="CH110:CH112"/>
    <mergeCell ref="CI110:CI112"/>
    <mergeCell ref="CJ110:CJ112"/>
    <mergeCell ref="CK110:CK112"/>
    <mergeCell ref="CB110:CB112"/>
    <mergeCell ref="CC110:CC112"/>
    <mergeCell ref="CD110:CD112"/>
    <mergeCell ref="CE110:CE112"/>
    <mergeCell ref="CF110:CF112"/>
    <mergeCell ref="BW110:BW112"/>
    <mergeCell ref="BX110:BX112"/>
    <mergeCell ref="BY110:BY112"/>
    <mergeCell ref="BZ110:BZ112"/>
    <mergeCell ref="CA110:CA112"/>
    <mergeCell ref="BR110:BR112"/>
    <mergeCell ref="BS110:BS112"/>
    <mergeCell ref="BT110:BT112"/>
    <mergeCell ref="BU110:BU112"/>
    <mergeCell ref="BV110:BV112"/>
    <mergeCell ref="BM110:BM112"/>
    <mergeCell ref="BN110:BN112"/>
    <mergeCell ref="BO110:BO112"/>
    <mergeCell ref="BP110:BP112"/>
    <mergeCell ref="BQ110:BQ112"/>
    <mergeCell ref="DZ110:DZ112"/>
    <mergeCell ref="EA110:EA112"/>
    <mergeCell ref="EB110:EB112"/>
    <mergeCell ref="EC110:EC112"/>
    <mergeCell ref="ED110:ED112"/>
    <mergeCell ref="DU110:DU112"/>
    <mergeCell ref="DV110:DV112"/>
    <mergeCell ref="DW110:DW112"/>
    <mergeCell ref="DX110:DX112"/>
    <mergeCell ref="DY110:DY112"/>
    <mergeCell ref="DP110:DP112"/>
    <mergeCell ref="DQ110:DQ112"/>
    <mergeCell ref="DR110:DR112"/>
    <mergeCell ref="DS110:DS112"/>
    <mergeCell ref="DT110:DT112"/>
    <mergeCell ref="DK110:DK112"/>
    <mergeCell ref="DL110:DL112"/>
    <mergeCell ref="DM110:DM112"/>
    <mergeCell ref="DN110:DN112"/>
    <mergeCell ref="DO110:DO112"/>
    <mergeCell ref="DF110:DF112"/>
    <mergeCell ref="DG110:DG112"/>
    <mergeCell ref="DH110:DH112"/>
    <mergeCell ref="DI110:DI112"/>
    <mergeCell ref="DJ110:DJ112"/>
    <mergeCell ref="DA110:DA112"/>
    <mergeCell ref="DB110:DB112"/>
    <mergeCell ref="DC110:DC112"/>
    <mergeCell ref="DD110:DD112"/>
    <mergeCell ref="DE110:DE112"/>
    <mergeCell ref="CV110:CV112"/>
    <mergeCell ref="CW110:CW112"/>
    <mergeCell ref="CX110:CX112"/>
    <mergeCell ref="CY110:CY112"/>
    <mergeCell ref="CZ110:CZ112"/>
    <mergeCell ref="FI110:FI112"/>
    <mergeCell ref="FJ110:FJ112"/>
    <mergeCell ref="FK110:FK112"/>
    <mergeCell ref="FL110:FL112"/>
    <mergeCell ref="FM110:FM112"/>
    <mergeCell ref="FD110:FD112"/>
    <mergeCell ref="FE110:FE112"/>
    <mergeCell ref="FF110:FF112"/>
    <mergeCell ref="FG110:FG112"/>
    <mergeCell ref="FH110:FH112"/>
    <mergeCell ref="EY110:EY112"/>
    <mergeCell ref="EZ110:EZ112"/>
    <mergeCell ref="FA110:FA112"/>
    <mergeCell ref="FB110:FB112"/>
    <mergeCell ref="FC110:FC112"/>
    <mergeCell ref="ET110:ET112"/>
    <mergeCell ref="EU110:EU112"/>
    <mergeCell ref="EV110:EV112"/>
    <mergeCell ref="EW110:EW112"/>
    <mergeCell ref="EX110:EX112"/>
    <mergeCell ref="EO110:EO112"/>
    <mergeCell ref="EP110:EP112"/>
    <mergeCell ref="EQ110:EQ112"/>
    <mergeCell ref="ER110:ER112"/>
    <mergeCell ref="ES110:ES112"/>
    <mergeCell ref="EJ110:EJ112"/>
    <mergeCell ref="EK110:EK112"/>
    <mergeCell ref="EL110:EL112"/>
    <mergeCell ref="EM110:EM112"/>
    <mergeCell ref="EN110:EN112"/>
    <mergeCell ref="EE110:EE112"/>
    <mergeCell ref="EF110:EF112"/>
    <mergeCell ref="EG110:EG112"/>
    <mergeCell ref="EH110:EH112"/>
    <mergeCell ref="EI110:EI112"/>
    <mergeCell ref="GR110:GR112"/>
    <mergeCell ref="GS110:GS112"/>
    <mergeCell ref="GT110:GT112"/>
    <mergeCell ref="GU110:GU112"/>
    <mergeCell ref="GV110:GV112"/>
    <mergeCell ref="GM110:GM112"/>
    <mergeCell ref="GN110:GN112"/>
    <mergeCell ref="GO110:GO112"/>
    <mergeCell ref="GP110:GP112"/>
    <mergeCell ref="GQ110:GQ112"/>
    <mergeCell ref="GH110:GH112"/>
    <mergeCell ref="GI110:GI112"/>
    <mergeCell ref="GJ110:GJ112"/>
    <mergeCell ref="GK110:GK112"/>
    <mergeCell ref="GL110:GL112"/>
    <mergeCell ref="GC110:GC112"/>
    <mergeCell ref="GD110:GD112"/>
    <mergeCell ref="GE110:GE112"/>
    <mergeCell ref="GF110:GF112"/>
    <mergeCell ref="GG110:GG112"/>
    <mergeCell ref="FX110:FX112"/>
    <mergeCell ref="FY110:FY112"/>
    <mergeCell ref="FZ110:FZ112"/>
    <mergeCell ref="GA110:GA112"/>
    <mergeCell ref="GB110:GB112"/>
    <mergeCell ref="FS110:FS112"/>
    <mergeCell ref="FT110:FT112"/>
    <mergeCell ref="FU110:FU112"/>
    <mergeCell ref="FV110:FV112"/>
    <mergeCell ref="FW110:FW112"/>
    <mergeCell ref="FN110:FN112"/>
    <mergeCell ref="FO110:FO112"/>
    <mergeCell ref="FP110:FP112"/>
    <mergeCell ref="FQ110:FQ112"/>
    <mergeCell ref="FR110:FR112"/>
    <mergeCell ref="IA110:IA112"/>
    <mergeCell ref="IB110:IB112"/>
    <mergeCell ref="IC110:IC112"/>
    <mergeCell ref="ID110:ID112"/>
    <mergeCell ref="IE110:IE112"/>
    <mergeCell ref="HV110:HV112"/>
    <mergeCell ref="HW110:HW112"/>
    <mergeCell ref="HX110:HX112"/>
    <mergeCell ref="HY110:HY112"/>
    <mergeCell ref="HZ110:HZ112"/>
    <mergeCell ref="HQ110:HQ112"/>
    <mergeCell ref="HR110:HR112"/>
    <mergeCell ref="HS110:HS112"/>
    <mergeCell ref="HT110:HT112"/>
    <mergeCell ref="HU110:HU112"/>
    <mergeCell ref="HL110:HL112"/>
    <mergeCell ref="HM110:HM112"/>
    <mergeCell ref="HN110:HN112"/>
    <mergeCell ref="HO110:HO112"/>
    <mergeCell ref="HP110:HP112"/>
    <mergeCell ref="HG110:HG112"/>
    <mergeCell ref="HH110:HH112"/>
    <mergeCell ref="HI110:HI112"/>
    <mergeCell ref="HJ110:HJ112"/>
    <mergeCell ref="HK110:HK112"/>
    <mergeCell ref="HB110:HB112"/>
    <mergeCell ref="HC110:HC112"/>
    <mergeCell ref="HD110:HD112"/>
    <mergeCell ref="HE110:HE112"/>
    <mergeCell ref="HF110:HF112"/>
    <mergeCell ref="GW110:GW112"/>
    <mergeCell ref="GX110:GX112"/>
    <mergeCell ref="GY110:GY112"/>
    <mergeCell ref="GZ110:GZ112"/>
    <mergeCell ref="HA110:HA112"/>
    <mergeCell ref="JJ110:JJ112"/>
    <mergeCell ref="JK110:JK112"/>
    <mergeCell ref="JL110:JL112"/>
    <mergeCell ref="JM110:JM112"/>
    <mergeCell ref="JN110:JN112"/>
    <mergeCell ref="JE110:JE112"/>
    <mergeCell ref="JF110:JF112"/>
    <mergeCell ref="JG110:JG112"/>
    <mergeCell ref="JH110:JH112"/>
    <mergeCell ref="JI110:JI112"/>
    <mergeCell ref="IZ110:IZ112"/>
    <mergeCell ref="JA110:JA112"/>
    <mergeCell ref="JB110:JB112"/>
    <mergeCell ref="JC110:JC112"/>
    <mergeCell ref="JD110:JD112"/>
    <mergeCell ref="IU110:IU112"/>
    <mergeCell ref="IV110:IV112"/>
    <mergeCell ref="IW110:IW112"/>
    <mergeCell ref="IX110:IX112"/>
    <mergeCell ref="IY110:IY112"/>
    <mergeCell ref="IP110:IP112"/>
    <mergeCell ref="IQ110:IQ112"/>
    <mergeCell ref="IR110:IR112"/>
    <mergeCell ref="IS110:IS112"/>
    <mergeCell ref="IT110:IT112"/>
    <mergeCell ref="IK110:IK112"/>
    <mergeCell ref="IL110:IL112"/>
    <mergeCell ref="IM110:IM112"/>
    <mergeCell ref="IN110:IN112"/>
    <mergeCell ref="IO110:IO112"/>
    <mergeCell ref="IF110:IF112"/>
    <mergeCell ref="IG110:IG112"/>
    <mergeCell ref="IH110:IH112"/>
    <mergeCell ref="II110:II112"/>
    <mergeCell ref="IJ110:IJ112"/>
    <mergeCell ref="KS110:KS112"/>
    <mergeCell ref="KT110:KT112"/>
    <mergeCell ref="KU110:KU112"/>
    <mergeCell ref="KV110:KV112"/>
    <mergeCell ref="KW110:KW112"/>
    <mergeCell ref="KN110:KN112"/>
    <mergeCell ref="KO110:KO112"/>
    <mergeCell ref="KP110:KP112"/>
    <mergeCell ref="KQ110:KQ112"/>
    <mergeCell ref="KR110:KR112"/>
    <mergeCell ref="KI110:KI112"/>
    <mergeCell ref="KJ110:KJ112"/>
    <mergeCell ref="KK110:KK112"/>
    <mergeCell ref="KL110:KL112"/>
    <mergeCell ref="KM110:KM112"/>
    <mergeCell ref="KD110:KD112"/>
    <mergeCell ref="KE110:KE112"/>
    <mergeCell ref="KF110:KF112"/>
    <mergeCell ref="KG110:KG112"/>
    <mergeCell ref="KH110:KH112"/>
    <mergeCell ref="JY110:JY112"/>
    <mergeCell ref="JZ110:JZ112"/>
    <mergeCell ref="KA110:KA112"/>
    <mergeCell ref="KB110:KB112"/>
    <mergeCell ref="KC110:KC112"/>
    <mergeCell ref="JT110:JT112"/>
    <mergeCell ref="JU110:JU112"/>
    <mergeCell ref="JV110:JV112"/>
    <mergeCell ref="JW110:JW112"/>
    <mergeCell ref="JX110:JX112"/>
    <mergeCell ref="JO110:JO112"/>
    <mergeCell ref="JP110:JP112"/>
    <mergeCell ref="JQ110:JQ112"/>
    <mergeCell ref="JR110:JR112"/>
    <mergeCell ref="JS110:JS112"/>
    <mergeCell ref="MK110:MK112"/>
    <mergeCell ref="MB110:MB112"/>
    <mergeCell ref="MC110:MC112"/>
    <mergeCell ref="MD110:MD112"/>
    <mergeCell ref="ME110:ME112"/>
    <mergeCell ref="MF110:MF112"/>
    <mergeCell ref="LW110:LW112"/>
    <mergeCell ref="LX110:LX112"/>
    <mergeCell ref="LY110:LY112"/>
    <mergeCell ref="LZ110:LZ112"/>
    <mergeCell ref="MA110:MA112"/>
    <mergeCell ref="LR110:LR112"/>
    <mergeCell ref="LS110:LS112"/>
    <mergeCell ref="LT110:LT112"/>
    <mergeCell ref="LU110:LU112"/>
    <mergeCell ref="LV110:LV112"/>
    <mergeCell ref="LM110:LM112"/>
    <mergeCell ref="LN110:LN112"/>
    <mergeCell ref="LO110:LO112"/>
    <mergeCell ref="LP110:LP112"/>
    <mergeCell ref="LQ110:LQ112"/>
    <mergeCell ref="LH110:LH112"/>
    <mergeCell ref="LI110:LI112"/>
    <mergeCell ref="LJ110:LJ112"/>
    <mergeCell ref="LK110:LK112"/>
    <mergeCell ref="LL110:LL112"/>
    <mergeCell ref="LC110:LC112"/>
    <mergeCell ref="LD110:LD112"/>
    <mergeCell ref="LE110:LE112"/>
    <mergeCell ref="LF110:LF112"/>
    <mergeCell ref="LG110:LG112"/>
    <mergeCell ref="KX110:KX112"/>
    <mergeCell ref="KY110:KY112"/>
    <mergeCell ref="KZ110:KZ112"/>
    <mergeCell ref="LA110:LA112"/>
    <mergeCell ref="LB110:LB112"/>
    <mergeCell ref="J113:J115"/>
    <mergeCell ref="K113:K115"/>
    <mergeCell ref="L113:L115"/>
    <mergeCell ref="M113:M115"/>
    <mergeCell ref="N113:N115"/>
    <mergeCell ref="OJ110:OJ112"/>
    <mergeCell ref="OK110:OK112"/>
    <mergeCell ref="OL110:OL112"/>
    <mergeCell ref="OM110:OM112"/>
    <mergeCell ref="ON110:ON112"/>
    <mergeCell ref="OE110:OE112"/>
    <mergeCell ref="OF110:OF112"/>
    <mergeCell ref="OG110:OG112"/>
    <mergeCell ref="OH110:OH112"/>
    <mergeCell ref="OI110:OI112"/>
    <mergeCell ref="NZ110:NZ112"/>
    <mergeCell ref="OA110:OA112"/>
    <mergeCell ref="OB110:OB112"/>
    <mergeCell ref="OC110:OC112"/>
    <mergeCell ref="OD110:OD112"/>
    <mergeCell ref="NU110:NU112"/>
    <mergeCell ref="NV110:NV112"/>
    <mergeCell ref="NW110:NW112"/>
    <mergeCell ref="NX110:NX112"/>
    <mergeCell ref="NY110:NY112"/>
    <mergeCell ref="NP110:NP112"/>
    <mergeCell ref="NQ110:NQ112"/>
    <mergeCell ref="NR110:NR112"/>
    <mergeCell ref="NS110:NS112"/>
    <mergeCell ref="NT110:NT112"/>
    <mergeCell ref="NK110:NK112"/>
    <mergeCell ref="NL110:NL112"/>
    <mergeCell ref="NM110:NM112"/>
    <mergeCell ref="NN110:NN112"/>
    <mergeCell ref="NO110:NO112"/>
    <mergeCell ref="NF110:NF112"/>
    <mergeCell ref="NG110:NG112"/>
    <mergeCell ref="NH110:NH112"/>
    <mergeCell ref="NI110:NI112"/>
    <mergeCell ref="NJ110:NJ112"/>
    <mergeCell ref="NA110:NA112"/>
    <mergeCell ref="NB110:NB112"/>
    <mergeCell ref="NC110:NC112"/>
    <mergeCell ref="ND110:ND112"/>
    <mergeCell ref="NE110:NE112"/>
    <mergeCell ref="MV110:MV112"/>
    <mergeCell ref="MW110:MW112"/>
    <mergeCell ref="MX110:MX112"/>
    <mergeCell ref="MY110:MY112"/>
    <mergeCell ref="MZ110:MZ112"/>
    <mergeCell ref="MQ110:MQ112"/>
    <mergeCell ref="MR110:MR112"/>
    <mergeCell ref="MS110:MS112"/>
    <mergeCell ref="MT110:MT112"/>
    <mergeCell ref="MU110:MU112"/>
    <mergeCell ref="ML110:ML112"/>
    <mergeCell ref="MM110:MM112"/>
    <mergeCell ref="MN110:MN112"/>
    <mergeCell ref="MO110:MO112"/>
    <mergeCell ref="MP110:MP112"/>
    <mergeCell ref="MG110:MG112"/>
    <mergeCell ref="MH110:MH112"/>
    <mergeCell ref="MI110:MI112"/>
    <mergeCell ref="MJ110:MJ112"/>
    <mergeCell ref="AS113:AS115"/>
    <mergeCell ref="AT113:AT115"/>
    <mergeCell ref="AU113:AU115"/>
    <mergeCell ref="AV113:AV115"/>
    <mergeCell ref="AW113:AW115"/>
    <mergeCell ref="AN113:AN115"/>
    <mergeCell ref="AO113:AO115"/>
    <mergeCell ref="AP113:AP115"/>
    <mergeCell ref="AQ113:AQ115"/>
    <mergeCell ref="AR113:AR115"/>
    <mergeCell ref="AI113:AI115"/>
    <mergeCell ref="AJ113:AJ115"/>
    <mergeCell ref="AK113:AK115"/>
    <mergeCell ref="AL113:AL115"/>
    <mergeCell ref="AM113:AM115"/>
    <mergeCell ref="AD113:AD115"/>
    <mergeCell ref="AE113:AE115"/>
    <mergeCell ref="AF113:AF115"/>
    <mergeCell ref="AG113:AG115"/>
    <mergeCell ref="AH113:AH115"/>
    <mergeCell ref="Y113:Y115"/>
    <mergeCell ref="Z113:Z115"/>
    <mergeCell ref="AA113:AA115"/>
    <mergeCell ref="AB113:AB115"/>
    <mergeCell ref="AC113:AC115"/>
    <mergeCell ref="T113:T115"/>
    <mergeCell ref="U113:U115"/>
    <mergeCell ref="V113:V115"/>
    <mergeCell ref="W113:W115"/>
    <mergeCell ref="X113:X115"/>
    <mergeCell ref="O113:O115"/>
    <mergeCell ref="P113:P115"/>
    <mergeCell ref="Q113:Q115"/>
    <mergeCell ref="R113:R115"/>
    <mergeCell ref="S113:S115"/>
    <mergeCell ref="CB113:CB115"/>
    <mergeCell ref="CC113:CC115"/>
    <mergeCell ref="CD113:CD115"/>
    <mergeCell ref="CE113:CE115"/>
    <mergeCell ref="CF113:CF115"/>
    <mergeCell ref="BW113:BW115"/>
    <mergeCell ref="BX113:BX115"/>
    <mergeCell ref="BY113:BY115"/>
    <mergeCell ref="BZ113:BZ115"/>
    <mergeCell ref="CA113:CA115"/>
    <mergeCell ref="BR113:BR115"/>
    <mergeCell ref="BS113:BS115"/>
    <mergeCell ref="BT113:BT115"/>
    <mergeCell ref="BU113:BU115"/>
    <mergeCell ref="BV113:BV115"/>
    <mergeCell ref="BM113:BM115"/>
    <mergeCell ref="BN113:BN115"/>
    <mergeCell ref="BO113:BO115"/>
    <mergeCell ref="BP113:BP115"/>
    <mergeCell ref="BQ113:BQ115"/>
    <mergeCell ref="BH113:BH115"/>
    <mergeCell ref="BI113:BI115"/>
    <mergeCell ref="BJ113:BJ115"/>
    <mergeCell ref="BK113:BK115"/>
    <mergeCell ref="BL113:BL115"/>
    <mergeCell ref="BC113:BC115"/>
    <mergeCell ref="BD113:BD115"/>
    <mergeCell ref="BE113:BE115"/>
    <mergeCell ref="BF113:BF115"/>
    <mergeCell ref="BG113:BG115"/>
    <mergeCell ref="AX113:AX115"/>
    <mergeCell ref="AY113:AY115"/>
    <mergeCell ref="AZ113:AZ115"/>
    <mergeCell ref="BA113:BA115"/>
    <mergeCell ref="BB113:BB115"/>
    <mergeCell ref="DK113:DK115"/>
    <mergeCell ref="DL113:DL115"/>
    <mergeCell ref="DM113:DM115"/>
    <mergeCell ref="DN113:DN115"/>
    <mergeCell ref="DO113:DO115"/>
    <mergeCell ref="DF113:DF115"/>
    <mergeCell ref="DG113:DG115"/>
    <mergeCell ref="DH113:DH115"/>
    <mergeCell ref="DI113:DI115"/>
    <mergeCell ref="DJ113:DJ115"/>
    <mergeCell ref="DA113:DA115"/>
    <mergeCell ref="DB113:DB115"/>
    <mergeCell ref="DC113:DC115"/>
    <mergeCell ref="DD113:DD115"/>
    <mergeCell ref="DE113:DE115"/>
    <mergeCell ref="CV113:CV115"/>
    <mergeCell ref="CW113:CW115"/>
    <mergeCell ref="CX113:CX115"/>
    <mergeCell ref="CY113:CY115"/>
    <mergeCell ref="CZ113:CZ115"/>
    <mergeCell ref="CQ113:CQ115"/>
    <mergeCell ref="CR113:CR115"/>
    <mergeCell ref="CS113:CS115"/>
    <mergeCell ref="CT113:CT115"/>
    <mergeCell ref="CU113:CU115"/>
    <mergeCell ref="CL113:CL115"/>
    <mergeCell ref="CM113:CM115"/>
    <mergeCell ref="CN113:CN115"/>
    <mergeCell ref="CO113:CO115"/>
    <mergeCell ref="CP113:CP115"/>
    <mergeCell ref="CG113:CG115"/>
    <mergeCell ref="CH113:CH115"/>
    <mergeCell ref="CI113:CI115"/>
    <mergeCell ref="CJ113:CJ115"/>
    <mergeCell ref="CK113:CK115"/>
    <mergeCell ref="ET113:ET115"/>
    <mergeCell ref="EU113:EU115"/>
    <mergeCell ref="EV113:EV115"/>
    <mergeCell ref="EW113:EW115"/>
    <mergeCell ref="EX113:EX115"/>
    <mergeCell ref="EO113:EO115"/>
    <mergeCell ref="EP113:EP115"/>
    <mergeCell ref="EQ113:EQ115"/>
    <mergeCell ref="ER113:ER115"/>
    <mergeCell ref="ES113:ES115"/>
    <mergeCell ref="EJ113:EJ115"/>
    <mergeCell ref="EK113:EK115"/>
    <mergeCell ref="EL113:EL115"/>
    <mergeCell ref="EM113:EM115"/>
    <mergeCell ref="EN113:EN115"/>
    <mergeCell ref="EE113:EE115"/>
    <mergeCell ref="EF113:EF115"/>
    <mergeCell ref="EG113:EG115"/>
    <mergeCell ref="EH113:EH115"/>
    <mergeCell ref="EI113:EI115"/>
    <mergeCell ref="DZ113:DZ115"/>
    <mergeCell ref="EA113:EA115"/>
    <mergeCell ref="EB113:EB115"/>
    <mergeCell ref="EC113:EC115"/>
    <mergeCell ref="ED113:ED115"/>
    <mergeCell ref="DU113:DU115"/>
    <mergeCell ref="DV113:DV115"/>
    <mergeCell ref="DW113:DW115"/>
    <mergeCell ref="DX113:DX115"/>
    <mergeCell ref="DY113:DY115"/>
    <mergeCell ref="DP113:DP115"/>
    <mergeCell ref="DQ113:DQ115"/>
    <mergeCell ref="DR113:DR115"/>
    <mergeCell ref="DS113:DS115"/>
    <mergeCell ref="DT113:DT115"/>
    <mergeCell ref="GC113:GC115"/>
    <mergeCell ref="GD113:GD115"/>
    <mergeCell ref="GE113:GE115"/>
    <mergeCell ref="GF113:GF115"/>
    <mergeCell ref="GG113:GG115"/>
    <mergeCell ref="FX113:FX115"/>
    <mergeCell ref="FY113:FY115"/>
    <mergeCell ref="FZ113:FZ115"/>
    <mergeCell ref="GA113:GA115"/>
    <mergeCell ref="GB113:GB115"/>
    <mergeCell ref="FS113:FS115"/>
    <mergeCell ref="FT113:FT115"/>
    <mergeCell ref="FU113:FU115"/>
    <mergeCell ref="FV113:FV115"/>
    <mergeCell ref="FW113:FW115"/>
    <mergeCell ref="FN113:FN115"/>
    <mergeCell ref="FO113:FO115"/>
    <mergeCell ref="FP113:FP115"/>
    <mergeCell ref="FQ113:FQ115"/>
    <mergeCell ref="FR113:FR115"/>
    <mergeCell ref="FI113:FI115"/>
    <mergeCell ref="FJ113:FJ115"/>
    <mergeCell ref="FK113:FK115"/>
    <mergeCell ref="FL113:FL115"/>
    <mergeCell ref="FM113:FM115"/>
    <mergeCell ref="FD113:FD115"/>
    <mergeCell ref="FE113:FE115"/>
    <mergeCell ref="FF113:FF115"/>
    <mergeCell ref="FG113:FG115"/>
    <mergeCell ref="FH113:FH115"/>
    <mergeCell ref="EY113:EY115"/>
    <mergeCell ref="EZ113:EZ115"/>
    <mergeCell ref="FA113:FA115"/>
    <mergeCell ref="FB113:FB115"/>
    <mergeCell ref="FC113:FC115"/>
    <mergeCell ref="HL113:HL115"/>
    <mergeCell ref="HM113:HM115"/>
    <mergeCell ref="HN113:HN115"/>
    <mergeCell ref="HO113:HO115"/>
    <mergeCell ref="HP113:HP115"/>
    <mergeCell ref="HG113:HG115"/>
    <mergeCell ref="HH113:HH115"/>
    <mergeCell ref="HI113:HI115"/>
    <mergeCell ref="HJ113:HJ115"/>
    <mergeCell ref="HK113:HK115"/>
    <mergeCell ref="HB113:HB115"/>
    <mergeCell ref="HC113:HC115"/>
    <mergeCell ref="HD113:HD115"/>
    <mergeCell ref="HE113:HE115"/>
    <mergeCell ref="HF113:HF115"/>
    <mergeCell ref="GW113:GW115"/>
    <mergeCell ref="GX113:GX115"/>
    <mergeCell ref="GY113:GY115"/>
    <mergeCell ref="GZ113:GZ115"/>
    <mergeCell ref="HA113:HA115"/>
    <mergeCell ref="GR113:GR115"/>
    <mergeCell ref="GS113:GS115"/>
    <mergeCell ref="GT113:GT115"/>
    <mergeCell ref="GU113:GU115"/>
    <mergeCell ref="GV113:GV115"/>
    <mergeCell ref="GM113:GM115"/>
    <mergeCell ref="GN113:GN115"/>
    <mergeCell ref="GO113:GO115"/>
    <mergeCell ref="GP113:GP115"/>
    <mergeCell ref="GQ113:GQ115"/>
    <mergeCell ref="GH113:GH115"/>
    <mergeCell ref="GI113:GI115"/>
    <mergeCell ref="GJ113:GJ115"/>
    <mergeCell ref="GK113:GK115"/>
    <mergeCell ref="GL113:GL115"/>
    <mergeCell ref="IU113:IU115"/>
    <mergeCell ref="IV113:IV115"/>
    <mergeCell ref="IW113:IW115"/>
    <mergeCell ref="IX113:IX115"/>
    <mergeCell ref="IY113:IY115"/>
    <mergeCell ref="IP113:IP115"/>
    <mergeCell ref="IQ113:IQ115"/>
    <mergeCell ref="IR113:IR115"/>
    <mergeCell ref="IS113:IS115"/>
    <mergeCell ref="IT113:IT115"/>
    <mergeCell ref="IK113:IK115"/>
    <mergeCell ref="IL113:IL115"/>
    <mergeCell ref="IM113:IM115"/>
    <mergeCell ref="IN113:IN115"/>
    <mergeCell ref="IO113:IO115"/>
    <mergeCell ref="IF113:IF115"/>
    <mergeCell ref="IG113:IG115"/>
    <mergeCell ref="IH113:IH115"/>
    <mergeCell ref="II113:II115"/>
    <mergeCell ref="IJ113:IJ115"/>
    <mergeCell ref="IA113:IA115"/>
    <mergeCell ref="IB113:IB115"/>
    <mergeCell ref="IC113:IC115"/>
    <mergeCell ref="ID113:ID115"/>
    <mergeCell ref="IE113:IE115"/>
    <mergeCell ref="HV113:HV115"/>
    <mergeCell ref="HW113:HW115"/>
    <mergeCell ref="HX113:HX115"/>
    <mergeCell ref="HY113:HY115"/>
    <mergeCell ref="HZ113:HZ115"/>
    <mergeCell ref="HQ113:HQ115"/>
    <mergeCell ref="HR113:HR115"/>
    <mergeCell ref="HS113:HS115"/>
    <mergeCell ref="HT113:HT115"/>
    <mergeCell ref="HU113:HU115"/>
    <mergeCell ref="KD113:KD115"/>
    <mergeCell ref="KE113:KE115"/>
    <mergeCell ref="KF113:KF115"/>
    <mergeCell ref="KG113:KG115"/>
    <mergeCell ref="KH113:KH115"/>
    <mergeCell ref="JY113:JY115"/>
    <mergeCell ref="JZ113:JZ115"/>
    <mergeCell ref="KA113:KA115"/>
    <mergeCell ref="KB113:KB115"/>
    <mergeCell ref="KC113:KC115"/>
    <mergeCell ref="JT113:JT115"/>
    <mergeCell ref="JU113:JU115"/>
    <mergeCell ref="JV113:JV115"/>
    <mergeCell ref="JW113:JW115"/>
    <mergeCell ref="JX113:JX115"/>
    <mergeCell ref="JO113:JO115"/>
    <mergeCell ref="JP113:JP115"/>
    <mergeCell ref="JQ113:JQ115"/>
    <mergeCell ref="JR113:JR115"/>
    <mergeCell ref="JS113:JS115"/>
    <mergeCell ref="JJ113:JJ115"/>
    <mergeCell ref="JK113:JK115"/>
    <mergeCell ref="JL113:JL115"/>
    <mergeCell ref="JM113:JM115"/>
    <mergeCell ref="JN113:JN115"/>
    <mergeCell ref="JE113:JE115"/>
    <mergeCell ref="JF113:JF115"/>
    <mergeCell ref="JG113:JG115"/>
    <mergeCell ref="JH113:JH115"/>
    <mergeCell ref="JI113:JI115"/>
    <mergeCell ref="IZ113:IZ115"/>
    <mergeCell ref="JA113:JA115"/>
    <mergeCell ref="JB113:JB115"/>
    <mergeCell ref="JC113:JC115"/>
    <mergeCell ref="JD113:JD115"/>
    <mergeCell ref="LM113:LM115"/>
    <mergeCell ref="LN113:LN115"/>
    <mergeCell ref="LO113:LO115"/>
    <mergeCell ref="LP113:LP115"/>
    <mergeCell ref="LQ113:LQ115"/>
    <mergeCell ref="LH113:LH115"/>
    <mergeCell ref="LI113:LI115"/>
    <mergeCell ref="LJ113:LJ115"/>
    <mergeCell ref="LK113:LK115"/>
    <mergeCell ref="LL113:LL115"/>
    <mergeCell ref="LC113:LC115"/>
    <mergeCell ref="LD113:LD115"/>
    <mergeCell ref="LE113:LE115"/>
    <mergeCell ref="LF113:LF115"/>
    <mergeCell ref="LG113:LG115"/>
    <mergeCell ref="KX113:KX115"/>
    <mergeCell ref="KY113:KY115"/>
    <mergeCell ref="KZ113:KZ115"/>
    <mergeCell ref="LA113:LA115"/>
    <mergeCell ref="LB113:LB115"/>
    <mergeCell ref="KS113:KS115"/>
    <mergeCell ref="KT113:KT115"/>
    <mergeCell ref="KU113:KU115"/>
    <mergeCell ref="KV113:KV115"/>
    <mergeCell ref="KW113:KW115"/>
    <mergeCell ref="KN113:KN115"/>
    <mergeCell ref="KO113:KO115"/>
    <mergeCell ref="KP113:KP115"/>
    <mergeCell ref="KQ113:KQ115"/>
    <mergeCell ref="KR113:KR115"/>
    <mergeCell ref="KI113:KI115"/>
    <mergeCell ref="KJ113:KJ115"/>
    <mergeCell ref="KK113:KK115"/>
    <mergeCell ref="KL113:KL115"/>
    <mergeCell ref="KM113:KM115"/>
    <mergeCell ref="NE113:NE115"/>
    <mergeCell ref="MV113:MV115"/>
    <mergeCell ref="MW113:MW115"/>
    <mergeCell ref="MX113:MX115"/>
    <mergeCell ref="MY113:MY115"/>
    <mergeCell ref="MZ113:MZ115"/>
    <mergeCell ref="MQ113:MQ115"/>
    <mergeCell ref="MR113:MR115"/>
    <mergeCell ref="MS113:MS115"/>
    <mergeCell ref="MT113:MT115"/>
    <mergeCell ref="MU113:MU115"/>
    <mergeCell ref="ML113:ML115"/>
    <mergeCell ref="MM113:MM115"/>
    <mergeCell ref="MN113:MN115"/>
    <mergeCell ref="MO113:MO115"/>
    <mergeCell ref="MP113:MP115"/>
    <mergeCell ref="MG113:MG115"/>
    <mergeCell ref="MH113:MH115"/>
    <mergeCell ref="MI113:MI115"/>
    <mergeCell ref="MJ113:MJ115"/>
    <mergeCell ref="MK113:MK115"/>
    <mergeCell ref="MB113:MB115"/>
    <mergeCell ref="MC113:MC115"/>
    <mergeCell ref="MD113:MD115"/>
    <mergeCell ref="ME113:ME115"/>
    <mergeCell ref="MF113:MF115"/>
    <mergeCell ref="LW113:LW115"/>
    <mergeCell ref="LX113:LX115"/>
    <mergeCell ref="LY113:LY115"/>
    <mergeCell ref="LZ113:LZ115"/>
    <mergeCell ref="MA113:MA115"/>
    <mergeCell ref="LR113:LR115"/>
    <mergeCell ref="LS113:LS115"/>
    <mergeCell ref="LT113:LT115"/>
    <mergeCell ref="LU113:LU115"/>
    <mergeCell ref="LV113:LV115"/>
    <mergeCell ref="AD116:AD118"/>
    <mergeCell ref="AE116:AE118"/>
    <mergeCell ref="AF116:AF118"/>
    <mergeCell ref="AG116:AG118"/>
    <mergeCell ref="AH116:AH118"/>
    <mergeCell ref="Y116:Y118"/>
    <mergeCell ref="Z116:Z118"/>
    <mergeCell ref="AA116:AA118"/>
    <mergeCell ref="AB116:AB118"/>
    <mergeCell ref="AC116:AC118"/>
    <mergeCell ref="T116:T118"/>
    <mergeCell ref="U116:U118"/>
    <mergeCell ref="V116:V118"/>
    <mergeCell ref="W116:W118"/>
    <mergeCell ref="X116:X118"/>
    <mergeCell ref="O116:O118"/>
    <mergeCell ref="P116:P118"/>
    <mergeCell ref="Q116:Q118"/>
    <mergeCell ref="R116:R118"/>
    <mergeCell ref="S116:S118"/>
    <mergeCell ref="J116:J118"/>
    <mergeCell ref="K116:K118"/>
    <mergeCell ref="L116:L118"/>
    <mergeCell ref="M116:M118"/>
    <mergeCell ref="N116:N118"/>
    <mergeCell ref="OJ113:OJ115"/>
    <mergeCell ref="OK113:OK115"/>
    <mergeCell ref="OL113:OL115"/>
    <mergeCell ref="OM113:OM115"/>
    <mergeCell ref="ON113:ON115"/>
    <mergeCell ref="OE113:OE115"/>
    <mergeCell ref="OF113:OF115"/>
    <mergeCell ref="OG113:OG115"/>
    <mergeCell ref="OH113:OH115"/>
    <mergeCell ref="OI113:OI115"/>
    <mergeCell ref="NZ113:NZ115"/>
    <mergeCell ref="OA113:OA115"/>
    <mergeCell ref="OB113:OB115"/>
    <mergeCell ref="OC113:OC115"/>
    <mergeCell ref="OD113:OD115"/>
    <mergeCell ref="NU113:NU115"/>
    <mergeCell ref="NV113:NV115"/>
    <mergeCell ref="NW113:NW115"/>
    <mergeCell ref="NX113:NX115"/>
    <mergeCell ref="NY113:NY115"/>
    <mergeCell ref="NP113:NP115"/>
    <mergeCell ref="NQ113:NQ115"/>
    <mergeCell ref="NR113:NR115"/>
    <mergeCell ref="NS113:NS115"/>
    <mergeCell ref="NT113:NT115"/>
    <mergeCell ref="NK113:NK115"/>
    <mergeCell ref="NL113:NL115"/>
    <mergeCell ref="NM113:NM115"/>
    <mergeCell ref="NN113:NN115"/>
    <mergeCell ref="NO113:NO115"/>
    <mergeCell ref="NF113:NF115"/>
    <mergeCell ref="NG113:NG115"/>
    <mergeCell ref="NH113:NH115"/>
    <mergeCell ref="NI113:NI115"/>
    <mergeCell ref="NJ113:NJ115"/>
    <mergeCell ref="NA113:NA115"/>
    <mergeCell ref="NB113:NB115"/>
    <mergeCell ref="NC113:NC115"/>
    <mergeCell ref="ND113:ND115"/>
    <mergeCell ref="BM116:BM118"/>
    <mergeCell ref="BN116:BN118"/>
    <mergeCell ref="BO116:BO118"/>
    <mergeCell ref="BP116:BP118"/>
    <mergeCell ref="BQ116:BQ118"/>
    <mergeCell ref="BH116:BH118"/>
    <mergeCell ref="BI116:BI118"/>
    <mergeCell ref="BJ116:BJ118"/>
    <mergeCell ref="BK116:BK118"/>
    <mergeCell ref="BL116:BL118"/>
    <mergeCell ref="BC116:BC118"/>
    <mergeCell ref="BD116:BD118"/>
    <mergeCell ref="BE116:BE118"/>
    <mergeCell ref="BF116:BF118"/>
    <mergeCell ref="BG116:BG118"/>
    <mergeCell ref="AX116:AX118"/>
    <mergeCell ref="AY116:AY118"/>
    <mergeCell ref="AZ116:AZ118"/>
    <mergeCell ref="BA116:BA118"/>
    <mergeCell ref="BB116:BB118"/>
    <mergeCell ref="AS116:AS118"/>
    <mergeCell ref="AT116:AT118"/>
    <mergeCell ref="AU116:AU118"/>
    <mergeCell ref="AV116:AV118"/>
    <mergeCell ref="AW116:AW118"/>
    <mergeCell ref="AN116:AN118"/>
    <mergeCell ref="AO116:AO118"/>
    <mergeCell ref="AP116:AP118"/>
    <mergeCell ref="AQ116:AQ118"/>
    <mergeCell ref="AR116:AR118"/>
    <mergeCell ref="AI116:AI118"/>
    <mergeCell ref="AJ116:AJ118"/>
    <mergeCell ref="AK116:AK118"/>
    <mergeCell ref="AL116:AL118"/>
    <mergeCell ref="AM116:AM118"/>
    <mergeCell ref="CV116:CV118"/>
    <mergeCell ref="CW116:CW118"/>
    <mergeCell ref="CX116:CX118"/>
    <mergeCell ref="CY116:CY118"/>
    <mergeCell ref="CZ116:CZ118"/>
    <mergeCell ref="CQ116:CQ118"/>
    <mergeCell ref="CR116:CR118"/>
    <mergeCell ref="CS116:CS118"/>
    <mergeCell ref="CT116:CT118"/>
    <mergeCell ref="CU116:CU118"/>
    <mergeCell ref="CL116:CL118"/>
    <mergeCell ref="CM116:CM118"/>
    <mergeCell ref="CN116:CN118"/>
    <mergeCell ref="CO116:CO118"/>
    <mergeCell ref="CP116:CP118"/>
    <mergeCell ref="CG116:CG118"/>
    <mergeCell ref="CH116:CH118"/>
    <mergeCell ref="CI116:CI118"/>
    <mergeCell ref="CJ116:CJ118"/>
    <mergeCell ref="CK116:CK118"/>
    <mergeCell ref="CB116:CB118"/>
    <mergeCell ref="CC116:CC118"/>
    <mergeCell ref="CD116:CD118"/>
    <mergeCell ref="CE116:CE118"/>
    <mergeCell ref="CF116:CF118"/>
    <mergeCell ref="BW116:BW118"/>
    <mergeCell ref="BX116:BX118"/>
    <mergeCell ref="BY116:BY118"/>
    <mergeCell ref="BZ116:BZ118"/>
    <mergeCell ref="CA116:CA118"/>
    <mergeCell ref="BR116:BR118"/>
    <mergeCell ref="BS116:BS118"/>
    <mergeCell ref="BT116:BT118"/>
    <mergeCell ref="BU116:BU118"/>
    <mergeCell ref="BV116:BV118"/>
    <mergeCell ref="EE116:EE118"/>
    <mergeCell ref="EF116:EF118"/>
    <mergeCell ref="EG116:EG118"/>
    <mergeCell ref="EH116:EH118"/>
    <mergeCell ref="EI116:EI118"/>
    <mergeCell ref="DZ116:DZ118"/>
    <mergeCell ref="EA116:EA118"/>
    <mergeCell ref="EB116:EB118"/>
    <mergeCell ref="EC116:EC118"/>
    <mergeCell ref="ED116:ED118"/>
    <mergeCell ref="DU116:DU118"/>
    <mergeCell ref="DV116:DV118"/>
    <mergeCell ref="DW116:DW118"/>
    <mergeCell ref="DX116:DX118"/>
    <mergeCell ref="DY116:DY118"/>
    <mergeCell ref="DP116:DP118"/>
    <mergeCell ref="DQ116:DQ118"/>
    <mergeCell ref="DR116:DR118"/>
    <mergeCell ref="DS116:DS118"/>
    <mergeCell ref="DT116:DT118"/>
    <mergeCell ref="DK116:DK118"/>
    <mergeCell ref="DL116:DL118"/>
    <mergeCell ref="DM116:DM118"/>
    <mergeCell ref="DN116:DN118"/>
    <mergeCell ref="DO116:DO118"/>
    <mergeCell ref="DF116:DF118"/>
    <mergeCell ref="DG116:DG118"/>
    <mergeCell ref="DH116:DH118"/>
    <mergeCell ref="DI116:DI118"/>
    <mergeCell ref="DJ116:DJ118"/>
    <mergeCell ref="DA116:DA118"/>
    <mergeCell ref="DB116:DB118"/>
    <mergeCell ref="DC116:DC118"/>
    <mergeCell ref="DD116:DD118"/>
    <mergeCell ref="DE116:DE118"/>
    <mergeCell ref="FN116:FN118"/>
    <mergeCell ref="FO116:FO118"/>
    <mergeCell ref="FP116:FP118"/>
    <mergeCell ref="FQ116:FQ118"/>
    <mergeCell ref="FR116:FR118"/>
    <mergeCell ref="FI116:FI118"/>
    <mergeCell ref="FJ116:FJ118"/>
    <mergeCell ref="FK116:FK118"/>
    <mergeCell ref="FL116:FL118"/>
    <mergeCell ref="FM116:FM118"/>
    <mergeCell ref="FD116:FD118"/>
    <mergeCell ref="FE116:FE118"/>
    <mergeCell ref="FF116:FF118"/>
    <mergeCell ref="FG116:FG118"/>
    <mergeCell ref="FH116:FH118"/>
    <mergeCell ref="EY116:EY118"/>
    <mergeCell ref="EZ116:EZ118"/>
    <mergeCell ref="FA116:FA118"/>
    <mergeCell ref="FB116:FB118"/>
    <mergeCell ref="FC116:FC118"/>
    <mergeCell ref="ET116:ET118"/>
    <mergeCell ref="EU116:EU118"/>
    <mergeCell ref="EV116:EV118"/>
    <mergeCell ref="EW116:EW118"/>
    <mergeCell ref="EX116:EX118"/>
    <mergeCell ref="EO116:EO118"/>
    <mergeCell ref="EP116:EP118"/>
    <mergeCell ref="EQ116:EQ118"/>
    <mergeCell ref="ER116:ER118"/>
    <mergeCell ref="ES116:ES118"/>
    <mergeCell ref="EJ116:EJ118"/>
    <mergeCell ref="EK116:EK118"/>
    <mergeCell ref="EL116:EL118"/>
    <mergeCell ref="EM116:EM118"/>
    <mergeCell ref="EN116:EN118"/>
    <mergeCell ref="GW116:GW118"/>
    <mergeCell ref="GX116:GX118"/>
    <mergeCell ref="GY116:GY118"/>
    <mergeCell ref="GZ116:GZ118"/>
    <mergeCell ref="HA116:HA118"/>
    <mergeCell ref="GR116:GR118"/>
    <mergeCell ref="GS116:GS118"/>
    <mergeCell ref="GT116:GT118"/>
    <mergeCell ref="GU116:GU118"/>
    <mergeCell ref="GV116:GV118"/>
    <mergeCell ref="GM116:GM118"/>
    <mergeCell ref="GN116:GN118"/>
    <mergeCell ref="GO116:GO118"/>
    <mergeCell ref="GP116:GP118"/>
    <mergeCell ref="GQ116:GQ118"/>
    <mergeCell ref="GH116:GH118"/>
    <mergeCell ref="GI116:GI118"/>
    <mergeCell ref="GJ116:GJ118"/>
    <mergeCell ref="GK116:GK118"/>
    <mergeCell ref="GL116:GL118"/>
    <mergeCell ref="GC116:GC118"/>
    <mergeCell ref="GD116:GD118"/>
    <mergeCell ref="GE116:GE118"/>
    <mergeCell ref="GF116:GF118"/>
    <mergeCell ref="GG116:GG118"/>
    <mergeCell ref="FX116:FX118"/>
    <mergeCell ref="FY116:FY118"/>
    <mergeCell ref="FZ116:FZ118"/>
    <mergeCell ref="GA116:GA118"/>
    <mergeCell ref="GB116:GB118"/>
    <mergeCell ref="FS116:FS118"/>
    <mergeCell ref="FT116:FT118"/>
    <mergeCell ref="FU116:FU118"/>
    <mergeCell ref="FV116:FV118"/>
    <mergeCell ref="FW116:FW118"/>
    <mergeCell ref="IF116:IF118"/>
    <mergeCell ref="IG116:IG118"/>
    <mergeCell ref="IH116:IH118"/>
    <mergeCell ref="II116:II118"/>
    <mergeCell ref="IJ116:IJ118"/>
    <mergeCell ref="IA116:IA118"/>
    <mergeCell ref="IB116:IB118"/>
    <mergeCell ref="IC116:IC118"/>
    <mergeCell ref="ID116:ID118"/>
    <mergeCell ref="IE116:IE118"/>
    <mergeCell ref="HV116:HV118"/>
    <mergeCell ref="HW116:HW118"/>
    <mergeCell ref="HX116:HX118"/>
    <mergeCell ref="HY116:HY118"/>
    <mergeCell ref="HZ116:HZ118"/>
    <mergeCell ref="HQ116:HQ118"/>
    <mergeCell ref="HR116:HR118"/>
    <mergeCell ref="HS116:HS118"/>
    <mergeCell ref="HT116:HT118"/>
    <mergeCell ref="HU116:HU118"/>
    <mergeCell ref="HL116:HL118"/>
    <mergeCell ref="HM116:HM118"/>
    <mergeCell ref="HN116:HN118"/>
    <mergeCell ref="HO116:HO118"/>
    <mergeCell ref="HP116:HP118"/>
    <mergeCell ref="HG116:HG118"/>
    <mergeCell ref="HH116:HH118"/>
    <mergeCell ref="HI116:HI118"/>
    <mergeCell ref="HJ116:HJ118"/>
    <mergeCell ref="HK116:HK118"/>
    <mergeCell ref="HB116:HB118"/>
    <mergeCell ref="HC116:HC118"/>
    <mergeCell ref="HD116:HD118"/>
    <mergeCell ref="HE116:HE118"/>
    <mergeCell ref="HF116:HF118"/>
    <mergeCell ref="JO116:JO118"/>
    <mergeCell ref="JP116:JP118"/>
    <mergeCell ref="JQ116:JQ118"/>
    <mergeCell ref="JR116:JR118"/>
    <mergeCell ref="JS116:JS118"/>
    <mergeCell ref="JJ116:JJ118"/>
    <mergeCell ref="JK116:JK118"/>
    <mergeCell ref="JL116:JL118"/>
    <mergeCell ref="JM116:JM118"/>
    <mergeCell ref="JN116:JN118"/>
    <mergeCell ref="JE116:JE118"/>
    <mergeCell ref="JF116:JF118"/>
    <mergeCell ref="JG116:JG118"/>
    <mergeCell ref="JH116:JH118"/>
    <mergeCell ref="JI116:JI118"/>
    <mergeCell ref="IZ116:IZ118"/>
    <mergeCell ref="JA116:JA118"/>
    <mergeCell ref="JB116:JB118"/>
    <mergeCell ref="JC116:JC118"/>
    <mergeCell ref="JD116:JD118"/>
    <mergeCell ref="IU116:IU118"/>
    <mergeCell ref="IV116:IV118"/>
    <mergeCell ref="IW116:IW118"/>
    <mergeCell ref="IX116:IX118"/>
    <mergeCell ref="IY116:IY118"/>
    <mergeCell ref="IP116:IP118"/>
    <mergeCell ref="IQ116:IQ118"/>
    <mergeCell ref="IR116:IR118"/>
    <mergeCell ref="IS116:IS118"/>
    <mergeCell ref="IT116:IT118"/>
    <mergeCell ref="IK116:IK118"/>
    <mergeCell ref="IL116:IL118"/>
    <mergeCell ref="IM116:IM118"/>
    <mergeCell ref="IN116:IN118"/>
    <mergeCell ref="IO116:IO118"/>
    <mergeCell ref="KX116:KX118"/>
    <mergeCell ref="KY116:KY118"/>
    <mergeCell ref="KZ116:KZ118"/>
    <mergeCell ref="LA116:LA118"/>
    <mergeCell ref="LB116:LB118"/>
    <mergeCell ref="KS116:KS118"/>
    <mergeCell ref="KT116:KT118"/>
    <mergeCell ref="KU116:KU118"/>
    <mergeCell ref="KV116:KV118"/>
    <mergeCell ref="KW116:KW118"/>
    <mergeCell ref="KN116:KN118"/>
    <mergeCell ref="KO116:KO118"/>
    <mergeCell ref="KP116:KP118"/>
    <mergeCell ref="KQ116:KQ118"/>
    <mergeCell ref="KR116:KR118"/>
    <mergeCell ref="KI116:KI118"/>
    <mergeCell ref="KJ116:KJ118"/>
    <mergeCell ref="KK116:KK118"/>
    <mergeCell ref="KL116:KL118"/>
    <mergeCell ref="KM116:KM118"/>
    <mergeCell ref="KD116:KD118"/>
    <mergeCell ref="KE116:KE118"/>
    <mergeCell ref="KF116:KF118"/>
    <mergeCell ref="KG116:KG118"/>
    <mergeCell ref="KH116:KH118"/>
    <mergeCell ref="JY116:JY118"/>
    <mergeCell ref="JZ116:JZ118"/>
    <mergeCell ref="KA116:KA118"/>
    <mergeCell ref="KB116:KB118"/>
    <mergeCell ref="KC116:KC118"/>
    <mergeCell ref="JT116:JT118"/>
    <mergeCell ref="JU116:JU118"/>
    <mergeCell ref="JV116:JV118"/>
    <mergeCell ref="JW116:JW118"/>
    <mergeCell ref="JX116:JX118"/>
    <mergeCell ref="MP116:MP118"/>
    <mergeCell ref="MG116:MG118"/>
    <mergeCell ref="MH116:MH118"/>
    <mergeCell ref="MI116:MI118"/>
    <mergeCell ref="MJ116:MJ118"/>
    <mergeCell ref="MK116:MK118"/>
    <mergeCell ref="MB116:MB118"/>
    <mergeCell ref="MC116:MC118"/>
    <mergeCell ref="MD116:MD118"/>
    <mergeCell ref="ME116:ME118"/>
    <mergeCell ref="MF116:MF118"/>
    <mergeCell ref="LW116:LW118"/>
    <mergeCell ref="LX116:LX118"/>
    <mergeCell ref="LY116:LY118"/>
    <mergeCell ref="LZ116:LZ118"/>
    <mergeCell ref="MA116:MA118"/>
    <mergeCell ref="LR116:LR118"/>
    <mergeCell ref="LS116:LS118"/>
    <mergeCell ref="LT116:LT118"/>
    <mergeCell ref="LU116:LU118"/>
    <mergeCell ref="LV116:LV118"/>
    <mergeCell ref="LM116:LM118"/>
    <mergeCell ref="LN116:LN118"/>
    <mergeCell ref="LO116:LO118"/>
    <mergeCell ref="LP116:LP118"/>
    <mergeCell ref="LQ116:LQ118"/>
    <mergeCell ref="LH116:LH118"/>
    <mergeCell ref="LI116:LI118"/>
    <mergeCell ref="LJ116:LJ118"/>
    <mergeCell ref="LK116:LK118"/>
    <mergeCell ref="LL116:LL118"/>
    <mergeCell ref="LC116:LC118"/>
    <mergeCell ref="LD116:LD118"/>
    <mergeCell ref="LE116:LE118"/>
    <mergeCell ref="LF116:LF118"/>
    <mergeCell ref="LG116:LG118"/>
    <mergeCell ref="O119:O121"/>
    <mergeCell ref="P119:P121"/>
    <mergeCell ref="Q119:Q121"/>
    <mergeCell ref="R119:R121"/>
    <mergeCell ref="S119:S121"/>
    <mergeCell ref="J119:J121"/>
    <mergeCell ref="K119:K121"/>
    <mergeCell ref="L119:L121"/>
    <mergeCell ref="M119:M121"/>
    <mergeCell ref="N119:N121"/>
    <mergeCell ref="OJ116:OJ118"/>
    <mergeCell ref="OK116:OK118"/>
    <mergeCell ref="OL116:OL118"/>
    <mergeCell ref="OM116:OM118"/>
    <mergeCell ref="ON116:ON118"/>
    <mergeCell ref="OE116:OE118"/>
    <mergeCell ref="OF116:OF118"/>
    <mergeCell ref="OG116:OG118"/>
    <mergeCell ref="OH116:OH118"/>
    <mergeCell ref="OI116:OI118"/>
    <mergeCell ref="NZ116:NZ118"/>
    <mergeCell ref="OA116:OA118"/>
    <mergeCell ref="OB116:OB118"/>
    <mergeCell ref="OC116:OC118"/>
    <mergeCell ref="OD116:OD118"/>
    <mergeCell ref="NU116:NU118"/>
    <mergeCell ref="NV116:NV118"/>
    <mergeCell ref="NW116:NW118"/>
    <mergeCell ref="NX116:NX118"/>
    <mergeCell ref="NY116:NY118"/>
    <mergeCell ref="NP116:NP118"/>
    <mergeCell ref="NQ116:NQ118"/>
    <mergeCell ref="NR116:NR118"/>
    <mergeCell ref="NS116:NS118"/>
    <mergeCell ref="NT116:NT118"/>
    <mergeCell ref="NK116:NK118"/>
    <mergeCell ref="NL116:NL118"/>
    <mergeCell ref="NM116:NM118"/>
    <mergeCell ref="NN116:NN118"/>
    <mergeCell ref="NO116:NO118"/>
    <mergeCell ref="NF116:NF118"/>
    <mergeCell ref="NG116:NG118"/>
    <mergeCell ref="NH116:NH118"/>
    <mergeCell ref="NI116:NI118"/>
    <mergeCell ref="NJ116:NJ118"/>
    <mergeCell ref="NA116:NA118"/>
    <mergeCell ref="NB116:NB118"/>
    <mergeCell ref="NC116:NC118"/>
    <mergeCell ref="ND116:ND118"/>
    <mergeCell ref="NE116:NE118"/>
    <mergeCell ref="MV116:MV118"/>
    <mergeCell ref="MW116:MW118"/>
    <mergeCell ref="MX116:MX118"/>
    <mergeCell ref="MY116:MY118"/>
    <mergeCell ref="MZ116:MZ118"/>
    <mergeCell ref="MQ116:MQ118"/>
    <mergeCell ref="MR116:MR118"/>
    <mergeCell ref="MS116:MS118"/>
    <mergeCell ref="MT116:MT118"/>
    <mergeCell ref="MU116:MU118"/>
    <mergeCell ref="ML116:ML118"/>
    <mergeCell ref="MM116:MM118"/>
    <mergeCell ref="MN116:MN118"/>
    <mergeCell ref="MO116:MO118"/>
    <mergeCell ref="AX119:AX121"/>
    <mergeCell ref="AY119:AY121"/>
    <mergeCell ref="AZ119:AZ121"/>
    <mergeCell ref="BA119:BA121"/>
    <mergeCell ref="BB119:BB121"/>
    <mergeCell ref="AS119:AS121"/>
    <mergeCell ref="AT119:AT121"/>
    <mergeCell ref="AU119:AU121"/>
    <mergeCell ref="AV119:AV121"/>
    <mergeCell ref="AW119:AW121"/>
    <mergeCell ref="AN119:AN121"/>
    <mergeCell ref="AO119:AO121"/>
    <mergeCell ref="AP119:AP121"/>
    <mergeCell ref="AQ119:AQ121"/>
    <mergeCell ref="AR119:AR121"/>
    <mergeCell ref="AI119:AI121"/>
    <mergeCell ref="AJ119:AJ121"/>
    <mergeCell ref="AK119:AK121"/>
    <mergeCell ref="AL119:AL121"/>
    <mergeCell ref="AM119:AM121"/>
    <mergeCell ref="AD119:AD121"/>
    <mergeCell ref="AE119:AE121"/>
    <mergeCell ref="AF119:AF121"/>
    <mergeCell ref="AG119:AG121"/>
    <mergeCell ref="AH119:AH121"/>
    <mergeCell ref="Y119:Y121"/>
    <mergeCell ref="Z119:Z121"/>
    <mergeCell ref="AA119:AA121"/>
    <mergeCell ref="AB119:AB121"/>
    <mergeCell ref="AC119:AC121"/>
    <mergeCell ref="T119:T121"/>
    <mergeCell ref="U119:U121"/>
    <mergeCell ref="V119:V121"/>
    <mergeCell ref="W119:W121"/>
    <mergeCell ref="X119:X121"/>
    <mergeCell ref="CG119:CG121"/>
    <mergeCell ref="CH119:CH121"/>
    <mergeCell ref="CI119:CI121"/>
    <mergeCell ref="CJ119:CJ121"/>
    <mergeCell ref="CK119:CK121"/>
    <mergeCell ref="CB119:CB121"/>
    <mergeCell ref="CC119:CC121"/>
    <mergeCell ref="CD119:CD121"/>
    <mergeCell ref="CE119:CE121"/>
    <mergeCell ref="CF119:CF121"/>
    <mergeCell ref="BW119:BW121"/>
    <mergeCell ref="BX119:BX121"/>
    <mergeCell ref="BY119:BY121"/>
    <mergeCell ref="BZ119:BZ121"/>
    <mergeCell ref="CA119:CA121"/>
    <mergeCell ref="BR119:BR121"/>
    <mergeCell ref="BS119:BS121"/>
    <mergeCell ref="BT119:BT121"/>
    <mergeCell ref="BU119:BU121"/>
    <mergeCell ref="BV119:BV121"/>
    <mergeCell ref="BM119:BM121"/>
    <mergeCell ref="BN119:BN121"/>
    <mergeCell ref="BO119:BO121"/>
    <mergeCell ref="BP119:BP121"/>
    <mergeCell ref="BQ119:BQ121"/>
    <mergeCell ref="BH119:BH121"/>
    <mergeCell ref="BI119:BI121"/>
    <mergeCell ref="BJ119:BJ121"/>
    <mergeCell ref="BK119:BK121"/>
    <mergeCell ref="BL119:BL121"/>
    <mergeCell ref="BC119:BC121"/>
    <mergeCell ref="BD119:BD121"/>
    <mergeCell ref="BE119:BE121"/>
    <mergeCell ref="BF119:BF121"/>
    <mergeCell ref="BG119:BG121"/>
    <mergeCell ref="DP119:DP121"/>
    <mergeCell ref="DQ119:DQ121"/>
    <mergeCell ref="DR119:DR121"/>
    <mergeCell ref="DS119:DS121"/>
    <mergeCell ref="DT119:DT121"/>
    <mergeCell ref="DK119:DK121"/>
    <mergeCell ref="DL119:DL121"/>
    <mergeCell ref="DM119:DM121"/>
    <mergeCell ref="DN119:DN121"/>
    <mergeCell ref="DO119:DO121"/>
    <mergeCell ref="DF119:DF121"/>
    <mergeCell ref="DG119:DG121"/>
    <mergeCell ref="DH119:DH121"/>
    <mergeCell ref="DI119:DI121"/>
    <mergeCell ref="DJ119:DJ121"/>
    <mergeCell ref="DA119:DA121"/>
    <mergeCell ref="DB119:DB121"/>
    <mergeCell ref="DC119:DC121"/>
    <mergeCell ref="DD119:DD121"/>
    <mergeCell ref="DE119:DE121"/>
    <mergeCell ref="CV119:CV121"/>
    <mergeCell ref="CW119:CW121"/>
    <mergeCell ref="CX119:CX121"/>
    <mergeCell ref="CY119:CY121"/>
    <mergeCell ref="CZ119:CZ121"/>
    <mergeCell ref="CQ119:CQ121"/>
    <mergeCell ref="CR119:CR121"/>
    <mergeCell ref="CS119:CS121"/>
    <mergeCell ref="CT119:CT121"/>
    <mergeCell ref="CU119:CU121"/>
    <mergeCell ref="CL119:CL121"/>
    <mergeCell ref="CM119:CM121"/>
    <mergeCell ref="CN119:CN121"/>
    <mergeCell ref="CO119:CO121"/>
    <mergeCell ref="CP119:CP121"/>
    <mergeCell ref="EY119:EY121"/>
    <mergeCell ref="EZ119:EZ121"/>
    <mergeCell ref="FA119:FA121"/>
    <mergeCell ref="FB119:FB121"/>
    <mergeCell ref="FC119:FC121"/>
    <mergeCell ref="ET119:ET121"/>
    <mergeCell ref="EU119:EU121"/>
    <mergeCell ref="EV119:EV121"/>
    <mergeCell ref="EW119:EW121"/>
    <mergeCell ref="EX119:EX121"/>
    <mergeCell ref="EO119:EO121"/>
    <mergeCell ref="EP119:EP121"/>
    <mergeCell ref="EQ119:EQ121"/>
    <mergeCell ref="ER119:ER121"/>
    <mergeCell ref="ES119:ES121"/>
    <mergeCell ref="EJ119:EJ121"/>
    <mergeCell ref="EK119:EK121"/>
    <mergeCell ref="EL119:EL121"/>
    <mergeCell ref="EM119:EM121"/>
    <mergeCell ref="EN119:EN121"/>
    <mergeCell ref="EE119:EE121"/>
    <mergeCell ref="EF119:EF121"/>
    <mergeCell ref="EG119:EG121"/>
    <mergeCell ref="EH119:EH121"/>
    <mergeCell ref="EI119:EI121"/>
    <mergeCell ref="DZ119:DZ121"/>
    <mergeCell ref="EA119:EA121"/>
    <mergeCell ref="EB119:EB121"/>
    <mergeCell ref="EC119:EC121"/>
    <mergeCell ref="ED119:ED121"/>
    <mergeCell ref="DU119:DU121"/>
    <mergeCell ref="DV119:DV121"/>
    <mergeCell ref="DW119:DW121"/>
    <mergeCell ref="DX119:DX121"/>
    <mergeCell ref="DY119:DY121"/>
    <mergeCell ref="GH119:GH121"/>
    <mergeCell ref="GI119:GI121"/>
    <mergeCell ref="GJ119:GJ121"/>
    <mergeCell ref="GK119:GK121"/>
    <mergeCell ref="GL119:GL121"/>
    <mergeCell ref="GC119:GC121"/>
    <mergeCell ref="GD119:GD121"/>
    <mergeCell ref="GE119:GE121"/>
    <mergeCell ref="GF119:GF121"/>
    <mergeCell ref="GG119:GG121"/>
    <mergeCell ref="FX119:FX121"/>
    <mergeCell ref="FY119:FY121"/>
    <mergeCell ref="FZ119:FZ121"/>
    <mergeCell ref="GA119:GA121"/>
    <mergeCell ref="GB119:GB121"/>
    <mergeCell ref="FS119:FS121"/>
    <mergeCell ref="FT119:FT121"/>
    <mergeCell ref="FU119:FU121"/>
    <mergeCell ref="FV119:FV121"/>
    <mergeCell ref="FW119:FW121"/>
    <mergeCell ref="FN119:FN121"/>
    <mergeCell ref="FO119:FO121"/>
    <mergeCell ref="FP119:FP121"/>
    <mergeCell ref="FQ119:FQ121"/>
    <mergeCell ref="FR119:FR121"/>
    <mergeCell ref="FI119:FI121"/>
    <mergeCell ref="FJ119:FJ121"/>
    <mergeCell ref="FK119:FK121"/>
    <mergeCell ref="FL119:FL121"/>
    <mergeCell ref="FM119:FM121"/>
    <mergeCell ref="FD119:FD121"/>
    <mergeCell ref="FE119:FE121"/>
    <mergeCell ref="FF119:FF121"/>
    <mergeCell ref="FG119:FG121"/>
    <mergeCell ref="FH119:FH121"/>
    <mergeCell ref="HQ119:HQ121"/>
    <mergeCell ref="HR119:HR121"/>
    <mergeCell ref="HS119:HS121"/>
    <mergeCell ref="HT119:HT121"/>
    <mergeCell ref="HU119:HU121"/>
    <mergeCell ref="HL119:HL121"/>
    <mergeCell ref="HM119:HM121"/>
    <mergeCell ref="HN119:HN121"/>
    <mergeCell ref="HO119:HO121"/>
    <mergeCell ref="HP119:HP121"/>
    <mergeCell ref="HG119:HG121"/>
    <mergeCell ref="HH119:HH121"/>
    <mergeCell ref="HI119:HI121"/>
    <mergeCell ref="HJ119:HJ121"/>
    <mergeCell ref="HK119:HK121"/>
    <mergeCell ref="HB119:HB121"/>
    <mergeCell ref="HC119:HC121"/>
    <mergeCell ref="HD119:HD121"/>
    <mergeCell ref="HE119:HE121"/>
    <mergeCell ref="HF119:HF121"/>
    <mergeCell ref="GW119:GW121"/>
    <mergeCell ref="GX119:GX121"/>
    <mergeCell ref="GY119:GY121"/>
    <mergeCell ref="GZ119:GZ121"/>
    <mergeCell ref="HA119:HA121"/>
    <mergeCell ref="GR119:GR121"/>
    <mergeCell ref="GS119:GS121"/>
    <mergeCell ref="GT119:GT121"/>
    <mergeCell ref="GU119:GU121"/>
    <mergeCell ref="GV119:GV121"/>
    <mergeCell ref="GM119:GM121"/>
    <mergeCell ref="GN119:GN121"/>
    <mergeCell ref="GO119:GO121"/>
    <mergeCell ref="GP119:GP121"/>
    <mergeCell ref="GQ119:GQ121"/>
    <mergeCell ref="IZ119:IZ121"/>
    <mergeCell ref="JA119:JA121"/>
    <mergeCell ref="JB119:JB121"/>
    <mergeCell ref="JC119:JC121"/>
    <mergeCell ref="JD119:JD121"/>
    <mergeCell ref="IU119:IU121"/>
    <mergeCell ref="IV119:IV121"/>
    <mergeCell ref="IW119:IW121"/>
    <mergeCell ref="IX119:IX121"/>
    <mergeCell ref="IY119:IY121"/>
    <mergeCell ref="IP119:IP121"/>
    <mergeCell ref="IQ119:IQ121"/>
    <mergeCell ref="IR119:IR121"/>
    <mergeCell ref="IS119:IS121"/>
    <mergeCell ref="IT119:IT121"/>
    <mergeCell ref="IK119:IK121"/>
    <mergeCell ref="IL119:IL121"/>
    <mergeCell ref="IM119:IM121"/>
    <mergeCell ref="IN119:IN121"/>
    <mergeCell ref="IO119:IO121"/>
    <mergeCell ref="IF119:IF121"/>
    <mergeCell ref="IG119:IG121"/>
    <mergeCell ref="IH119:IH121"/>
    <mergeCell ref="II119:II121"/>
    <mergeCell ref="IJ119:IJ121"/>
    <mergeCell ref="IA119:IA121"/>
    <mergeCell ref="IB119:IB121"/>
    <mergeCell ref="IC119:IC121"/>
    <mergeCell ref="ID119:ID121"/>
    <mergeCell ref="IE119:IE121"/>
    <mergeCell ref="HV119:HV121"/>
    <mergeCell ref="HW119:HW121"/>
    <mergeCell ref="HX119:HX121"/>
    <mergeCell ref="HY119:HY121"/>
    <mergeCell ref="HZ119:HZ121"/>
    <mergeCell ref="KI119:KI121"/>
    <mergeCell ref="KJ119:KJ121"/>
    <mergeCell ref="KK119:KK121"/>
    <mergeCell ref="KL119:KL121"/>
    <mergeCell ref="KM119:KM121"/>
    <mergeCell ref="KD119:KD121"/>
    <mergeCell ref="KE119:KE121"/>
    <mergeCell ref="KF119:KF121"/>
    <mergeCell ref="KG119:KG121"/>
    <mergeCell ref="KH119:KH121"/>
    <mergeCell ref="JY119:JY121"/>
    <mergeCell ref="JZ119:JZ121"/>
    <mergeCell ref="KA119:KA121"/>
    <mergeCell ref="KB119:KB121"/>
    <mergeCell ref="KC119:KC121"/>
    <mergeCell ref="JT119:JT121"/>
    <mergeCell ref="JU119:JU121"/>
    <mergeCell ref="JV119:JV121"/>
    <mergeCell ref="JW119:JW121"/>
    <mergeCell ref="JX119:JX121"/>
    <mergeCell ref="JO119:JO121"/>
    <mergeCell ref="JP119:JP121"/>
    <mergeCell ref="JQ119:JQ121"/>
    <mergeCell ref="JR119:JR121"/>
    <mergeCell ref="JS119:JS121"/>
    <mergeCell ref="JJ119:JJ121"/>
    <mergeCell ref="JK119:JK121"/>
    <mergeCell ref="JL119:JL121"/>
    <mergeCell ref="JM119:JM121"/>
    <mergeCell ref="JN119:JN121"/>
    <mergeCell ref="JE119:JE121"/>
    <mergeCell ref="JF119:JF121"/>
    <mergeCell ref="JG119:JG121"/>
    <mergeCell ref="JH119:JH121"/>
    <mergeCell ref="JI119:JI121"/>
    <mergeCell ref="LR119:LR121"/>
    <mergeCell ref="LS119:LS121"/>
    <mergeCell ref="LT119:LT121"/>
    <mergeCell ref="LU119:LU121"/>
    <mergeCell ref="LV119:LV121"/>
    <mergeCell ref="LM119:LM121"/>
    <mergeCell ref="LN119:LN121"/>
    <mergeCell ref="LO119:LO121"/>
    <mergeCell ref="LP119:LP121"/>
    <mergeCell ref="LQ119:LQ121"/>
    <mergeCell ref="LH119:LH121"/>
    <mergeCell ref="LI119:LI121"/>
    <mergeCell ref="LJ119:LJ121"/>
    <mergeCell ref="LK119:LK121"/>
    <mergeCell ref="LL119:LL121"/>
    <mergeCell ref="LC119:LC121"/>
    <mergeCell ref="LD119:LD121"/>
    <mergeCell ref="LE119:LE121"/>
    <mergeCell ref="LF119:LF121"/>
    <mergeCell ref="LG119:LG121"/>
    <mergeCell ref="KX119:KX121"/>
    <mergeCell ref="KY119:KY121"/>
    <mergeCell ref="KZ119:KZ121"/>
    <mergeCell ref="LA119:LA121"/>
    <mergeCell ref="LB119:LB121"/>
    <mergeCell ref="KS119:KS121"/>
    <mergeCell ref="KT119:KT121"/>
    <mergeCell ref="KU119:KU121"/>
    <mergeCell ref="KV119:KV121"/>
    <mergeCell ref="KW119:KW121"/>
    <mergeCell ref="KN119:KN121"/>
    <mergeCell ref="KO119:KO121"/>
    <mergeCell ref="KP119:KP121"/>
    <mergeCell ref="KQ119:KQ121"/>
    <mergeCell ref="KR119:KR121"/>
    <mergeCell ref="NA119:NA121"/>
    <mergeCell ref="NB119:NB121"/>
    <mergeCell ref="NC119:NC121"/>
    <mergeCell ref="ND119:ND121"/>
    <mergeCell ref="NE119:NE121"/>
    <mergeCell ref="MV119:MV121"/>
    <mergeCell ref="MW119:MW121"/>
    <mergeCell ref="MX119:MX121"/>
    <mergeCell ref="MY119:MY121"/>
    <mergeCell ref="MZ119:MZ121"/>
    <mergeCell ref="MQ119:MQ121"/>
    <mergeCell ref="MR119:MR121"/>
    <mergeCell ref="MS119:MS121"/>
    <mergeCell ref="MT119:MT121"/>
    <mergeCell ref="MU119:MU121"/>
    <mergeCell ref="ML119:ML121"/>
    <mergeCell ref="MM119:MM121"/>
    <mergeCell ref="MN119:MN121"/>
    <mergeCell ref="MO119:MO121"/>
    <mergeCell ref="MP119:MP121"/>
    <mergeCell ref="MG119:MG121"/>
    <mergeCell ref="MH119:MH121"/>
    <mergeCell ref="MI119:MI121"/>
    <mergeCell ref="MJ119:MJ121"/>
    <mergeCell ref="MK119:MK121"/>
    <mergeCell ref="MB119:MB121"/>
    <mergeCell ref="MC119:MC121"/>
    <mergeCell ref="MD119:MD121"/>
    <mergeCell ref="ME119:ME121"/>
    <mergeCell ref="MF119:MF121"/>
    <mergeCell ref="LW119:LW121"/>
    <mergeCell ref="LX119:LX121"/>
    <mergeCell ref="LY119:LY121"/>
    <mergeCell ref="LZ119:LZ121"/>
    <mergeCell ref="MA119:MA121"/>
    <mergeCell ref="OJ119:OJ121"/>
    <mergeCell ref="OK119:OK121"/>
    <mergeCell ref="OL119:OL121"/>
    <mergeCell ref="OM119:OM121"/>
    <mergeCell ref="ON119:ON121"/>
    <mergeCell ref="OE119:OE121"/>
    <mergeCell ref="OF119:OF121"/>
    <mergeCell ref="OG119:OG121"/>
    <mergeCell ref="OH119:OH121"/>
    <mergeCell ref="OI119:OI121"/>
    <mergeCell ref="NZ119:NZ121"/>
    <mergeCell ref="OA119:OA121"/>
    <mergeCell ref="OB119:OB121"/>
    <mergeCell ref="OC119:OC121"/>
    <mergeCell ref="OD119:OD121"/>
    <mergeCell ref="NU119:NU121"/>
    <mergeCell ref="NV119:NV121"/>
    <mergeCell ref="NW119:NW121"/>
    <mergeCell ref="NX119:NX121"/>
    <mergeCell ref="NY119:NY121"/>
    <mergeCell ref="NP119:NP121"/>
    <mergeCell ref="NQ119:NQ121"/>
    <mergeCell ref="NR119:NR121"/>
    <mergeCell ref="NS119:NS121"/>
    <mergeCell ref="NT119:NT121"/>
    <mergeCell ref="NK119:NK121"/>
    <mergeCell ref="NL119:NL121"/>
    <mergeCell ref="NM119:NM121"/>
    <mergeCell ref="NN119:NN121"/>
    <mergeCell ref="NO119:NO121"/>
    <mergeCell ref="NF119:NF121"/>
    <mergeCell ref="NG119:NG121"/>
    <mergeCell ref="NH119:NH121"/>
    <mergeCell ref="NI119:NI121"/>
    <mergeCell ref="NJ119:NJ121"/>
    <mergeCell ref="AN122:AN124"/>
    <mergeCell ref="AO122:AO124"/>
    <mergeCell ref="AP122:AP124"/>
    <mergeCell ref="AQ122:AQ124"/>
    <mergeCell ref="AR122:AR124"/>
    <mergeCell ref="AI122:AI124"/>
    <mergeCell ref="AJ122:AJ124"/>
    <mergeCell ref="AK122:AK124"/>
    <mergeCell ref="AL122:AL124"/>
    <mergeCell ref="AM122:AM124"/>
    <mergeCell ref="AD122:AD124"/>
    <mergeCell ref="AE122:AE124"/>
    <mergeCell ref="AF122:AF124"/>
    <mergeCell ref="AG122:AG124"/>
    <mergeCell ref="AH122:AH124"/>
    <mergeCell ref="Y122:Y124"/>
    <mergeCell ref="Z122:Z124"/>
    <mergeCell ref="AA122:AA124"/>
    <mergeCell ref="AB122:AB124"/>
    <mergeCell ref="AC122:AC124"/>
    <mergeCell ref="T122:T124"/>
    <mergeCell ref="U122:U124"/>
    <mergeCell ref="V122:V124"/>
    <mergeCell ref="W122:W124"/>
    <mergeCell ref="X122:X124"/>
    <mergeCell ref="O122:O124"/>
    <mergeCell ref="P122:P124"/>
    <mergeCell ref="Q122:Q124"/>
    <mergeCell ref="R122:R124"/>
    <mergeCell ref="S122:S124"/>
    <mergeCell ref="J122:J124"/>
    <mergeCell ref="K122:K124"/>
    <mergeCell ref="L122:L124"/>
    <mergeCell ref="M122:M124"/>
    <mergeCell ref="N122:N124"/>
    <mergeCell ref="BW122:BW124"/>
    <mergeCell ref="BX122:BX124"/>
    <mergeCell ref="BY122:BY124"/>
    <mergeCell ref="BZ122:BZ124"/>
    <mergeCell ref="CA122:CA124"/>
    <mergeCell ref="BR122:BR124"/>
    <mergeCell ref="BS122:BS124"/>
    <mergeCell ref="BT122:BT124"/>
    <mergeCell ref="BU122:BU124"/>
    <mergeCell ref="BV122:BV124"/>
    <mergeCell ref="BM122:BM124"/>
    <mergeCell ref="BN122:BN124"/>
    <mergeCell ref="BO122:BO124"/>
    <mergeCell ref="BP122:BP124"/>
    <mergeCell ref="BQ122:BQ124"/>
    <mergeCell ref="BH122:BH124"/>
    <mergeCell ref="BI122:BI124"/>
    <mergeCell ref="BJ122:BJ124"/>
    <mergeCell ref="BK122:BK124"/>
    <mergeCell ref="BL122:BL124"/>
    <mergeCell ref="BC122:BC124"/>
    <mergeCell ref="BD122:BD124"/>
    <mergeCell ref="BE122:BE124"/>
    <mergeCell ref="BF122:BF124"/>
    <mergeCell ref="BG122:BG124"/>
    <mergeCell ref="AX122:AX124"/>
    <mergeCell ref="AY122:AY124"/>
    <mergeCell ref="AZ122:AZ124"/>
    <mergeCell ref="BA122:BA124"/>
    <mergeCell ref="BB122:BB124"/>
    <mergeCell ref="AS122:AS124"/>
    <mergeCell ref="AT122:AT124"/>
    <mergeCell ref="AU122:AU124"/>
    <mergeCell ref="AV122:AV124"/>
    <mergeCell ref="AW122:AW124"/>
    <mergeCell ref="DF122:DF124"/>
    <mergeCell ref="DG122:DG124"/>
    <mergeCell ref="DH122:DH124"/>
    <mergeCell ref="DI122:DI124"/>
    <mergeCell ref="DJ122:DJ124"/>
    <mergeCell ref="DA122:DA124"/>
    <mergeCell ref="DB122:DB124"/>
    <mergeCell ref="DC122:DC124"/>
    <mergeCell ref="DD122:DD124"/>
    <mergeCell ref="DE122:DE124"/>
    <mergeCell ref="CV122:CV124"/>
    <mergeCell ref="CW122:CW124"/>
    <mergeCell ref="CX122:CX124"/>
    <mergeCell ref="CY122:CY124"/>
    <mergeCell ref="CZ122:CZ124"/>
    <mergeCell ref="CQ122:CQ124"/>
    <mergeCell ref="CR122:CR124"/>
    <mergeCell ref="CS122:CS124"/>
    <mergeCell ref="CT122:CT124"/>
    <mergeCell ref="CU122:CU124"/>
    <mergeCell ref="CL122:CL124"/>
    <mergeCell ref="CM122:CM124"/>
    <mergeCell ref="CN122:CN124"/>
    <mergeCell ref="CO122:CO124"/>
    <mergeCell ref="CP122:CP124"/>
    <mergeCell ref="CG122:CG124"/>
    <mergeCell ref="CH122:CH124"/>
    <mergeCell ref="CI122:CI124"/>
    <mergeCell ref="CJ122:CJ124"/>
    <mergeCell ref="CK122:CK124"/>
    <mergeCell ref="CB122:CB124"/>
    <mergeCell ref="CC122:CC124"/>
    <mergeCell ref="CD122:CD124"/>
    <mergeCell ref="CE122:CE124"/>
    <mergeCell ref="CF122:CF124"/>
    <mergeCell ref="EO122:EO124"/>
    <mergeCell ref="EP122:EP124"/>
    <mergeCell ref="EQ122:EQ124"/>
    <mergeCell ref="ER122:ER124"/>
    <mergeCell ref="ES122:ES124"/>
    <mergeCell ref="EJ122:EJ124"/>
    <mergeCell ref="EK122:EK124"/>
    <mergeCell ref="EL122:EL124"/>
    <mergeCell ref="EM122:EM124"/>
    <mergeCell ref="EN122:EN124"/>
    <mergeCell ref="EE122:EE124"/>
    <mergeCell ref="EF122:EF124"/>
    <mergeCell ref="EG122:EG124"/>
    <mergeCell ref="EH122:EH124"/>
    <mergeCell ref="EI122:EI124"/>
    <mergeCell ref="DZ122:DZ124"/>
    <mergeCell ref="EA122:EA124"/>
    <mergeCell ref="EB122:EB124"/>
    <mergeCell ref="EC122:EC124"/>
    <mergeCell ref="ED122:ED124"/>
    <mergeCell ref="DU122:DU124"/>
    <mergeCell ref="DV122:DV124"/>
    <mergeCell ref="DW122:DW124"/>
    <mergeCell ref="DX122:DX124"/>
    <mergeCell ref="DY122:DY124"/>
    <mergeCell ref="DP122:DP124"/>
    <mergeCell ref="DQ122:DQ124"/>
    <mergeCell ref="DR122:DR124"/>
    <mergeCell ref="DS122:DS124"/>
    <mergeCell ref="DT122:DT124"/>
    <mergeCell ref="DK122:DK124"/>
    <mergeCell ref="DL122:DL124"/>
    <mergeCell ref="DM122:DM124"/>
    <mergeCell ref="DN122:DN124"/>
    <mergeCell ref="DO122:DO124"/>
    <mergeCell ref="FX122:FX124"/>
    <mergeCell ref="FY122:FY124"/>
    <mergeCell ref="FZ122:FZ124"/>
    <mergeCell ref="GA122:GA124"/>
    <mergeCell ref="GB122:GB124"/>
    <mergeCell ref="FS122:FS124"/>
    <mergeCell ref="FT122:FT124"/>
    <mergeCell ref="FU122:FU124"/>
    <mergeCell ref="FV122:FV124"/>
    <mergeCell ref="FW122:FW124"/>
    <mergeCell ref="FN122:FN124"/>
    <mergeCell ref="FO122:FO124"/>
    <mergeCell ref="FP122:FP124"/>
    <mergeCell ref="FQ122:FQ124"/>
    <mergeCell ref="FR122:FR124"/>
    <mergeCell ref="FI122:FI124"/>
    <mergeCell ref="FJ122:FJ124"/>
    <mergeCell ref="FK122:FK124"/>
    <mergeCell ref="FL122:FL124"/>
    <mergeCell ref="FM122:FM124"/>
    <mergeCell ref="FD122:FD124"/>
    <mergeCell ref="FE122:FE124"/>
    <mergeCell ref="FF122:FF124"/>
    <mergeCell ref="FG122:FG124"/>
    <mergeCell ref="FH122:FH124"/>
    <mergeCell ref="EY122:EY124"/>
    <mergeCell ref="EZ122:EZ124"/>
    <mergeCell ref="FA122:FA124"/>
    <mergeCell ref="FB122:FB124"/>
    <mergeCell ref="FC122:FC124"/>
    <mergeCell ref="ET122:ET124"/>
    <mergeCell ref="EU122:EU124"/>
    <mergeCell ref="EV122:EV124"/>
    <mergeCell ref="EW122:EW124"/>
    <mergeCell ref="EX122:EX124"/>
    <mergeCell ref="HG122:HG124"/>
    <mergeCell ref="HH122:HH124"/>
    <mergeCell ref="HI122:HI124"/>
    <mergeCell ref="HJ122:HJ124"/>
    <mergeCell ref="HK122:HK124"/>
    <mergeCell ref="HB122:HB124"/>
    <mergeCell ref="HC122:HC124"/>
    <mergeCell ref="HD122:HD124"/>
    <mergeCell ref="HE122:HE124"/>
    <mergeCell ref="HF122:HF124"/>
    <mergeCell ref="GW122:GW124"/>
    <mergeCell ref="GX122:GX124"/>
    <mergeCell ref="GY122:GY124"/>
    <mergeCell ref="GZ122:GZ124"/>
    <mergeCell ref="HA122:HA124"/>
    <mergeCell ref="GR122:GR124"/>
    <mergeCell ref="GS122:GS124"/>
    <mergeCell ref="GT122:GT124"/>
    <mergeCell ref="GU122:GU124"/>
    <mergeCell ref="GV122:GV124"/>
    <mergeCell ref="GM122:GM124"/>
    <mergeCell ref="GN122:GN124"/>
    <mergeCell ref="GO122:GO124"/>
    <mergeCell ref="GP122:GP124"/>
    <mergeCell ref="GQ122:GQ124"/>
    <mergeCell ref="GH122:GH124"/>
    <mergeCell ref="GI122:GI124"/>
    <mergeCell ref="GJ122:GJ124"/>
    <mergeCell ref="GK122:GK124"/>
    <mergeCell ref="GL122:GL124"/>
    <mergeCell ref="GC122:GC124"/>
    <mergeCell ref="GD122:GD124"/>
    <mergeCell ref="GE122:GE124"/>
    <mergeCell ref="GF122:GF124"/>
    <mergeCell ref="GG122:GG124"/>
    <mergeCell ref="IP122:IP124"/>
    <mergeCell ref="IQ122:IQ124"/>
    <mergeCell ref="IR122:IR124"/>
    <mergeCell ref="IS122:IS124"/>
    <mergeCell ref="IT122:IT124"/>
    <mergeCell ref="IK122:IK124"/>
    <mergeCell ref="IL122:IL124"/>
    <mergeCell ref="IM122:IM124"/>
    <mergeCell ref="IN122:IN124"/>
    <mergeCell ref="IO122:IO124"/>
    <mergeCell ref="IF122:IF124"/>
    <mergeCell ref="IG122:IG124"/>
    <mergeCell ref="IH122:IH124"/>
    <mergeCell ref="II122:II124"/>
    <mergeCell ref="IJ122:IJ124"/>
    <mergeCell ref="IA122:IA124"/>
    <mergeCell ref="IB122:IB124"/>
    <mergeCell ref="IC122:IC124"/>
    <mergeCell ref="ID122:ID124"/>
    <mergeCell ref="IE122:IE124"/>
    <mergeCell ref="HV122:HV124"/>
    <mergeCell ref="HW122:HW124"/>
    <mergeCell ref="HX122:HX124"/>
    <mergeCell ref="HY122:HY124"/>
    <mergeCell ref="HZ122:HZ124"/>
    <mergeCell ref="HQ122:HQ124"/>
    <mergeCell ref="HR122:HR124"/>
    <mergeCell ref="HS122:HS124"/>
    <mergeCell ref="HT122:HT124"/>
    <mergeCell ref="HU122:HU124"/>
    <mergeCell ref="HL122:HL124"/>
    <mergeCell ref="HM122:HM124"/>
    <mergeCell ref="HN122:HN124"/>
    <mergeCell ref="HO122:HO124"/>
    <mergeCell ref="HP122:HP124"/>
    <mergeCell ref="JY122:JY124"/>
    <mergeCell ref="JZ122:JZ124"/>
    <mergeCell ref="KA122:KA124"/>
    <mergeCell ref="KB122:KB124"/>
    <mergeCell ref="KC122:KC124"/>
    <mergeCell ref="JT122:JT124"/>
    <mergeCell ref="JU122:JU124"/>
    <mergeCell ref="JV122:JV124"/>
    <mergeCell ref="JW122:JW124"/>
    <mergeCell ref="JX122:JX124"/>
    <mergeCell ref="JO122:JO124"/>
    <mergeCell ref="JP122:JP124"/>
    <mergeCell ref="JQ122:JQ124"/>
    <mergeCell ref="JR122:JR124"/>
    <mergeCell ref="JS122:JS124"/>
    <mergeCell ref="JJ122:JJ124"/>
    <mergeCell ref="JK122:JK124"/>
    <mergeCell ref="JL122:JL124"/>
    <mergeCell ref="JM122:JM124"/>
    <mergeCell ref="JN122:JN124"/>
    <mergeCell ref="JE122:JE124"/>
    <mergeCell ref="JF122:JF124"/>
    <mergeCell ref="JG122:JG124"/>
    <mergeCell ref="JH122:JH124"/>
    <mergeCell ref="JI122:JI124"/>
    <mergeCell ref="IZ122:IZ124"/>
    <mergeCell ref="JA122:JA124"/>
    <mergeCell ref="JB122:JB124"/>
    <mergeCell ref="JC122:JC124"/>
    <mergeCell ref="JD122:JD124"/>
    <mergeCell ref="IU122:IU124"/>
    <mergeCell ref="IV122:IV124"/>
    <mergeCell ref="IW122:IW124"/>
    <mergeCell ref="IX122:IX124"/>
    <mergeCell ref="IY122:IY124"/>
    <mergeCell ref="LH122:LH124"/>
    <mergeCell ref="LI122:LI124"/>
    <mergeCell ref="LJ122:LJ124"/>
    <mergeCell ref="LK122:LK124"/>
    <mergeCell ref="LL122:LL124"/>
    <mergeCell ref="LC122:LC124"/>
    <mergeCell ref="LD122:LD124"/>
    <mergeCell ref="LE122:LE124"/>
    <mergeCell ref="LF122:LF124"/>
    <mergeCell ref="LG122:LG124"/>
    <mergeCell ref="KX122:KX124"/>
    <mergeCell ref="KY122:KY124"/>
    <mergeCell ref="KZ122:KZ124"/>
    <mergeCell ref="LA122:LA124"/>
    <mergeCell ref="LB122:LB124"/>
    <mergeCell ref="KS122:KS124"/>
    <mergeCell ref="KT122:KT124"/>
    <mergeCell ref="KU122:KU124"/>
    <mergeCell ref="KV122:KV124"/>
    <mergeCell ref="KW122:KW124"/>
    <mergeCell ref="KN122:KN124"/>
    <mergeCell ref="KO122:KO124"/>
    <mergeCell ref="KP122:KP124"/>
    <mergeCell ref="KQ122:KQ124"/>
    <mergeCell ref="KR122:KR124"/>
    <mergeCell ref="KI122:KI124"/>
    <mergeCell ref="KJ122:KJ124"/>
    <mergeCell ref="KK122:KK124"/>
    <mergeCell ref="KL122:KL124"/>
    <mergeCell ref="KM122:KM124"/>
    <mergeCell ref="KD122:KD124"/>
    <mergeCell ref="KE122:KE124"/>
    <mergeCell ref="KF122:KF124"/>
    <mergeCell ref="KG122:KG124"/>
    <mergeCell ref="KH122:KH124"/>
    <mergeCell ref="MZ122:MZ124"/>
    <mergeCell ref="MQ122:MQ124"/>
    <mergeCell ref="MR122:MR124"/>
    <mergeCell ref="MS122:MS124"/>
    <mergeCell ref="MT122:MT124"/>
    <mergeCell ref="MU122:MU124"/>
    <mergeCell ref="ML122:ML124"/>
    <mergeCell ref="MM122:MM124"/>
    <mergeCell ref="MN122:MN124"/>
    <mergeCell ref="MO122:MO124"/>
    <mergeCell ref="MP122:MP124"/>
    <mergeCell ref="MG122:MG124"/>
    <mergeCell ref="MH122:MH124"/>
    <mergeCell ref="MI122:MI124"/>
    <mergeCell ref="MJ122:MJ124"/>
    <mergeCell ref="MK122:MK124"/>
    <mergeCell ref="MB122:MB124"/>
    <mergeCell ref="MC122:MC124"/>
    <mergeCell ref="MD122:MD124"/>
    <mergeCell ref="ME122:ME124"/>
    <mergeCell ref="MF122:MF124"/>
    <mergeCell ref="LW122:LW124"/>
    <mergeCell ref="LX122:LX124"/>
    <mergeCell ref="LY122:LY124"/>
    <mergeCell ref="LZ122:LZ124"/>
    <mergeCell ref="MA122:MA124"/>
    <mergeCell ref="LR122:LR124"/>
    <mergeCell ref="LS122:LS124"/>
    <mergeCell ref="LT122:LT124"/>
    <mergeCell ref="LU122:LU124"/>
    <mergeCell ref="LV122:LV124"/>
    <mergeCell ref="LM122:LM124"/>
    <mergeCell ref="LN122:LN124"/>
    <mergeCell ref="LO122:LO124"/>
    <mergeCell ref="LP122:LP124"/>
    <mergeCell ref="LQ122:LQ124"/>
    <mergeCell ref="Y125:Y127"/>
    <mergeCell ref="Z125:Z127"/>
    <mergeCell ref="AA125:AA127"/>
    <mergeCell ref="AB125:AB127"/>
    <mergeCell ref="AC125:AC127"/>
    <mergeCell ref="T125:T127"/>
    <mergeCell ref="U125:U127"/>
    <mergeCell ref="V125:V127"/>
    <mergeCell ref="W125:W127"/>
    <mergeCell ref="X125:X127"/>
    <mergeCell ref="O125:O127"/>
    <mergeCell ref="P125:P127"/>
    <mergeCell ref="Q125:Q127"/>
    <mergeCell ref="R125:R127"/>
    <mergeCell ref="S125:S127"/>
    <mergeCell ref="J125:J127"/>
    <mergeCell ref="K125:K127"/>
    <mergeCell ref="L125:L127"/>
    <mergeCell ref="M125:M127"/>
    <mergeCell ref="N125:N127"/>
    <mergeCell ref="OJ122:OJ124"/>
    <mergeCell ref="OK122:OK124"/>
    <mergeCell ref="OL122:OL124"/>
    <mergeCell ref="OM122:OM124"/>
    <mergeCell ref="ON122:ON124"/>
    <mergeCell ref="OE122:OE124"/>
    <mergeCell ref="OF122:OF124"/>
    <mergeCell ref="OG122:OG124"/>
    <mergeCell ref="OH122:OH124"/>
    <mergeCell ref="OI122:OI124"/>
    <mergeCell ref="NZ122:NZ124"/>
    <mergeCell ref="OA122:OA124"/>
    <mergeCell ref="OB122:OB124"/>
    <mergeCell ref="OC122:OC124"/>
    <mergeCell ref="OD122:OD124"/>
    <mergeCell ref="NU122:NU124"/>
    <mergeCell ref="NV122:NV124"/>
    <mergeCell ref="NW122:NW124"/>
    <mergeCell ref="NX122:NX124"/>
    <mergeCell ref="NY122:NY124"/>
    <mergeCell ref="NP122:NP124"/>
    <mergeCell ref="NQ122:NQ124"/>
    <mergeCell ref="NR122:NR124"/>
    <mergeCell ref="NS122:NS124"/>
    <mergeCell ref="NT122:NT124"/>
    <mergeCell ref="NK122:NK124"/>
    <mergeCell ref="NL122:NL124"/>
    <mergeCell ref="NM122:NM124"/>
    <mergeCell ref="NN122:NN124"/>
    <mergeCell ref="NO122:NO124"/>
    <mergeCell ref="NF122:NF124"/>
    <mergeCell ref="NG122:NG124"/>
    <mergeCell ref="NH122:NH124"/>
    <mergeCell ref="NI122:NI124"/>
    <mergeCell ref="NJ122:NJ124"/>
    <mergeCell ref="NA122:NA124"/>
    <mergeCell ref="NB122:NB124"/>
    <mergeCell ref="NC122:NC124"/>
    <mergeCell ref="ND122:ND124"/>
    <mergeCell ref="NE122:NE124"/>
    <mergeCell ref="MV122:MV124"/>
    <mergeCell ref="MW122:MW124"/>
    <mergeCell ref="MX122:MX124"/>
    <mergeCell ref="MY122:MY124"/>
    <mergeCell ref="BH125:BH127"/>
    <mergeCell ref="BI125:BI127"/>
    <mergeCell ref="BJ125:BJ127"/>
    <mergeCell ref="BK125:BK127"/>
    <mergeCell ref="BL125:BL127"/>
    <mergeCell ref="BC125:BC127"/>
    <mergeCell ref="BD125:BD127"/>
    <mergeCell ref="BE125:BE127"/>
    <mergeCell ref="BF125:BF127"/>
    <mergeCell ref="BG125:BG127"/>
    <mergeCell ref="AX125:AX127"/>
    <mergeCell ref="AY125:AY127"/>
    <mergeCell ref="AZ125:AZ127"/>
    <mergeCell ref="BA125:BA127"/>
    <mergeCell ref="BB125:BB127"/>
    <mergeCell ref="AS125:AS127"/>
    <mergeCell ref="AT125:AT127"/>
    <mergeCell ref="AU125:AU127"/>
    <mergeCell ref="AV125:AV127"/>
    <mergeCell ref="AW125:AW127"/>
    <mergeCell ref="AN125:AN127"/>
    <mergeCell ref="AO125:AO127"/>
    <mergeCell ref="AP125:AP127"/>
    <mergeCell ref="AQ125:AQ127"/>
    <mergeCell ref="AR125:AR127"/>
    <mergeCell ref="AI125:AI127"/>
    <mergeCell ref="AJ125:AJ127"/>
    <mergeCell ref="AK125:AK127"/>
    <mergeCell ref="AL125:AL127"/>
    <mergeCell ref="AM125:AM127"/>
    <mergeCell ref="AD125:AD127"/>
    <mergeCell ref="AE125:AE127"/>
    <mergeCell ref="AF125:AF127"/>
    <mergeCell ref="AG125:AG127"/>
    <mergeCell ref="AH125:AH127"/>
    <mergeCell ref="CQ125:CQ127"/>
    <mergeCell ref="CR125:CR127"/>
    <mergeCell ref="CS125:CS127"/>
    <mergeCell ref="CT125:CT127"/>
    <mergeCell ref="CU125:CU127"/>
    <mergeCell ref="CL125:CL127"/>
    <mergeCell ref="CM125:CM127"/>
    <mergeCell ref="CN125:CN127"/>
    <mergeCell ref="CO125:CO127"/>
    <mergeCell ref="CP125:CP127"/>
    <mergeCell ref="CG125:CG127"/>
    <mergeCell ref="CH125:CH127"/>
    <mergeCell ref="CI125:CI127"/>
    <mergeCell ref="CJ125:CJ127"/>
    <mergeCell ref="CK125:CK127"/>
    <mergeCell ref="CB125:CB127"/>
    <mergeCell ref="CC125:CC127"/>
    <mergeCell ref="CD125:CD127"/>
    <mergeCell ref="CE125:CE127"/>
    <mergeCell ref="CF125:CF127"/>
    <mergeCell ref="BW125:BW127"/>
    <mergeCell ref="BX125:BX127"/>
    <mergeCell ref="BY125:BY127"/>
    <mergeCell ref="BZ125:BZ127"/>
    <mergeCell ref="CA125:CA127"/>
    <mergeCell ref="BR125:BR127"/>
    <mergeCell ref="BS125:BS127"/>
    <mergeCell ref="BT125:BT127"/>
    <mergeCell ref="BU125:BU127"/>
    <mergeCell ref="BV125:BV127"/>
    <mergeCell ref="BM125:BM127"/>
    <mergeCell ref="BN125:BN127"/>
    <mergeCell ref="BO125:BO127"/>
    <mergeCell ref="BP125:BP127"/>
    <mergeCell ref="BQ125:BQ127"/>
    <mergeCell ref="DZ125:DZ127"/>
    <mergeCell ref="EA125:EA127"/>
    <mergeCell ref="EB125:EB127"/>
    <mergeCell ref="EC125:EC127"/>
    <mergeCell ref="ED125:ED127"/>
    <mergeCell ref="DU125:DU127"/>
    <mergeCell ref="DV125:DV127"/>
    <mergeCell ref="DW125:DW127"/>
    <mergeCell ref="DX125:DX127"/>
    <mergeCell ref="DY125:DY127"/>
    <mergeCell ref="DP125:DP127"/>
    <mergeCell ref="DQ125:DQ127"/>
    <mergeCell ref="DR125:DR127"/>
    <mergeCell ref="DS125:DS127"/>
    <mergeCell ref="DT125:DT127"/>
    <mergeCell ref="DK125:DK127"/>
    <mergeCell ref="DL125:DL127"/>
    <mergeCell ref="DM125:DM127"/>
    <mergeCell ref="DN125:DN127"/>
    <mergeCell ref="DO125:DO127"/>
    <mergeCell ref="DF125:DF127"/>
    <mergeCell ref="DG125:DG127"/>
    <mergeCell ref="DH125:DH127"/>
    <mergeCell ref="DI125:DI127"/>
    <mergeCell ref="DJ125:DJ127"/>
    <mergeCell ref="DA125:DA127"/>
    <mergeCell ref="DB125:DB127"/>
    <mergeCell ref="DC125:DC127"/>
    <mergeCell ref="DD125:DD127"/>
    <mergeCell ref="DE125:DE127"/>
    <mergeCell ref="CV125:CV127"/>
    <mergeCell ref="CW125:CW127"/>
    <mergeCell ref="CX125:CX127"/>
    <mergeCell ref="CY125:CY127"/>
    <mergeCell ref="CZ125:CZ127"/>
    <mergeCell ref="FI125:FI127"/>
    <mergeCell ref="FJ125:FJ127"/>
    <mergeCell ref="FK125:FK127"/>
    <mergeCell ref="FL125:FL127"/>
    <mergeCell ref="FM125:FM127"/>
    <mergeCell ref="FD125:FD127"/>
    <mergeCell ref="FE125:FE127"/>
    <mergeCell ref="FF125:FF127"/>
    <mergeCell ref="FG125:FG127"/>
    <mergeCell ref="FH125:FH127"/>
    <mergeCell ref="EY125:EY127"/>
    <mergeCell ref="EZ125:EZ127"/>
    <mergeCell ref="FA125:FA127"/>
    <mergeCell ref="FB125:FB127"/>
    <mergeCell ref="FC125:FC127"/>
    <mergeCell ref="ET125:ET127"/>
    <mergeCell ref="EU125:EU127"/>
    <mergeCell ref="EV125:EV127"/>
    <mergeCell ref="EW125:EW127"/>
    <mergeCell ref="EX125:EX127"/>
    <mergeCell ref="EO125:EO127"/>
    <mergeCell ref="EP125:EP127"/>
    <mergeCell ref="EQ125:EQ127"/>
    <mergeCell ref="ER125:ER127"/>
    <mergeCell ref="ES125:ES127"/>
    <mergeCell ref="EJ125:EJ127"/>
    <mergeCell ref="EK125:EK127"/>
    <mergeCell ref="EL125:EL127"/>
    <mergeCell ref="EM125:EM127"/>
    <mergeCell ref="EN125:EN127"/>
    <mergeCell ref="EE125:EE127"/>
    <mergeCell ref="EF125:EF127"/>
    <mergeCell ref="EG125:EG127"/>
    <mergeCell ref="EH125:EH127"/>
    <mergeCell ref="EI125:EI127"/>
    <mergeCell ref="GR125:GR127"/>
    <mergeCell ref="GS125:GS127"/>
    <mergeCell ref="GT125:GT127"/>
    <mergeCell ref="GU125:GU127"/>
    <mergeCell ref="GV125:GV127"/>
    <mergeCell ref="GM125:GM127"/>
    <mergeCell ref="GN125:GN127"/>
    <mergeCell ref="GO125:GO127"/>
    <mergeCell ref="GP125:GP127"/>
    <mergeCell ref="GQ125:GQ127"/>
    <mergeCell ref="GH125:GH127"/>
    <mergeCell ref="GI125:GI127"/>
    <mergeCell ref="GJ125:GJ127"/>
    <mergeCell ref="GK125:GK127"/>
    <mergeCell ref="GL125:GL127"/>
    <mergeCell ref="GC125:GC127"/>
    <mergeCell ref="GD125:GD127"/>
    <mergeCell ref="GE125:GE127"/>
    <mergeCell ref="GF125:GF127"/>
    <mergeCell ref="GG125:GG127"/>
    <mergeCell ref="FX125:FX127"/>
    <mergeCell ref="FY125:FY127"/>
    <mergeCell ref="FZ125:FZ127"/>
    <mergeCell ref="GA125:GA127"/>
    <mergeCell ref="GB125:GB127"/>
    <mergeCell ref="FS125:FS127"/>
    <mergeCell ref="FT125:FT127"/>
    <mergeCell ref="FU125:FU127"/>
    <mergeCell ref="FV125:FV127"/>
    <mergeCell ref="FW125:FW127"/>
    <mergeCell ref="FN125:FN127"/>
    <mergeCell ref="FO125:FO127"/>
    <mergeCell ref="FP125:FP127"/>
    <mergeCell ref="FQ125:FQ127"/>
    <mergeCell ref="FR125:FR127"/>
    <mergeCell ref="IA125:IA127"/>
    <mergeCell ref="IB125:IB127"/>
    <mergeCell ref="IC125:IC127"/>
    <mergeCell ref="ID125:ID127"/>
    <mergeCell ref="IE125:IE127"/>
    <mergeCell ref="HV125:HV127"/>
    <mergeCell ref="HW125:HW127"/>
    <mergeCell ref="HX125:HX127"/>
    <mergeCell ref="HY125:HY127"/>
    <mergeCell ref="HZ125:HZ127"/>
    <mergeCell ref="HQ125:HQ127"/>
    <mergeCell ref="HR125:HR127"/>
    <mergeCell ref="HS125:HS127"/>
    <mergeCell ref="HT125:HT127"/>
    <mergeCell ref="HU125:HU127"/>
    <mergeCell ref="HL125:HL127"/>
    <mergeCell ref="HM125:HM127"/>
    <mergeCell ref="HN125:HN127"/>
    <mergeCell ref="HO125:HO127"/>
    <mergeCell ref="HP125:HP127"/>
    <mergeCell ref="HG125:HG127"/>
    <mergeCell ref="HH125:HH127"/>
    <mergeCell ref="HI125:HI127"/>
    <mergeCell ref="HJ125:HJ127"/>
    <mergeCell ref="HK125:HK127"/>
    <mergeCell ref="HB125:HB127"/>
    <mergeCell ref="HC125:HC127"/>
    <mergeCell ref="HD125:HD127"/>
    <mergeCell ref="HE125:HE127"/>
    <mergeCell ref="HF125:HF127"/>
    <mergeCell ref="GW125:GW127"/>
    <mergeCell ref="GX125:GX127"/>
    <mergeCell ref="GY125:GY127"/>
    <mergeCell ref="GZ125:GZ127"/>
    <mergeCell ref="HA125:HA127"/>
    <mergeCell ref="JJ125:JJ127"/>
    <mergeCell ref="JK125:JK127"/>
    <mergeCell ref="JL125:JL127"/>
    <mergeCell ref="JM125:JM127"/>
    <mergeCell ref="JN125:JN127"/>
    <mergeCell ref="JE125:JE127"/>
    <mergeCell ref="JF125:JF127"/>
    <mergeCell ref="JG125:JG127"/>
    <mergeCell ref="JH125:JH127"/>
    <mergeCell ref="JI125:JI127"/>
    <mergeCell ref="IZ125:IZ127"/>
    <mergeCell ref="JA125:JA127"/>
    <mergeCell ref="JB125:JB127"/>
    <mergeCell ref="JC125:JC127"/>
    <mergeCell ref="JD125:JD127"/>
    <mergeCell ref="IU125:IU127"/>
    <mergeCell ref="IV125:IV127"/>
    <mergeCell ref="IW125:IW127"/>
    <mergeCell ref="IX125:IX127"/>
    <mergeCell ref="IY125:IY127"/>
    <mergeCell ref="IP125:IP127"/>
    <mergeCell ref="IQ125:IQ127"/>
    <mergeCell ref="IR125:IR127"/>
    <mergeCell ref="IS125:IS127"/>
    <mergeCell ref="IT125:IT127"/>
    <mergeCell ref="IK125:IK127"/>
    <mergeCell ref="IL125:IL127"/>
    <mergeCell ref="IM125:IM127"/>
    <mergeCell ref="IN125:IN127"/>
    <mergeCell ref="IO125:IO127"/>
    <mergeCell ref="IF125:IF127"/>
    <mergeCell ref="IG125:IG127"/>
    <mergeCell ref="IH125:IH127"/>
    <mergeCell ref="II125:II127"/>
    <mergeCell ref="IJ125:IJ127"/>
    <mergeCell ref="KS125:KS127"/>
    <mergeCell ref="KT125:KT127"/>
    <mergeCell ref="KU125:KU127"/>
    <mergeCell ref="KV125:KV127"/>
    <mergeCell ref="KW125:KW127"/>
    <mergeCell ref="KN125:KN127"/>
    <mergeCell ref="KO125:KO127"/>
    <mergeCell ref="KP125:KP127"/>
    <mergeCell ref="KQ125:KQ127"/>
    <mergeCell ref="KR125:KR127"/>
    <mergeCell ref="KI125:KI127"/>
    <mergeCell ref="KJ125:KJ127"/>
    <mergeCell ref="KK125:KK127"/>
    <mergeCell ref="KL125:KL127"/>
    <mergeCell ref="KM125:KM127"/>
    <mergeCell ref="KD125:KD127"/>
    <mergeCell ref="KE125:KE127"/>
    <mergeCell ref="KF125:KF127"/>
    <mergeCell ref="KG125:KG127"/>
    <mergeCell ref="KH125:KH127"/>
    <mergeCell ref="JY125:JY127"/>
    <mergeCell ref="JZ125:JZ127"/>
    <mergeCell ref="KA125:KA127"/>
    <mergeCell ref="KB125:KB127"/>
    <mergeCell ref="KC125:KC127"/>
    <mergeCell ref="JT125:JT127"/>
    <mergeCell ref="JU125:JU127"/>
    <mergeCell ref="JV125:JV127"/>
    <mergeCell ref="JW125:JW127"/>
    <mergeCell ref="JX125:JX127"/>
    <mergeCell ref="JO125:JO127"/>
    <mergeCell ref="JP125:JP127"/>
    <mergeCell ref="JQ125:JQ127"/>
    <mergeCell ref="JR125:JR127"/>
    <mergeCell ref="JS125:JS127"/>
    <mergeCell ref="MK125:MK127"/>
    <mergeCell ref="MB125:MB127"/>
    <mergeCell ref="MC125:MC127"/>
    <mergeCell ref="MD125:MD127"/>
    <mergeCell ref="ME125:ME127"/>
    <mergeCell ref="MF125:MF127"/>
    <mergeCell ref="LW125:LW127"/>
    <mergeCell ref="LX125:LX127"/>
    <mergeCell ref="LY125:LY127"/>
    <mergeCell ref="LZ125:LZ127"/>
    <mergeCell ref="MA125:MA127"/>
    <mergeCell ref="LR125:LR127"/>
    <mergeCell ref="LS125:LS127"/>
    <mergeCell ref="LT125:LT127"/>
    <mergeCell ref="LU125:LU127"/>
    <mergeCell ref="LV125:LV127"/>
    <mergeCell ref="LM125:LM127"/>
    <mergeCell ref="LN125:LN127"/>
    <mergeCell ref="LO125:LO127"/>
    <mergeCell ref="LP125:LP127"/>
    <mergeCell ref="LQ125:LQ127"/>
    <mergeCell ref="LH125:LH127"/>
    <mergeCell ref="LI125:LI127"/>
    <mergeCell ref="LJ125:LJ127"/>
    <mergeCell ref="LK125:LK127"/>
    <mergeCell ref="LL125:LL127"/>
    <mergeCell ref="LC125:LC127"/>
    <mergeCell ref="LD125:LD127"/>
    <mergeCell ref="LE125:LE127"/>
    <mergeCell ref="LF125:LF127"/>
    <mergeCell ref="LG125:LG127"/>
    <mergeCell ref="KX125:KX127"/>
    <mergeCell ref="KY125:KY127"/>
    <mergeCell ref="KZ125:KZ127"/>
    <mergeCell ref="LA125:LA127"/>
    <mergeCell ref="LB125:LB127"/>
    <mergeCell ref="J128:J130"/>
    <mergeCell ref="K128:K130"/>
    <mergeCell ref="L128:L130"/>
    <mergeCell ref="M128:M130"/>
    <mergeCell ref="N128:N130"/>
    <mergeCell ref="OJ125:OJ127"/>
    <mergeCell ref="OK125:OK127"/>
    <mergeCell ref="OL125:OL127"/>
    <mergeCell ref="OM125:OM127"/>
    <mergeCell ref="ON125:ON127"/>
    <mergeCell ref="OE125:OE127"/>
    <mergeCell ref="OF125:OF127"/>
    <mergeCell ref="OG125:OG127"/>
    <mergeCell ref="OH125:OH127"/>
    <mergeCell ref="OI125:OI127"/>
    <mergeCell ref="NZ125:NZ127"/>
    <mergeCell ref="OA125:OA127"/>
    <mergeCell ref="OB125:OB127"/>
    <mergeCell ref="OC125:OC127"/>
    <mergeCell ref="OD125:OD127"/>
    <mergeCell ref="NU125:NU127"/>
    <mergeCell ref="NV125:NV127"/>
    <mergeCell ref="NW125:NW127"/>
    <mergeCell ref="NX125:NX127"/>
    <mergeCell ref="NY125:NY127"/>
    <mergeCell ref="NP125:NP127"/>
    <mergeCell ref="NQ125:NQ127"/>
    <mergeCell ref="NR125:NR127"/>
    <mergeCell ref="NS125:NS127"/>
    <mergeCell ref="NT125:NT127"/>
    <mergeCell ref="NK125:NK127"/>
    <mergeCell ref="NL125:NL127"/>
    <mergeCell ref="NM125:NM127"/>
    <mergeCell ref="NN125:NN127"/>
    <mergeCell ref="NO125:NO127"/>
    <mergeCell ref="NF125:NF127"/>
    <mergeCell ref="NG125:NG127"/>
    <mergeCell ref="NH125:NH127"/>
    <mergeCell ref="NI125:NI127"/>
    <mergeCell ref="NJ125:NJ127"/>
    <mergeCell ref="NA125:NA127"/>
    <mergeCell ref="NB125:NB127"/>
    <mergeCell ref="NC125:NC127"/>
    <mergeCell ref="ND125:ND127"/>
    <mergeCell ref="NE125:NE127"/>
    <mergeCell ref="MV125:MV127"/>
    <mergeCell ref="MW125:MW127"/>
    <mergeCell ref="MX125:MX127"/>
    <mergeCell ref="MY125:MY127"/>
    <mergeCell ref="MZ125:MZ127"/>
    <mergeCell ref="MQ125:MQ127"/>
    <mergeCell ref="MR125:MR127"/>
    <mergeCell ref="MS125:MS127"/>
    <mergeCell ref="MT125:MT127"/>
    <mergeCell ref="MU125:MU127"/>
    <mergeCell ref="ML125:ML127"/>
    <mergeCell ref="MM125:MM127"/>
    <mergeCell ref="MN125:MN127"/>
    <mergeCell ref="MO125:MO127"/>
    <mergeCell ref="MP125:MP127"/>
    <mergeCell ref="MG125:MG127"/>
    <mergeCell ref="MH125:MH127"/>
    <mergeCell ref="MI125:MI127"/>
    <mergeCell ref="MJ125:MJ127"/>
    <mergeCell ref="AS128:AS130"/>
    <mergeCell ref="AT128:AT130"/>
    <mergeCell ref="AU128:AU130"/>
    <mergeCell ref="AV128:AV130"/>
    <mergeCell ref="AW128:AW130"/>
    <mergeCell ref="AN128:AN130"/>
    <mergeCell ref="AO128:AO130"/>
    <mergeCell ref="AP128:AP130"/>
    <mergeCell ref="AQ128:AQ130"/>
    <mergeCell ref="AR128:AR130"/>
    <mergeCell ref="AI128:AI130"/>
    <mergeCell ref="AJ128:AJ130"/>
    <mergeCell ref="AK128:AK130"/>
    <mergeCell ref="AL128:AL130"/>
    <mergeCell ref="AM128:AM130"/>
    <mergeCell ref="AD128:AD130"/>
    <mergeCell ref="AE128:AE130"/>
    <mergeCell ref="AF128:AF130"/>
    <mergeCell ref="AG128:AG130"/>
    <mergeCell ref="AH128:AH130"/>
    <mergeCell ref="Y128:Y130"/>
    <mergeCell ref="Z128:Z130"/>
    <mergeCell ref="AA128:AA130"/>
    <mergeCell ref="AB128:AB130"/>
    <mergeCell ref="AC128:AC130"/>
    <mergeCell ref="T128:T130"/>
    <mergeCell ref="U128:U130"/>
    <mergeCell ref="V128:V130"/>
    <mergeCell ref="W128:W130"/>
    <mergeCell ref="X128:X130"/>
    <mergeCell ref="O128:O130"/>
    <mergeCell ref="P128:P130"/>
    <mergeCell ref="Q128:Q130"/>
    <mergeCell ref="R128:R130"/>
    <mergeCell ref="S128:S130"/>
    <mergeCell ref="CB128:CB130"/>
    <mergeCell ref="CC128:CC130"/>
    <mergeCell ref="CD128:CD130"/>
    <mergeCell ref="CE128:CE130"/>
    <mergeCell ref="CF128:CF130"/>
    <mergeCell ref="BW128:BW130"/>
    <mergeCell ref="BX128:BX130"/>
    <mergeCell ref="BY128:BY130"/>
    <mergeCell ref="BZ128:BZ130"/>
    <mergeCell ref="CA128:CA130"/>
    <mergeCell ref="BR128:BR130"/>
    <mergeCell ref="BS128:BS130"/>
    <mergeCell ref="BT128:BT130"/>
    <mergeCell ref="BU128:BU130"/>
    <mergeCell ref="BV128:BV130"/>
    <mergeCell ref="BM128:BM130"/>
    <mergeCell ref="BN128:BN130"/>
    <mergeCell ref="BO128:BO130"/>
    <mergeCell ref="BP128:BP130"/>
    <mergeCell ref="BQ128:BQ130"/>
    <mergeCell ref="BH128:BH130"/>
    <mergeCell ref="BI128:BI130"/>
    <mergeCell ref="BJ128:BJ130"/>
    <mergeCell ref="BK128:BK130"/>
    <mergeCell ref="BL128:BL130"/>
    <mergeCell ref="BC128:BC130"/>
    <mergeCell ref="BD128:BD130"/>
    <mergeCell ref="BE128:BE130"/>
    <mergeCell ref="BF128:BF130"/>
    <mergeCell ref="BG128:BG130"/>
    <mergeCell ref="AX128:AX130"/>
    <mergeCell ref="AY128:AY130"/>
    <mergeCell ref="AZ128:AZ130"/>
    <mergeCell ref="BA128:BA130"/>
    <mergeCell ref="BB128:BB130"/>
    <mergeCell ref="DK128:DK130"/>
    <mergeCell ref="DL128:DL130"/>
    <mergeCell ref="DM128:DM130"/>
    <mergeCell ref="DN128:DN130"/>
    <mergeCell ref="DO128:DO130"/>
    <mergeCell ref="DF128:DF130"/>
    <mergeCell ref="DG128:DG130"/>
    <mergeCell ref="DH128:DH130"/>
    <mergeCell ref="DI128:DI130"/>
    <mergeCell ref="DJ128:DJ130"/>
    <mergeCell ref="DA128:DA130"/>
    <mergeCell ref="DB128:DB130"/>
    <mergeCell ref="DC128:DC130"/>
    <mergeCell ref="DD128:DD130"/>
    <mergeCell ref="DE128:DE130"/>
    <mergeCell ref="CV128:CV130"/>
    <mergeCell ref="CW128:CW130"/>
    <mergeCell ref="CX128:CX130"/>
    <mergeCell ref="CY128:CY130"/>
    <mergeCell ref="CZ128:CZ130"/>
    <mergeCell ref="CQ128:CQ130"/>
    <mergeCell ref="CR128:CR130"/>
    <mergeCell ref="CS128:CS130"/>
    <mergeCell ref="CT128:CT130"/>
    <mergeCell ref="CU128:CU130"/>
    <mergeCell ref="CL128:CL130"/>
    <mergeCell ref="CM128:CM130"/>
    <mergeCell ref="CN128:CN130"/>
    <mergeCell ref="CO128:CO130"/>
    <mergeCell ref="CP128:CP130"/>
    <mergeCell ref="CG128:CG130"/>
    <mergeCell ref="CH128:CH130"/>
    <mergeCell ref="CI128:CI130"/>
    <mergeCell ref="CJ128:CJ130"/>
    <mergeCell ref="CK128:CK130"/>
    <mergeCell ref="ET128:ET130"/>
    <mergeCell ref="EU128:EU130"/>
    <mergeCell ref="EV128:EV130"/>
    <mergeCell ref="EW128:EW130"/>
    <mergeCell ref="EX128:EX130"/>
    <mergeCell ref="EO128:EO130"/>
    <mergeCell ref="EP128:EP130"/>
    <mergeCell ref="EQ128:EQ130"/>
    <mergeCell ref="ER128:ER130"/>
    <mergeCell ref="ES128:ES130"/>
    <mergeCell ref="EJ128:EJ130"/>
    <mergeCell ref="EK128:EK130"/>
    <mergeCell ref="EL128:EL130"/>
    <mergeCell ref="EM128:EM130"/>
    <mergeCell ref="EN128:EN130"/>
    <mergeCell ref="EE128:EE130"/>
    <mergeCell ref="EF128:EF130"/>
    <mergeCell ref="EG128:EG130"/>
    <mergeCell ref="EH128:EH130"/>
    <mergeCell ref="EI128:EI130"/>
    <mergeCell ref="DZ128:DZ130"/>
    <mergeCell ref="EA128:EA130"/>
    <mergeCell ref="EB128:EB130"/>
    <mergeCell ref="EC128:EC130"/>
    <mergeCell ref="ED128:ED130"/>
    <mergeCell ref="DU128:DU130"/>
    <mergeCell ref="DV128:DV130"/>
    <mergeCell ref="DW128:DW130"/>
    <mergeCell ref="DX128:DX130"/>
    <mergeCell ref="DY128:DY130"/>
    <mergeCell ref="DP128:DP130"/>
    <mergeCell ref="DQ128:DQ130"/>
    <mergeCell ref="DR128:DR130"/>
    <mergeCell ref="DS128:DS130"/>
    <mergeCell ref="DT128:DT130"/>
    <mergeCell ref="GC128:GC130"/>
    <mergeCell ref="GD128:GD130"/>
    <mergeCell ref="GE128:GE130"/>
    <mergeCell ref="GF128:GF130"/>
    <mergeCell ref="GG128:GG130"/>
    <mergeCell ref="FX128:FX130"/>
    <mergeCell ref="FY128:FY130"/>
    <mergeCell ref="FZ128:FZ130"/>
    <mergeCell ref="GA128:GA130"/>
    <mergeCell ref="GB128:GB130"/>
    <mergeCell ref="FS128:FS130"/>
    <mergeCell ref="FT128:FT130"/>
    <mergeCell ref="FU128:FU130"/>
    <mergeCell ref="FV128:FV130"/>
    <mergeCell ref="FW128:FW130"/>
    <mergeCell ref="FN128:FN130"/>
    <mergeCell ref="FO128:FO130"/>
    <mergeCell ref="FP128:FP130"/>
    <mergeCell ref="FQ128:FQ130"/>
    <mergeCell ref="FR128:FR130"/>
    <mergeCell ref="FI128:FI130"/>
    <mergeCell ref="FJ128:FJ130"/>
    <mergeCell ref="FK128:FK130"/>
    <mergeCell ref="FL128:FL130"/>
    <mergeCell ref="FM128:FM130"/>
    <mergeCell ref="FD128:FD130"/>
    <mergeCell ref="FE128:FE130"/>
    <mergeCell ref="FF128:FF130"/>
    <mergeCell ref="FG128:FG130"/>
    <mergeCell ref="FH128:FH130"/>
    <mergeCell ref="EY128:EY130"/>
    <mergeCell ref="EZ128:EZ130"/>
    <mergeCell ref="FA128:FA130"/>
    <mergeCell ref="FB128:FB130"/>
    <mergeCell ref="FC128:FC130"/>
    <mergeCell ref="HL128:HL130"/>
    <mergeCell ref="HM128:HM130"/>
    <mergeCell ref="HN128:HN130"/>
    <mergeCell ref="HO128:HO130"/>
    <mergeCell ref="HP128:HP130"/>
    <mergeCell ref="HG128:HG130"/>
    <mergeCell ref="HH128:HH130"/>
    <mergeCell ref="HI128:HI130"/>
    <mergeCell ref="HJ128:HJ130"/>
    <mergeCell ref="HK128:HK130"/>
    <mergeCell ref="HB128:HB130"/>
    <mergeCell ref="HC128:HC130"/>
    <mergeCell ref="HD128:HD130"/>
    <mergeCell ref="HE128:HE130"/>
    <mergeCell ref="HF128:HF130"/>
    <mergeCell ref="GW128:GW130"/>
    <mergeCell ref="GX128:GX130"/>
    <mergeCell ref="GY128:GY130"/>
    <mergeCell ref="GZ128:GZ130"/>
    <mergeCell ref="HA128:HA130"/>
    <mergeCell ref="GR128:GR130"/>
    <mergeCell ref="GS128:GS130"/>
    <mergeCell ref="GT128:GT130"/>
    <mergeCell ref="GU128:GU130"/>
    <mergeCell ref="GV128:GV130"/>
    <mergeCell ref="GM128:GM130"/>
    <mergeCell ref="GN128:GN130"/>
    <mergeCell ref="GO128:GO130"/>
    <mergeCell ref="GP128:GP130"/>
    <mergeCell ref="GQ128:GQ130"/>
    <mergeCell ref="GH128:GH130"/>
    <mergeCell ref="GI128:GI130"/>
    <mergeCell ref="GJ128:GJ130"/>
    <mergeCell ref="GK128:GK130"/>
    <mergeCell ref="GL128:GL130"/>
    <mergeCell ref="IU128:IU130"/>
    <mergeCell ref="IV128:IV130"/>
    <mergeCell ref="IW128:IW130"/>
    <mergeCell ref="IX128:IX130"/>
    <mergeCell ref="IY128:IY130"/>
    <mergeCell ref="IP128:IP130"/>
    <mergeCell ref="IQ128:IQ130"/>
    <mergeCell ref="IR128:IR130"/>
    <mergeCell ref="IS128:IS130"/>
    <mergeCell ref="IT128:IT130"/>
    <mergeCell ref="IK128:IK130"/>
    <mergeCell ref="IL128:IL130"/>
    <mergeCell ref="IM128:IM130"/>
    <mergeCell ref="IN128:IN130"/>
    <mergeCell ref="IO128:IO130"/>
    <mergeCell ref="IF128:IF130"/>
    <mergeCell ref="IG128:IG130"/>
    <mergeCell ref="IH128:IH130"/>
    <mergeCell ref="II128:II130"/>
    <mergeCell ref="IJ128:IJ130"/>
    <mergeCell ref="IA128:IA130"/>
    <mergeCell ref="IB128:IB130"/>
    <mergeCell ref="IC128:IC130"/>
    <mergeCell ref="ID128:ID130"/>
    <mergeCell ref="IE128:IE130"/>
    <mergeCell ref="HV128:HV130"/>
    <mergeCell ref="HW128:HW130"/>
    <mergeCell ref="HX128:HX130"/>
    <mergeCell ref="HY128:HY130"/>
    <mergeCell ref="HZ128:HZ130"/>
    <mergeCell ref="HQ128:HQ130"/>
    <mergeCell ref="HR128:HR130"/>
    <mergeCell ref="HS128:HS130"/>
    <mergeCell ref="HT128:HT130"/>
    <mergeCell ref="HU128:HU130"/>
    <mergeCell ref="KD128:KD130"/>
    <mergeCell ref="KE128:KE130"/>
    <mergeCell ref="KF128:KF130"/>
    <mergeCell ref="KG128:KG130"/>
    <mergeCell ref="KH128:KH130"/>
    <mergeCell ref="JY128:JY130"/>
    <mergeCell ref="JZ128:JZ130"/>
    <mergeCell ref="KA128:KA130"/>
    <mergeCell ref="KB128:KB130"/>
    <mergeCell ref="KC128:KC130"/>
    <mergeCell ref="JT128:JT130"/>
    <mergeCell ref="JU128:JU130"/>
    <mergeCell ref="JV128:JV130"/>
    <mergeCell ref="JW128:JW130"/>
    <mergeCell ref="JX128:JX130"/>
    <mergeCell ref="JO128:JO130"/>
    <mergeCell ref="JP128:JP130"/>
    <mergeCell ref="JQ128:JQ130"/>
    <mergeCell ref="JR128:JR130"/>
    <mergeCell ref="JS128:JS130"/>
    <mergeCell ref="JJ128:JJ130"/>
    <mergeCell ref="JK128:JK130"/>
    <mergeCell ref="JL128:JL130"/>
    <mergeCell ref="JM128:JM130"/>
    <mergeCell ref="JN128:JN130"/>
    <mergeCell ref="JE128:JE130"/>
    <mergeCell ref="JF128:JF130"/>
    <mergeCell ref="JG128:JG130"/>
    <mergeCell ref="JH128:JH130"/>
    <mergeCell ref="JI128:JI130"/>
    <mergeCell ref="IZ128:IZ130"/>
    <mergeCell ref="JA128:JA130"/>
    <mergeCell ref="JB128:JB130"/>
    <mergeCell ref="JC128:JC130"/>
    <mergeCell ref="JD128:JD130"/>
    <mergeCell ref="LM128:LM130"/>
    <mergeCell ref="LN128:LN130"/>
    <mergeCell ref="LO128:LO130"/>
    <mergeCell ref="LP128:LP130"/>
    <mergeCell ref="LQ128:LQ130"/>
    <mergeCell ref="LH128:LH130"/>
    <mergeCell ref="LI128:LI130"/>
    <mergeCell ref="LJ128:LJ130"/>
    <mergeCell ref="LK128:LK130"/>
    <mergeCell ref="LL128:LL130"/>
    <mergeCell ref="LC128:LC130"/>
    <mergeCell ref="LD128:LD130"/>
    <mergeCell ref="LE128:LE130"/>
    <mergeCell ref="LF128:LF130"/>
    <mergeCell ref="LG128:LG130"/>
    <mergeCell ref="KX128:KX130"/>
    <mergeCell ref="KY128:KY130"/>
    <mergeCell ref="KZ128:KZ130"/>
    <mergeCell ref="LA128:LA130"/>
    <mergeCell ref="LB128:LB130"/>
    <mergeCell ref="KS128:KS130"/>
    <mergeCell ref="KT128:KT130"/>
    <mergeCell ref="KU128:KU130"/>
    <mergeCell ref="KV128:KV130"/>
    <mergeCell ref="KW128:KW130"/>
    <mergeCell ref="KN128:KN130"/>
    <mergeCell ref="KO128:KO130"/>
    <mergeCell ref="KP128:KP130"/>
    <mergeCell ref="KQ128:KQ130"/>
    <mergeCell ref="KR128:KR130"/>
    <mergeCell ref="KI128:KI130"/>
    <mergeCell ref="KJ128:KJ130"/>
    <mergeCell ref="KK128:KK130"/>
    <mergeCell ref="KL128:KL130"/>
    <mergeCell ref="KM128:KM130"/>
    <mergeCell ref="NE128:NE130"/>
    <mergeCell ref="MV128:MV130"/>
    <mergeCell ref="MW128:MW130"/>
    <mergeCell ref="MX128:MX130"/>
    <mergeCell ref="MY128:MY130"/>
    <mergeCell ref="MZ128:MZ130"/>
    <mergeCell ref="MQ128:MQ130"/>
    <mergeCell ref="MR128:MR130"/>
    <mergeCell ref="MS128:MS130"/>
    <mergeCell ref="MT128:MT130"/>
    <mergeCell ref="MU128:MU130"/>
    <mergeCell ref="ML128:ML130"/>
    <mergeCell ref="MM128:MM130"/>
    <mergeCell ref="MN128:MN130"/>
    <mergeCell ref="MO128:MO130"/>
    <mergeCell ref="MP128:MP130"/>
    <mergeCell ref="MG128:MG130"/>
    <mergeCell ref="MH128:MH130"/>
    <mergeCell ref="MI128:MI130"/>
    <mergeCell ref="MJ128:MJ130"/>
    <mergeCell ref="MK128:MK130"/>
    <mergeCell ref="MB128:MB130"/>
    <mergeCell ref="MC128:MC130"/>
    <mergeCell ref="MD128:MD130"/>
    <mergeCell ref="ME128:ME130"/>
    <mergeCell ref="MF128:MF130"/>
    <mergeCell ref="LW128:LW130"/>
    <mergeCell ref="LX128:LX130"/>
    <mergeCell ref="LY128:LY130"/>
    <mergeCell ref="LZ128:LZ130"/>
    <mergeCell ref="MA128:MA130"/>
    <mergeCell ref="LR128:LR130"/>
    <mergeCell ref="LS128:LS130"/>
    <mergeCell ref="LT128:LT130"/>
    <mergeCell ref="LU128:LU130"/>
    <mergeCell ref="LV128:LV130"/>
    <mergeCell ref="AD131:AD133"/>
    <mergeCell ref="AE131:AE133"/>
    <mergeCell ref="AF131:AF133"/>
    <mergeCell ref="AG131:AG133"/>
    <mergeCell ref="AH131:AH133"/>
    <mergeCell ref="Y131:Y133"/>
    <mergeCell ref="Z131:Z133"/>
    <mergeCell ref="AA131:AA133"/>
    <mergeCell ref="AB131:AB133"/>
    <mergeCell ref="AC131:AC133"/>
    <mergeCell ref="T131:T133"/>
    <mergeCell ref="U131:U133"/>
    <mergeCell ref="V131:V133"/>
    <mergeCell ref="W131:W133"/>
    <mergeCell ref="X131:X133"/>
    <mergeCell ref="O131:O133"/>
    <mergeCell ref="P131:P133"/>
    <mergeCell ref="Q131:Q133"/>
    <mergeCell ref="R131:R133"/>
    <mergeCell ref="S131:S133"/>
    <mergeCell ref="J131:J133"/>
    <mergeCell ref="K131:K133"/>
    <mergeCell ref="L131:L133"/>
    <mergeCell ref="M131:M133"/>
    <mergeCell ref="N131:N133"/>
    <mergeCell ref="OJ128:OJ130"/>
    <mergeCell ref="OK128:OK130"/>
    <mergeCell ref="OL128:OL130"/>
    <mergeCell ref="OM128:OM130"/>
    <mergeCell ref="ON128:ON130"/>
    <mergeCell ref="OE128:OE130"/>
    <mergeCell ref="OF128:OF130"/>
    <mergeCell ref="OG128:OG130"/>
    <mergeCell ref="OH128:OH130"/>
    <mergeCell ref="OI128:OI130"/>
    <mergeCell ref="NZ128:NZ130"/>
    <mergeCell ref="OA128:OA130"/>
    <mergeCell ref="OB128:OB130"/>
    <mergeCell ref="OC128:OC130"/>
    <mergeCell ref="OD128:OD130"/>
    <mergeCell ref="NU128:NU130"/>
    <mergeCell ref="NV128:NV130"/>
    <mergeCell ref="NW128:NW130"/>
    <mergeCell ref="NX128:NX130"/>
    <mergeCell ref="NY128:NY130"/>
    <mergeCell ref="NP128:NP130"/>
    <mergeCell ref="NQ128:NQ130"/>
    <mergeCell ref="NR128:NR130"/>
    <mergeCell ref="NS128:NS130"/>
    <mergeCell ref="NT128:NT130"/>
    <mergeCell ref="NK128:NK130"/>
    <mergeCell ref="NL128:NL130"/>
    <mergeCell ref="NM128:NM130"/>
    <mergeCell ref="NN128:NN130"/>
    <mergeCell ref="NO128:NO130"/>
    <mergeCell ref="NF128:NF130"/>
    <mergeCell ref="NG128:NG130"/>
    <mergeCell ref="NH128:NH130"/>
    <mergeCell ref="NI128:NI130"/>
    <mergeCell ref="NJ128:NJ130"/>
    <mergeCell ref="NA128:NA130"/>
    <mergeCell ref="NB128:NB130"/>
    <mergeCell ref="NC128:NC130"/>
    <mergeCell ref="ND128:ND130"/>
    <mergeCell ref="BM131:BM133"/>
    <mergeCell ref="BN131:BN133"/>
    <mergeCell ref="BO131:BO133"/>
    <mergeCell ref="BP131:BP133"/>
    <mergeCell ref="BQ131:BQ133"/>
    <mergeCell ref="BH131:BH133"/>
    <mergeCell ref="BI131:BI133"/>
    <mergeCell ref="BJ131:BJ133"/>
    <mergeCell ref="BK131:BK133"/>
    <mergeCell ref="BL131:BL133"/>
    <mergeCell ref="BC131:BC133"/>
    <mergeCell ref="BD131:BD133"/>
    <mergeCell ref="BE131:BE133"/>
    <mergeCell ref="BF131:BF133"/>
    <mergeCell ref="BG131:BG133"/>
    <mergeCell ref="AX131:AX133"/>
    <mergeCell ref="AY131:AY133"/>
    <mergeCell ref="AZ131:AZ133"/>
    <mergeCell ref="BA131:BA133"/>
    <mergeCell ref="BB131:BB133"/>
    <mergeCell ref="AS131:AS133"/>
    <mergeCell ref="AT131:AT133"/>
    <mergeCell ref="AU131:AU133"/>
    <mergeCell ref="AV131:AV133"/>
    <mergeCell ref="AW131:AW133"/>
    <mergeCell ref="AN131:AN133"/>
    <mergeCell ref="AO131:AO133"/>
    <mergeCell ref="AP131:AP133"/>
    <mergeCell ref="AQ131:AQ133"/>
    <mergeCell ref="AR131:AR133"/>
    <mergeCell ref="AI131:AI133"/>
    <mergeCell ref="AJ131:AJ133"/>
    <mergeCell ref="AK131:AK133"/>
    <mergeCell ref="AL131:AL133"/>
    <mergeCell ref="AM131:AM133"/>
    <mergeCell ref="CV131:CV133"/>
    <mergeCell ref="CW131:CW133"/>
    <mergeCell ref="CX131:CX133"/>
    <mergeCell ref="CY131:CY133"/>
    <mergeCell ref="CZ131:CZ133"/>
    <mergeCell ref="CQ131:CQ133"/>
    <mergeCell ref="CR131:CR133"/>
    <mergeCell ref="CS131:CS133"/>
    <mergeCell ref="CT131:CT133"/>
    <mergeCell ref="CU131:CU133"/>
    <mergeCell ref="CL131:CL133"/>
    <mergeCell ref="CM131:CM133"/>
    <mergeCell ref="CN131:CN133"/>
    <mergeCell ref="CO131:CO133"/>
    <mergeCell ref="CP131:CP133"/>
    <mergeCell ref="CG131:CG133"/>
    <mergeCell ref="CH131:CH133"/>
    <mergeCell ref="CI131:CI133"/>
    <mergeCell ref="CJ131:CJ133"/>
    <mergeCell ref="CK131:CK133"/>
    <mergeCell ref="CB131:CB133"/>
    <mergeCell ref="CC131:CC133"/>
    <mergeCell ref="CD131:CD133"/>
    <mergeCell ref="CE131:CE133"/>
    <mergeCell ref="CF131:CF133"/>
    <mergeCell ref="BW131:BW133"/>
    <mergeCell ref="BX131:BX133"/>
    <mergeCell ref="BY131:BY133"/>
    <mergeCell ref="BZ131:BZ133"/>
    <mergeCell ref="CA131:CA133"/>
    <mergeCell ref="BR131:BR133"/>
    <mergeCell ref="BS131:BS133"/>
    <mergeCell ref="BT131:BT133"/>
    <mergeCell ref="BU131:BU133"/>
    <mergeCell ref="BV131:BV133"/>
    <mergeCell ref="EE131:EE133"/>
    <mergeCell ref="EF131:EF133"/>
    <mergeCell ref="EG131:EG133"/>
    <mergeCell ref="EH131:EH133"/>
    <mergeCell ref="EI131:EI133"/>
    <mergeCell ref="DZ131:DZ133"/>
    <mergeCell ref="EA131:EA133"/>
    <mergeCell ref="EB131:EB133"/>
    <mergeCell ref="EC131:EC133"/>
    <mergeCell ref="ED131:ED133"/>
    <mergeCell ref="DU131:DU133"/>
    <mergeCell ref="DV131:DV133"/>
    <mergeCell ref="DW131:DW133"/>
    <mergeCell ref="DX131:DX133"/>
    <mergeCell ref="DY131:DY133"/>
    <mergeCell ref="DP131:DP133"/>
    <mergeCell ref="DQ131:DQ133"/>
    <mergeCell ref="DR131:DR133"/>
    <mergeCell ref="DS131:DS133"/>
    <mergeCell ref="DT131:DT133"/>
    <mergeCell ref="DK131:DK133"/>
    <mergeCell ref="DL131:DL133"/>
    <mergeCell ref="DM131:DM133"/>
    <mergeCell ref="DN131:DN133"/>
    <mergeCell ref="DO131:DO133"/>
    <mergeCell ref="DF131:DF133"/>
    <mergeCell ref="DG131:DG133"/>
    <mergeCell ref="DH131:DH133"/>
    <mergeCell ref="DI131:DI133"/>
    <mergeCell ref="DJ131:DJ133"/>
    <mergeCell ref="DA131:DA133"/>
    <mergeCell ref="DB131:DB133"/>
    <mergeCell ref="DC131:DC133"/>
    <mergeCell ref="DD131:DD133"/>
    <mergeCell ref="DE131:DE133"/>
    <mergeCell ref="FN131:FN133"/>
    <mergeCell ref="FO131:FO133"/>
    <mergeCell ref="FP131:FP133"/>
    <mergeCell ref="FQ131:FQ133"/>
    <mergeCell ref="FR131:FR133"/>
    <mergeCell ref="FI131:FI133"/>
    <mergeCell ref="FJ131:FJ133"/>
    <mergeCell ref="FK131:FK133"/>
    <mergeCell ref="FL131:FL133"/>
    <mergeCell ref="FM131:FM133"/>
    <mergeCell ref="FD131:FD133"/>
    <mergeCell ref="FE131:FE133"/>
    <mergeCell ref="FF131:FF133"/>
    <mergeCell ref="FG131:FG133"/>
    <mergeCell ref="FH131:FH133"/>
    <mergeCell ref="EY131:EY133"/>
    <mergeCell ref="EZ131:EZ133"/>
    <mergeCell ref="FA131:FA133"/>
    <mergeCell ref="FB131:FB133"/>
    <mergeCell ref="FC131:FC133"/>
    <mergeCell ref="ET131:ET133"/>
    <mergeCell ref="EU131:EU133"/>
    <mergeCell ref="EV131:EV133"/>
    <mergeCell ref="EW131:EW133"/>
    <mergeCell ref="EX131:EX133"/>
    <mergeCell ref="EO131:EO133"/>
    <mergeCell ref="EP131:EP133"/>
    <mergeCell ref="EQ131:EQ133"/>
    <mergeCell ref="ER131:ER133"/>
    <mergeCell ref="ES131:ES133"/>
    <mergeCell ref="EJ131:EJ133"/>
    <mergeCell ref="EK131:EK133"/>
    <mergeCell ref="EL131:EL133"/>
    <mergeCell ref="EM131:EM133"/>
    <mergeCell ref="EN131:EN133"/>
    <mergeCell ref="GW131:GW133"/>
    <mergeCell ref="GX131:GX133"/>
    <mergeCell ref="GY131:GY133"/>
    <mergeCell ref="GZ131:GZ133"/>
    <mergeCell ref="HA131:HA133"/>
    <mergeCell ref="GR131:GR133"/>
    <mergeCell ref="GS131:GS133"/>
    <mergeCell ref="GT131:GT133"/>
    <mergeCell ref="GU131:GU133"/>
    <mergeCell ref="GV131:GV133"/>
    <mergeCell ref="GM131:GM133"/>
    <mergeCell ref="GN131:GN133"/>
    <mergeCell ref="GO131:GO133"/>
    <mergeCell ref="GP131:GP133"/>
    <mergeCell ref="GQ131:GQ133"/>
    <mergeCell ref="GH131:GH133"/>
    <mergeCell ref="GI131:GI133"/>
    <mergeCell ref="GJ131:GJ133"/>
    <mergeCell ref="GK131:GK133"/>
    <mergeCell ref="GL131:GL133"/>
    <mergeCell ref="GC131:GC133"/>
    <mergeCell ref="GD131:GD133"/>
    <mergeCell ref="GE131:GE133"/>
    <mergeCell ref="GF131:GF133"/>
    <mergeCell ref="GG131:GG133"/>
    <mergeCell ref="FX131:FX133"/>
    <mergeCell ref="FY131:FY133"/>
    <mergeCell ref="FZ131:FZ133"/>
    <mergeCell ref="GA131:GA133"/>
    <mergeCell ref="GB131:GB133"/>
    <mergeCell ref="FS131:FS133"/>
    <mergeCell ref="FT131:FT133"/>
    <mergeCell ref="FU131:FU133"/>
    <mergeCell ref="FV131:FV133"/>
    <mergeCell ref="FW131:FW133"/>
    <mergeCell ref="IF131:IF133"/>
    <mergeCell ref="IG131:IG133"/>
    <mergeCell ref="IH131:IH133"/>
    <mergeCell ref="II131:II133"/>
    <mergeCell ref="IJ131:IJ133"/>
    <mergeCell ref="IA131:IA133"/>
    <mergeCell ref="IB131:IB133"/>
    <mergeCell ref="IC131:IC133"/>
    <mergeCell ref="ID131:ID133"/>
    <mergeCell ref="IE131:IE133"/>
    <mergeCell ref="HV131:HV133"/>
    <mergeCell ref="HW131:HW133"/>
    <mergeCell ref="HX131:HX133"/>
    <mergeCell ref="HY131:HY133"/>
    <mergeCell ref="HZ131:HZ133"/>
    <mergeCell ref="HQ131:HQ133"/>
    <mergeCell ref="HR131:HR133"/>
    <mergeCell ref="HS131:HS133"/>
    <mergeCell ref="HT131:HT133"/>
    <mergeCell ref="HU131:HU133"/>
    <mergeCell ref="HL131:HL133"/>
    <mergeCell ref="HM131:HM133"/>
    <mergeCell ref="HN131:HN133"/>
    <mergeCell ref="HO131:HO133"/>
    <mergeCell ref="HP131:HP133"/>
    <mergeCell ref="HG131:HG133"/>
    <mergeCell ref="HH131:HH133"/>
    <mergeCell ref="HI131:HI133"/>
    <mergeCell ref="HJ131:HJ133"/>
    <mergeCell ref="HK131:HK133"/>
    <mergeCell ref="HB131:HB133"/>
    <mergeCell ref="HC131:HC133"/>
    <mergeCell ref="HD131:HD133"/>
    <mergeCell ref="HE131:HE133"/>
    <mergeCell ref="HF131:HF133"/>
    <mergeCell ref="JO131:JO133"/>
    <mergeCell ref="JP131:JP133"/>
    <mergeCell ref="JQ131:JQ133"/>
    <mergeCell ref="JR131:JR133"/>
    <mergeCell ref="JS131:JS133"/>
    <mergeCell ref="JJ131:JJ133"/>
    <mergeCell ref="JK131:JK133"/>
    <mergeCell ref="JL131:JL133"/>
    <mergeCell ref="JM131:JM133"/>
    <mergeCell ref="JN131:JN133"/>
    <mergeCell ref="JE131:JE133"/>
    <mergeCell ref="JF131:JF133"/>
    <mergeCell ref="JG131:JG133"/>
    <mergeCell ref="JH131:JH133"/>
    <mergeCell ref="JI131:JI133"/>
    <mergeCell ref="IZ131:IZ133"/>
    <mergeCell ref="JA131:JA133"/>
    <mergeCell ref="JB131:JB133"/>
    <mergeCell ref="JC131:JC133"/>
    <mergeCell ref="JD131:JD133"/>
    <mergeCell ref="IU131:IU133"/>
    <mergeCell ref="IV131:IV133"/>
    <mergeCell ref="IW131:IW133"/>
    <mergeCell ref="IX131:IX133"/>
    <mergeCell ref="IY131:IY133"/>
    <mergeCell ref="IP131:IP133"/>
    <mergeCell ref="IQ131:IQ133"/>
    <mergeCell ref="IR131:IR133"/>
    <mergeCell ref="IS131:IS133"/>
    <mergeCell ref="IT131:IT133"/>
    <mergeCell ref="IK131:IK133"/>
    <mergeCell ref="IL131:IL133"/>
    <mergeCell ref="IM131:IM133"/>
    <mergeCell ref="IN131:IN133"/>
    <mergeCell ref="IO131:IO133"/>
    <mergeCell ref="KX131:KX133"/>
    <mergeCell ref="KY131:KY133"/>
    <mergeCell ref="KZ131:KZ133"/>
    <mergeCell ref="LA131:LA133"/>
    <mergeCell ref="LB131:LB133"/>
    <mergeCell ref="KS131:KS133"/>
    <mergeCell ref="KT131:KT133"/>
    <mergeCell ref="KU131:KU133"/>
    <mergeCell ref="KV131:KV133"/>
    <mergeCell ref="KW131:KW133"/>
    <mergeCell ref="KN131:KN133"/>
    <mergeCell ref="KO131:KO133"/>
    <mergeCell ref="KP131:KP133"/>
    <mergeCell ref="KQ131:KQ133"/>
    <mergeCell ref="KR131:KR133"/>
    <mergeCell ref="KI131:KI133"/>
    <mergeCell ref="KJ131:KJ133"/>
    <mergeCell ref="KK131:KK133"/>
    <mergeCell ref="KL131:KL133"/>
    <mergeCell ref="KM131:KM133"/>
    <mergeCell ref="KD131:KD133"/>
    <mergeCell ref="KE131:KE133"/>
    <mergeCell ref="KF131:KF133"/>
    <mergeCell ref="KG131:KG133"/>
    <mergeCell ref="KH131:KH133"/>
    <mergeCell ref="JY131:JY133"/>
    <mergeCell ref="JZ131:JZ133"/>
    <mergeCell ref="KA131:KA133"/>
    <mergeCell ref="KB131:KB133"/>
    <mergeCell ref="KC131:KC133"/>
    <mergeCell ref="JT131:JT133"/>
    <mergeCell ref="JU131:JU133"/>
    <mergeCell ref="JV131:JV133"/>
    <mergeCell ref="JW131:JW133"/>
    <mergeCell ref="JX131:JX133"/>
    <mergeCell ref="MP131:MP133"/>
    <mergeCell ref="MG131:MG133"/>
    <mergeCell ref="MH131:MH133"/>
    <mergeCell ref="MI131:MI133"/>
    <mergeCell ref="MJ131:MJ133"/>
    <mergeCell ref="MK131:MK133"/>
    <mergeCell ref="MB131:MB133"/>
    <mergeCell ref="MC131:MC133"/>
    <mergeCell ref="MD131:MD133"/>
    <mergeCell ref="ME131:ME133"/>
    <mergeCell ref="MF131:MF133"/>
    <mergeCell ref="LW131:LW133"/>
    <mergeCell ref="LX131:LX133"/>
    <mergeCell ref="LY131:LY133"/>
    <mergeCell ref="LZ131:LZ133"/>
    <mergeCell ref="MA131:MA133"/>
    <mergeCell ref="LR131:LR133"/>
    <mergeCell ref="LS131:LS133"/>
    <mergeCell ref="LT131:LT133"/>
    <mergeCell ref="LU131:LU133"/>
    <mergeCell ref="LV131:LV133"/>
    <mergeCell ref="LM131:LM133"/>
    <mergeCell ref="LN131:LN133"/>
    <mergeCell ref="LO131:LO133"/>
    <mergeCell ref="LP131:LP133"/>
    <mergeCell ref="LQ131:LQ133"/>
    <mergeCell ref="LH131:LH133"/>
    <mergeCell ref="LI131:LI133"/>
    <mergeCell ref="LJ131:LJ133"/>
    <mergeCell ref="LK131:LK133"/>
    <mergeCell ref="LL131:LL133"/>
    <mergeCell ref="LC131:LC133"/>
    <mergeCell ref="LD131:LD133"/>
    <mergeCell ref="LE131:LE133"/>
    <mergeCell ref="LF131:LF133"/>
    <mergeCell ref="LG131:LG133"/>
    <mergeCell ref="O134:O136"/>
    <mergeCell ref="P134:P136"/>
    <mergeCell ref="Q134:Q136"/>
    <mergeCell ref="R134:R136"/>
    <mergeCell ref="S134:S136"/>
    <mergeCell ref="J134:J136"/>
    <mergeCell ref="K134:K136"/>
    <mergeCell ref="L134:L136"/>
    <mergeCell ref="M134:M136"/>
    <mergeCell ref="N134:N136"/>
    <mergeCell ref="OJ131:OJ133"/>
    <mergeCell ref="OK131:OK133"/>
    <mergeCell ref="OL131:OL133"/>
    <mergeCell ref="OM131:OM133"/>
    <mergeCell ref="ON131:ON133"/>
    <mergeCell ref="OE131:OE133"/>
    <mergeCell ref="OF131:OF133"/>
    <mergeCell ref="OG131:OG133"/>
    <mergeCell ref="OH131:OH133"/>
    <mergeCell ref="OI131:OI133"/>
    <mergeCell ref="NZ131:NZ133"/>
    <mergeCell ref="OA131:OA133"/>
    <mergeCell ref="OB131:OB133"/>
    <mergeCell ref="OC131:OC133"/>
    <mergeCell ref="OD131:OD133"/>
    <mergeCell ref="NU131:NU133"/>
    <mergeCell ref="NV131:NV133"/>
    <mergeCell ref="NW131:NW133"/>
    <mergeCell ref="NX131:NX133"/>
    <mergeCell ref="NY131:NY133"/>
    <mergeCell ref="NP131:NP133"/>
    <mergeCell ref="NQ131:NQ133"/>
    <mergeCell ref="NR131:NR133"/>
    <mergeCell ref="NS131:NS133"/>
    <mergeCell ref="NT131:NT133"/>
    <mergeCell ref="NK131:NK133"/>
    <mergeCell ref="NL131:NL133"/>
    <mergeCell ref="NM131:NM133"/>
    <mergeCell ref="NN131:NN133"/>
    <mergeCell ref="NO131:NO133"/>
    <mergeCell ref="NF131:NF133"/>
    <mergeCell ref="NG131:NG133"/>
    <mergeCell ref="NH131:NH133"/>
    <mergeCell ref="NI131:NI133"/>
    <mergeCell ref="NJ131:NJ133"/>
    <mergeCell ref="NA131:NA133"/>
    <mergeCell ref="NB131:NB133"/>
    <mergeCell ref="NC131:NC133"/>
    <mergeCell ref="ND131:ND133"/>
    <mergeCell ref="NE131:NE133"/>
    <mergeCell ref="MV131:MV133"/>
    <mergeCell ref="MW131:MW133"/>
    <mergeCell ref="MX131:MX133"/>
    <mergeCell ref="MY131:MY133"/>
    <mergeCell ref="MZ131:MZ133"/>
    <mergeCell ref="MQ131:MQ133"/>
    <mergeCell ref="MR131:MR133"/>
    <mergeCell ref="MS131:MS133"/>
    <mergeCell ref="MT131:MT133"/>
    <mergeCell ref="MU131:MU133"/>
    <mergeCell ref="ML131:ML133"/>
    <mergeCell ref="MM131:MM133"/>
    <mergeCell ref="MN131:MN133"/>
    <mergeCell ref="MO131:MO133"/>
    <mergeCell ref="AX134:AX136"/>
    <mergeCell ref="AY134:AY136"/>
    <mergeCell ref="AZ134:AZ136"/>
    <mergeCell ref="BA134:BA136"/>
    <mergeCell ref="BB134:BB136"/>
    <mergeCell ref="AS134:AS136"/>
    <mergeCell ref="AT134:AT136"/>
    <mergeCell ref="AU134:AU136"/>
    <mergeCell ref="AV134:AV136"/>
    <mergeCell ref="AW134:AW136"/>
    <mergeCell ref="AN134:AN136"/>
    <mergeCell ref="AO134:AO136"/>
    <mergeCell ref="AP134:AP136"/>
    <mergeCell ref="AQ134:AQ136"/>
    <mergeCell ref="AR134:AR136"/>
    <mergeCell ref="AI134:AI136"/>
    <mergeCell ref="AJ134:AJ136"/>
    <mergeCell ref="AK134:AK136"/>
    <mergeCell ref="AL134:AL136"/>
    <mergeCell ref="AM134:AM136"/>
    <mergeCell ref="AD134:AD136"/>
    <mergeCell ref="AE134:AE136"/>
    <mergeCell ref="AF134:AF136"/>
    <mergeCell ref="AG134:AG136"/>
    <mergeCell ref="AH134:AH136"/>
    <mergeCell ref="Y134:Y136"/>
    <mergeCell ref="Z134:Z136"/>
    <mergeCell ref="AA134:AA136"/>
    <mergeCell ref="AB134:AB136"/>
    <mergeCell ref="AC134:AC136"/>
    <mergeCell ref="T134:T136"/>
    <mergeCell ref="U134:U136"/>
    <mergeCell ref="V134:V136"/>
    <mergeCell ref="W134:W136"/>
    <mergeCell ref="X134:X136"/>
    <mergeCell ref="CG134:CG136"/>
    <mergeCell ref="CH134:CH136"/>
    <mergeCell ref="CI134:CI136"/>
    <mergeCell ref="CJ134:CJ136"/>
    <mergeCell ref="CK134:CK136"/>
    <mergeCell ref="CB134:CB136"/>
    <mergeCell ref="CC134:CC136"/>
    <mergeCell ref="CD134:CD136"/>
    <mergeCell ref="CE134:CE136"/>
    <mergeCell ref="CF134:CF136"/>
    <mergeCell ref="BW134:BW136"/>
    <mergeCell ref="BX134:BX136"/>
    <mergeCell ref="BY134:BY136"/>
    <mergeCell ref="BZ134:BZ136"/>
    <mergeCell ref="CA134:CA136"/>
    <mergeCell ref="BR134:BR136"/>
    <mergeCell ref="BS134:BS136"/>
    <mergeCell ref="BT134:BT136"/>
    <mergeCell ref="BU134:BU136"/>
    <mergeCell ref="BV134:BV136"/>
    <mergeCell ref="BM134:BM136"/>
    <mergeCell ref="BN134:BN136"/>
    <mergeCell ref="BO134:BO136"/>
    <mergeCell ref="BP134:BP136"/>
    <mergeCell ref="BQ134:BQ136"/>
    <mergeCell ref="BH134:BH136"/>
    <mergeCell ref="BI134:BI136"/>
    <mergeCell ref="BJ134:BJ136"/>
    <mergeCell ref="BK134:BK136"/>
    <mergeCell ref="BL134:BL136"/>
    <mergeCell ref="BC134:BC136"/>
    <mergeCell ref="BD134:BD136"/>
    <mergeCell ref="BE134:BE136"/>
    <mergeCell ref="BF134:BF136"/>
    <mergeCell ref="BG134:BG136"/>
    <mergeCell ref="DP134:DP136"/>
    <mergeCell ref="DQ134:DQ136"/>
    <mergeCell ref="DR134:DR136"/>
    <mergeCell ref="DS134:DS136"/>
    <mergeCell ref="DT134:DT136"/>
    <mergeCell ref="DK134:DK136"/>
    <mergeCell ref="DL134:DL136"/>
    <mergeCell ref="DM134:DM136"/>
    <mergeCell ref="DN134:DN136"/>
    <mergeCell ref="DO134:DO136"/>
    <mergeCell ref="DF134:DF136"/>
    <mergeCell ref="DG134:DG136"/>
    <mergeCell ref="DH134:DH136"/>
    <mergeCell ref="DI134:DI136"/>
    <mergeCell ref="DJ134:DJ136"/>
    <mergeCell ref="DA134:DA136"/>
    <mergeCell ref="DB134:DB136"/>
    <mergeCell ref="DC134:DC136"/>
    <mergeCell ref="DD134:DD136"/>
    <mergeCell ref="DE134:DE136"/>
    <mergeCell ref="CV134:CV136"/>
    <mergeCell ref="CW134:CW136"/>
    <mergeCell ref="CX134:CX136"/>
    <mergeCell ref="CY134:CY136"/>
    <mergeCell ref="CZ134:CZ136"/>
    <mergeCell ref="CQ134:CQ136"/>
    <mergeCell ref="CR134:CR136"/>
    <mergeCell ref="CS134:CS136"/>
    <mergeCell ref="CT134:CT136"/>
    <mergeCell ref="CU134:CU136"/>
    <mergeCell ref="CL134:CL136"/>
    <mergeCell ref="CM134:CM136"/>
    <mergeCell ref="CN134:CN136"/>
    <mergeCell ref="CO134:CO136"/>
    <mergeCell ref="CP134:CP136"/>
    <mergeCell ref="EY134:EY136"/>
    <mergeCell ref="EZ134:EZ136"/>
    <mergeCell ref="FA134:FA136"/>
    <mergeCell ref="FB134:FB136"/>
    <mergeCell ref="FC134:FC136"/>
    <mergeCell ref="ET134:ET136"/>
    <mergeCell ref="EU134:EU136"/>
    <mergeCell ref="EV134:EV136"/>
    <mergeCell ref="EW134:EW136"/>
    <mergeCell ref="EX134:EX136"/>
    <mergeCell ref="EO134:EO136"/>
    <mergeCell ref="EP134:EP136"/>
    <mergeCell ref="EQ134:EQ136"/>
    <mergeCell ref="ER134:ER136"/>
    <mergeCell ref="ES134:ES136"/>
    <mergeCell ref="EJ134:EJ136"/>
    <mergeCell ref="EK134:EK136"/>
    <mergeCell ref="EL134:EL136"/>
    <mergeCell ref="EM134:EM136"/>
    <mergeCell ref="EN134:EN136"/>
    <mergeCell ref="EE134:EE136"/>
    <mergeCell ref="EF134:EF136"/>
    <mergeCell ref="EG134:EG136"/>
    <mergeCell ref="EH134:EH136"/>
    <mergeCell ref="EI134:EI136"/>
    <mergeCell ref="DZ134:DZ136"/>
    <mergeCell ref="EA134:EA136"/>
    <mergeCell ref="EB134:EB136"/>
    <mergeCell ref="EC134:EC136"/>
    <mergeCell ref="ED134:ED136"/>
    <mergeCell ref="DU134:DU136"/>
    <mergeCell ref="DV134:DV136"/>
    <mergeCell ref="DW134:DW136"/>
    <mergeCell ref="DX134:DX136"/>
    <mergeCell ref="DY134:DY136"/>
    <mergeCell ref="GH134:GH136"/>
    <mergeCell ref="GI134:GI136"/>
    <mergeCell ref="GJ134:GJ136"/>
    <mergeCell ref="GK134:GK136"/>
    <mergeCell ref="GL134:GL136"/>
    <mergeCell ref="GC134:GC136"/>
    <mergeCell ref="GD134:GD136"/>
    <mergeCell ref="GE134:GE136"/>
    <mergeCell ref="GF134:GF136"/>
    <mergeCell ref="GG134:GG136"/>
    <mergeCell ref="FX134:FX136"/>
    <mergeCell ref="FY134:FY136"/>
    <mergeCell ref="FZ134:FZ136"/>
    <mergeCell ref="GA134:GA136"/>
    <mergeCell ref="GB134:GB136"/>
    <mergeCell ref="FS134:FS136"/>
    <mergeCell ref="FT134:FT136"/>
    <mergeCell ref="FU134:FU136"/>
    <mergeCell ref="FV134:FV136"/>
    <mergeCell ref="FW134:FW136"/>
    <mergeCell ref="FN134:FN136"/>
    <mergeCell ref="FO134:FO136"/>
    <mergeCell ref="FP134:FP136"/>
    <mergeCell ref="FQ134:FQ136"/>
    <mergeCell ref="FR134:FR136"/>
    <mergeCell ref="FI134:FI136"/>
    <mergeCell ref="FJ134:FJ136"/>
    <mergeCell ref="FK134:FK136"/>
    <mergeCell ref="FL134:FL136"/>
    <mergeCell ref="FM134:FM136"/>
    <mergeCell ref="FD134:FD136"/>
    <mergeCell ref="FE134:FE136"/>
    <mergeCell ref="FF134:FF136"/>
    <mergeCell ref="FG134:FG136"/>
    <mergeCell ref="FH134:FH136"/>
    <mergeCell ref="HQ134:HQ136"/>
    <mergeCell ref="HR134:HR136"/>
    <mergeCell ref="HS134:HS136"/>
    <mergeCell ref="HT134:HT136"/>
    <mergeCell ref="HU134:HU136"/>
    <mergeCell ref="HL134:HL136"/>
    <mergeCell ref="HM134:HM136"/>
    <mergeCell ref="HN134:HN136"/>
    <mergeCell ref="HO134:HO136"/>
    <mergeCell ref="HP134:HP136"/>
    <mergeCell ref="HG134:HG136"/>
    <mergeCell ref="HH134:HH136"/>
    <mergeCell ref="HI134:HI136"/>
    <mergeCell ref="HJ134:HJ136"/>
    <mergeCell ref="HK134:HK136"/>
    <mergeCell ref="HB134:HB136"/>
    <mergeCell ref="HC134:HC136"/>
    <mergeCell ref="HD134:HD136"/>
    <mergeCell ref="HE134:HE136"/>
    <mergeCell ref="HF134:HF136"/>
    <mergeCell ref="GW134:GW136"/>
    <mergeCell ref="GX134:GX136"/>
    <mergeCell ref="GY134:GY136"/>
    <mergeCell ref="GZ134:GZ136"/>
    <mergeCell ref="HA134:HA136"/>
    <mergeCell ref="GR134:GR136"/>
    <mergeCell ref="GS134:GS136"/>
    <mergeCell ref="GT134:GT136"/>
    <mergeCell ref="GU134:GU136"/>
    <mergeCell ref="GV134:GV136"/>
    <mergeCell ref="GM134:GM136"/>
    <mergeCell ref="GN134:GN136"/>
    <mergeCell ref="GO134:GO136"/>
    <mergeCell ref="GP134:GP136"/>
    <mergeCell ref="GQ134:GQ136"/>
    <mergeCell ref="IZ134:IZ136"/>
    <mergeCell ref="JA134:JA136"/>
    <mergeCell ref="JB134:JB136"/>
    <mergeCell ref="JC134:JC136"/>
    <mergeCell ref="JD134:JD136"/>
    <mergeCell ref="IU134:IU136"/>
    <mergeCell ref="IV134:IV136"/>
    <mergeCell ref="IW134:IW136"/>
    <mergeCell ref="IX134:IX136"/>
    <mergeCell ref="IY134:IY136"/>
    <mergeCell ref="IP134:IP136"/>
    <mergeCell ref="IQ134:IQ136"/>
    <mergeCell ref="IR134:IR136"/>
    <mergeCell ref="IS134:IS136"/>
    <mergeCell ref="IT134:IT136"/>
    <mergeCell ref="IK134:IK136"/>
    <mergeCell ref="IL134:IL136"/>
    <mergeCell ref="IM134:IM136"/>
    <mergeCell ref="IN134:IN136"/>
    <mergeCell ref="IO134:IO136"/>
    <mergeCell ref="IF134:IF136"/>
    <mergeCell ref="IG134:IG136"/>
    <mergeCell ref="IH134:IH136"/>
    <mergeCell ref="II134:II136"/>
    <mergeCell ref="IJ134:IJ136"/>
    <mergeCell ref="IA134:IA136"/>
    <mergeCell ref="IB134:IB136"/>
    <mergeCell ref="IC134:IC136"/>
    <mergeCell ref="ID134:ID136"/>
    <mergeCell ref="IE134:IE136"/>
    <mergeCell ref="HV134:HV136"/>
    <mergeCell ref="HW134:HW136"/>
    <mergeCell ref="HX134:HX136"/>
    <mergeCell ref="HY134:HY136"/>
    <mergeCell ref="HZ134:HZ136"/>
    <mergeCell ref="KI134:KI136"/>
    <mergeCell ref="KJ134:KJ136"/>
    <mergeCell ref="KK134:KK136"/>
    <mergeCell ref="KL134:KL136"/>
    <mergeCell ref="KM134:KM136"/>
    <mergeCell ref="KD134:KD136"/>
    <mergeCell ref="KE134:KE136"/>
    <mergeCell ref="KF134:KF136"/>
    <mergeCell ref="KG134:KG136"/>
    <mergeCell ref="KH134:KH136"/>
    <mergeCell ref="JY134:JY136"/>
    <mergeCell ref="JZ134:JZ136"/>
    <mergeCell ref="KA134:KA136"/>
    <mergeCell ref="KB134:KB136"/>
    <mergeCell ref="KC134:KC136"/>
    <mergeCell ref="JT134:JT136"/>
    <mergeCell ref="JU134:JU136"/>
    <mergeCell ref="JV134:JV136"/>
    <mergeCell ref="JW134:JW136"/>
    <mergeCell ref="JX134:JX136"/>
    <mergeCell ref="JO134:JO136"/>
    <mergeCell ref="JP134:JP136"/>
    <mergeCell ref="JQ134:JQ136"/>
    <mergeCell ref="JR134:JR136"/>
    <mergeCell ref="JS134:JS136"/>
    <mergeCell ref="JJ134:JJ136"/>
    <mergeCell ref="JK134:JK136"/>
    <mergeCell ref="JL134:JL136"/>
    <mergeCell ref="JM134:JM136"/>
    <mergeCell ref="JN134:JN136"/>
    <mergeCell ref="JE134:JE136"/>
    <mergeCell ref="JF134:JF136"/>
    <mergeCell ref="JG134:JG136"/>
    <mergeCell ref="JH134:JH136"/>
    <mergeCell ref="JI134:JI136"/>
    <mergeCell ref="LR134:LR136"/>
    <mergeCell ref="LS134:LS136"/>
    <mergeCell ref="LT134:LT136"/>
    <mergeCell ref="LU134:LU136"/>
    <mergeCell ref="LV134:LV136"/>
    <mergeCell ref="LM134:LM136"/>
    <mergeCell ref="LN134:LN136"/>
    <mergeCell ref="LO134:LO136"/>
    <mergeCell ref="LP134:LP136"/>
    <mergeCell ref="LQ134:LQ136"/>
    <mergeCell ref="LH134:LH136"/>
    <mergeCell ref="LI134:LI136"/>
    <mergeCell ref="LJ134:LJ136"/>
    <mergeCell ref="LK134:LK136"/>
    <mergeCell ref="LL134:LL136"/>
    <mergeCell ref="LC134:LC136"/>
    <mergeCell ref="LD134:LD136"/>
    <mergeCell ref="LE134:LE136"/>
    <mergeCell ref="LF134:LF136"/>
    <mergeCell ref="LG134:LG136"/>
    <mergeCell ref="KX134:KX136"/>
    <mergeCell ref="KY134:KY136"/>
    <mergeCell ref="KZ134:KZ136"/>
    <mergeCell ref="LA134:LA136"/>
    <mergeCell ref="LB134:LB136"/>
    <mergeCell ref="KS134:KS136"/>
    <mergeCell ref="KT134:KT136"/>
    <mergeCell ref="KU134:KU136"/>
    <mergeCell ref="KV134:KV136"/>
    <mergeCell ref="KW134:KW136"/>
    <mergeCell ref="KN134:KN136"/>
    <mergeCell ref="KO134:KO136"/>
    <mergeCell ref="KP134:KP136"/>
    <mergeCell ref="KQ134:KQ136"/>
    <mergeCell ref="KR134:KR136"/>
    <mergeCell ref="NA134:NA136"/>
    <mergeCell ref="NB134:NB136"/>
    <mergeCell ref="NC134:NC136"/>
    <mergeCell ref="ND134:ND136"/>
    <mergeCell ref="NE134:NE136"/>
    <mergeCell ref="MV134:MV136"/>
    <mergeCell ref="MW134:MW136"/>
    <mergeCell ref="MX134:MX136"/>
    <mergeCell ref="MY134:MY136"/>
    <mergeCell ref="MZ134:MZ136"/>
    <mergeCell ref="MQ134:MQ136"/>
    <mergeCell ref="MR134:MR136"/>
    <mergeCell ref="MS134:MS136"/>
    <mergeCell ref="MT134:MT136"/>
    <mergeCell ref="MU134:MU136"/>
    <mergeCell ref="ML134:ML136"/>
    <mergeCell ref="MM134:MM136"/>
    <mergeCell ref="MN134:MN136"/>
    <mergeCell ref="MO134:MO136"/>
    <mergeCell ref="MP134:MP136"/>
    <mergeCell ref="MG134:MG136"/>
    <mergeCell ref="MH134:MH136"/>
    <mergeCell ref="MI134:MI136"/>
    <mergeCell ref="MJ134:MJ136"/>
    <mergeCell ref="MK134:MK136"/>
    <mergeCell ref="MB134:MB136"/>
    <mergeCell ref="MC134:MC136"/>
    <mergeCell ref="MD134:MD136"/>
    <mergeCell ref="ME134:ME136"/>
    <mergeCell ref="MF134:MF136"/>
    <mergeCell ref="LW134:LW136"/>
    <mergeCell ref="LX134:LX136"/>
    <mergeCell ref="LY134:LY136"/>
    <mergeCell ref="LZ134:LZ136"/>
    <mergeCell ref="MA134:MA136"/>
    <mergeCell ref="OJ134:OJ136"/>
    <mergeCell ref="OK134:OK136"/>
    <mergeCell ref="OL134:OL136"/>
    <mergeCell ref="OM134:OM136"/>
    <mergeCell ref="ON134:ON136"/>
    <mergeCell ref="OE134:OE136"/>
    <mergeCell ref="OF134:OF136"/>
    <mergeCell ref="OG134:OG136"/>
    <mergeCell ref="OH134:OH136"/>
    <mergeCell ref="OI134:OI136"/>
    <mergeCell ref="NZ134:NZ136"/>
    <mergeCell ref="OA134:OA136"/>
    <mergeCell ref="OB134:OB136"/>
    <mergeCell ref="OC134:OC136"/>
    <mergeCell ref="OD134:OD136"/>
    <mergeCell ref="NU134:NU136"/>
    <mergeCell ref="NV134:NV136"/>
    <mergeCell ref="NW134:NW136"/>
    <mergeCell ref="NX134:NX136"/>
    <mergeCell ref="NY134:NY136"/>
    <mergeCell ref="NP134:NP136"/>
    <mergeCell ref="NQ134:NQ136"/>
    <mergeCell ref="NR134:NR136"/>
    <mergeCell ref="NS134:NS136"/>
    <mergeCell ref="NT134:NT136"/>
    <mergeCell ref="NK134:NK136"/>
    <mergeCell ref="NL134:NL136"/>
    <mergeCell ref="NM134:NM136"/>
    <mergeCell ref="NN134:NN136"/>
    <mergeCell ref="NO134:NO136"/>
    <mergeCell ref="NF134:NF136"/>
    <mergeCell ref="NG134:NG136"/>
    <mergeCell ref="NH134:NH136"/>
    <mergeCell ref="NI134:NI136"/>
    <mergeCell ref="NJ134:NJ136"/>
    <mergeCell ref="AN137:AN139"/>
    <mergeCell ref="AO137:AO139"/>
    <mergeCell ref="AP137:AP139"/>
    <mergeCell ref="AQ137:AQ139"/>
    <mergeCell ref="AR137:AR139"/>
    <mergeCell ref="AI137:AI139"/>
    <mergeCell ref="AJ137:AJ139"/>
    <mergeCell ref="AK137:AK139"/>
    <mergeCell ref="AL137:AL139"/>
    <mergeCell ref="AM137:AM139"/>
    <mergeCell ref="AD137:AD139"/>
    <mergeCell ref="AE137:AE139"/>
    <mergeCell ref="AF137:AF139"/>
    <mergeCell ref="AG137:AG139"/>
    <mergeCell ref="AH137:AH139"/>
    <mergeCell ref="Y137:Y139"/>
    <mergeCell ref="Z137:Z139"/>
    <mergeCell ref="AA137:AA139"/>
    <mergeCell ref="AB137:AB139"/>
    <mergeCell ref="AC137:AC139"/>
    <mergeCell ref="T137:T139"/>
    <mergeCell ref="U137:U139"/>
    <mergeCell ref="V137:V139"/>
    <mergeCell ref="W137:W139"/>
    <mergeCell ref="X137:X139"/>
    <mergeCell ref="O137:O139"/>
    <mergeCell ref="P137:P139"/>
    <mergeCell ref="Q137:Q139"/>
    <mergeCell ref="R137:R139"/>
    <mergeCell ref="S137:S139"/>
    <mergeCell ref="J137:J139"/>
    <mergeCell ref="K137:K139"/>
    <mergeCell ref="L137:L139"/>
    <mergeCell ref="M137:M139"/>
    <mergeCell ref="N137:N139"/>
    <mergeCell ref="BW137:BW139"/>
    <mergeCell ref="BX137:BX139"/>
    <mergeCell ref="BY137:BY139"/>
    <mergeCell ref="BZ137:BZ139"/>
    <mergeCell ref="CA137:CA139"/>
    <mergeCell ref="BR137:BR139"/>
    <mergeCell ref="BS137:BS139"/>
    <mergeCell ref="BT137:BT139"/>
    <mergeCell ref="BU137:BU139"/>
    <mergeCell ref="BV137:BV139"/>
    <mergeCell ref="BM137:BM139"/>
    <mergeCell ref="BN137:BN139"/>
    <mergeCell ref="BO137:BO139"/>
    <mergeCell ref="BP137:BP139"/>
    <mergeCell ref="BQ137:BQ139"/>
    <mergeCell ref="BH137:BH139"/>
    <mergeCell ref="BI137:BI139"/>
    <mergeCell ref="BJ137:BJ139"/>
    <mergeCell ref="BK137:BK139"/>
    <mergeCell ref="BL137:BL139"/>
    <mergeCell ref="BC137:BC139"/>
    <mergeCell ref="BD137:BD139"/>
    <mergeCell ref="BE137:BE139"/>
    <mergeCell ref="BF137:BF139"/>
    <mergeCell ref="BG137:BG139"/>
    <mergeCell ref="AX137:AX139"/>
    <mergeCell ref="AY137:AY139"/>
    <mergeCell ref="AZ137:AZ139"/>
    <mergeCell ref="BA137:BA139"/>
    <mergeCell ref="BB137:BB139"/>
    <mergeCell ref="AS137:AS139"/>
    <mergeCell ref="AT137:AT139"/>
    <mergeCell ref="AU137:AU139"/>
    <mergeCell ref="AV137:AV139"/>
    <mergeCell ref="AW137:AW139"/>
    <mergeCell ref="DF137:DF139"/>
    <mergeCell ref="DG137:DG139"/>
    <mergeCell ref="DH137:DH139"/>
    <mergeCell ref="DI137:DI139"/>
    <mergeCell ref="DJ137:DJ139"/>
    <mergeCell ref="DA137:DA139"/>
    <mergeCell ref="DB137:DB139"/>
    <mergeCell ref="DC137:DC139"/>
    <mergeCell ref="DD137:DD139"/>
    <mergeCell ref="DE137:DE139"/>
    <mergeCell ref="CV137:CV139"/>
    <mergeCell ref="CW137:CW139"/>
    <mergeCell ref="CX137:CX139"/>
    <mergeCell ref="CY137:CY139"/>
    <mergeCell ref="CZ137:CZ139"/>
    <mergeCell ref="CQ137:CQ139"/>
    <mergeCell ref="CR137:CR139"/>
    <mergeCell ref="CS137:CS139"/>
    <mergeCell ref="CT137:CT139"/>
    <mergeCell ref="CU137:CU139"/>
    <mergeCell ref="CL137:CL139"/>
    <mergeCell ref="CM137:CM139"/>
    <mergeCell ref="CN137:CN139"/>
    <mergeCell ref="CO137:CO139"/>
    <mergeCell ref="CP137:CP139"/>
    <mergeCell ref="CG137:CG139"/>
    <mergeCell ref="CH137:CH139"/>
    <mergeCell ref="CI137:CI139"/>
    <mergeCell ref="CJ137:CJ139"/>
    <mergeCell ref="CK137:CK139"/>
    <mergeCell ref="CB137:CB139"/>
    <mergeCell ref="CC137:CC139"/>
    <mergeCell ref="CD137:CD139"/>
    <mergeCell ref="CE137:CE139"/>
    <mergeCell ref="CF137:CF139"/>
    <mergeCell ref="EO137:EO139"/>
    <mergeCell ref="EP137:EP139"/>
    <mergeCell ref="EQ137:EQ139"/>
    <mergeCell ref="ER137:ER139"/>
    <mergeCell ref="ES137:ES139"/>
    <mergeCell ref="EJ137:EJ139"/>
    <mergeCell ref="EK137:EK139"/>
    <mergeCell ref="EL137:EL139"/>
    <mergeCell ref="EM137:EM139"/>
    <mergeCell ref="EN137:EN139"/>
    <mergeCell ref="EE137:EE139"/>
    <mergeCell ref="EF137:EF139"/>
    <mergeCell ref="EG137:EG139"/>
    <mergeCell ref="EH137:EH139"/>
    <mergeCell ref="EI137:EI139"/>
    <mergeCell ref="DZ137:DZ139"/>
    <mergeCell ref="EA137:EA139"/>
    <mergeCell ref="EB137:EB139"/>
    <mergeCell ref="EC137:EC139"/>
    <mergeCell ref="ED137:ED139"/>
    <mergeCell ref="DU137:DU139"/>
    <mergeCell ref="DV137:DV139"/>
    <mergeCell ref="DW137:DW139"/>
    <mergeCell ref="DX137:DX139"/>
    <mergeCell ref="DY137:DY139"/>
    <mergeCell ref="DP137:DP139"/>
    <mergeCell ref="DQ137:DQ139"/>
    <mergeCell ref="DR137:DR139"/>
    <mergeCell ref="DS137:DS139"/>
    <mergeCell ref="DT137:DT139"/>
    <mergeCell ref="DK137:DK139"/>
    <mergeCell ref="DL137:DL139"/>
    <mergeCell ref="DM137:DM139"/>
    <mergeCell ref="DN137:DN139"/>
    <mergeCell ref="DO137:DO139"/>
    <mergeCell ref="FX137:FX139"/>
    <mergeCell ref="FY137:FY139"/>
    <mergeCell ref="FZ137:FZ139"/>
    <mergeCell ref="GA137:GA139"/>
    <mergeCell ref="GB137:GB139"/>
    <mergeCell ref="FS137:FS139"/>
    <mergeCell ref="FT137:FT139"/>
    <mergeCell ref="FU137:FU139"/>
    <mergeCell ref="FV137:FV139"/>
    <mergeCell ref="FW137:FW139"/>
    <mergeCell ref="FN137:FN139"/>
    <mergeCell ref="FO137:FO139"/>
    <mergeCell ref="FP137:FP139"/>
    <mergeCell ref="FQ137:FQ139"/>
    <mergeCell ref="FR137:FR139"/>
    <mergeCell ref="FI137:FI139"/>
    <mergeCell ref="FJ137:FJ139"/>
    <mergeCell ref="FK137:FK139"/>
    <mergeCell ref="FL137:FL139"/>
    <mergeCell ref="FM137:FM139"/>
    <mergeCell ref="FD137:FD139"/>
    <mergeCell ref="FE137:FE139"/>
    <mergeCell ref="FF137:FF139"/>
    <mergeCell ref="FG137:FG139"/>
    <mergeCell ref="FH137:FH139"/>
    <mergeCell ref="EY137:EY139"/>
    <mergeCell ref="EZ137:EZ139"/>
    <mergeCell ref="FA137:FA139"/>
    <mergeCell ref="FB137:FB139"/>
    <mergeCell ref="FC137:FC139"/>
    <mergeCell ref="ET137:ET139"/>
    <mergeCell ref="EU137:EU139"/>
    <mergeCell ref="EV137:EV139"/>
    <mergeCell ref="EW137:EW139"/>
    <mergeCell ref="EX137:EX139"/>
    <mergeCell ref="HG137:HG139"/>
    <mergeCell ref="HH137:HH139"/>
    <mergeCell ref="HI137:HI139"/>
    <mergeCell ref="HJ137:HJ139"/>
    <mergeCell ref="HK137:HK139"/>
    <mergeCell ref="HB137:HB139"/>
    <mergeCell ref="HC137:HC139"/>
    <mergeCell ref="HD137:HD139"/>
    <mergeCell ref="HE137:HE139"/>
    <mergeCell ref="HF137:HF139"/>
    <mergeCell ref="GW137:GW139"/>
    <mergeCell ref="GX137:GX139"/>
    <mergeCell ref="GY137:GY139"/>
    <mergeCell ref="GZ137:GZ139"/>
    <mergeCell ref="HA137:HA139"/>
    <mergeCell ref="GR137:GR139"/>
    <mergeCell ref="GS137:GS139"/>
    <mergeCell ref="GT137:GT139"/>
    <mergeCell ref="GU137:GU139"/>
    <mergeCell ref="GV137:GV139"/>
    <mergeCell ref="GM137:GM139"/>
    <mergeCell ref="GN137:GN139"/>
    <mergeCell ref="GO137:GO139"/>
    <mergeCell ref="GP137:GP139"/>
    <mergeCell ref="GQ137:GQ139"/>
    <mergeCell ref="GH137:GH139"/>
    <mergeCell ref="GI137:GI139"/>
    <mergeCell ref="GJ137:GJ139"/>
    <mergeCell ref="GK137:GK139"/>
    <mergeCell ref="GL137:GL139"/>
    <mergeCell ref="GC137:GC139"/>
    <mergeCell ref="GD137:GD139"/>
    <mergeCell ref="GE137:GE139"/>
    <mergeCell ref="GF137:GF139"/>
    <mergeCell ref="GG137:GG139"/>
    <mergeCell ref="IP137:IP139"/>
    <mergeCell ref="IQ137:IQ139"/>
    <mergeCell ref="IR137:IR139"/>
    <mergeCell ref="IS137:IS139"/>
    <mergeCell ref="IT137:IT139"/>
    <mergeCell ref="IK137:IK139"/>
    <mergeCell ref="IL137:IL139"/>
    <mergeCell ref="IM137:IM139"/>
    <mergeCell ref="IN137:IN139"/>
    <mergeCell ref="IO137:IO139"/>
    <mergeCell ref="IF137:IF139"/>
    <mergeCell ref="IG137:IG139"/>
    <mergeCell ref="IH137:IH139"/>
    <mergeCell ref="II137:II139"/>
    <mergeCell ref="IJ137:IJ139"/>
    <mergeCell ref="IA137:IA139"/>
    <mergeCell ref="IB137:IB139"/>
    <mergeCell ref="IC137:IC139"/>
    <mergeCell ref="ID137:ID139"/>
    <mergeCell ref="IE137:IE139"/>
    <mergeCell ref="HV137:HV139"/>
    <mergeCell ref="HW137:HW139"/>
    <mergeCell ref="HX137:HX139"/>
    <mergeCell ref="HY137:HY139"/>
    <mergeCell ref="HZ137:HZ139"/>
    <mergeCell ref="HQ137:HQ139"/>
    <mergeCell ref="HR137:HR139"/>
    <mergeCell ref="HS137:HS139"/>
    <mergeCell ref="HT137:HT139"/>
    <mergeCell ref="HU137:HU139"/>
    <mergeCell ref="HL137:HL139"/>
    <mergeCell ref="HM137:HM139"/>
    <mergeCell ref="HN137:HN139"/>
    <mergeCell ref="HO137:HO139"/>
    <mergeCell ref="HP137:HP139"/>
    <mergeCell ref="JY137:JY139"/>
    <mergeCell ref="JZ137:JZ139"/>
    <mergeCell ref="KA137:KA139"/>
    <mergeCell ref="KB137:KB139"/>
    <mergeCell ref="KC137:KC139"/>
    <mergeCell ref="JT137:JT139"/>
    <mergeCell ref="JU137:JU139"/>
    <mergeCell ref="JV137:JV139"/>
    <mergeCell ref="JW137:JW139"/>
    <mergeCell ref="JX137:JX139"/>
    <mergeCell ref="JO137:JO139"/>
    <mergeCell ref="JP137:JP139"/>
    <mergeCell ref="JQ137:JQ139"/>
    <mergeCell ref="JR137:JR139"/>
    <mergeCell ref="JS137:JS139"/>
    <mergeCell ref="JJ137:JJ139"/>
    <mergeCell ref="JK137:JK139"/>
    <mergeCell ref="JL137:JL139"/>
    <mergeCell ref="JM137:JM139"/>
    <mergeCell ref="JN137:JN139"/>
    <mergeCell ref="JE137:JE139"/>
    <mergeCell ref="JF137:JF139"/>
    <mergeCell ref="JG137:JG139"/>
    <mergeCell ref="JH137:JH139"/>
    <mergeCell ref="JI137:JI139"/>
    <mergeCell ref="IZ137:IZ139"/>
    <mergeCell ref="JA137:JA139"/>
    <mergeCell ref="JB137:JB139"/>
    <mergeCell ref="JC137:JC139"/>
    <mergeCell ref="JD137:JD139"/>
    <mergeCell ref="IU137:IU139"/>
    <mergeCell ref="IV137:IV139"/>
    <mergeCell ref="IW137:IW139"/>
    <mergeCell ref="IX137:IX139"/>
    <mergeCell ref="IY137:IY139"/>
    <mergeCell ref="LH137:LH139"/>
    <mergeCell ref="LI137:LI139"/>
    <mergeCell ref="LJ137:LJ139"/>
    <mergeCell ref="LK137:LK139"/>
    <mergeCell ref="LL137:LL139"/>
    <mergeCell ref="LC137:LC139"/>
    <mergeCell ref="LD137:LD139"/>
    <mergeCell ref="LE137:LE139"/>
    <mergeCell ref="LF137:LF139"/>
    <mergeCell ref="LG137:LG139"/>
    <mergeCell ref="KX137:KX139"/>
    <mergeCell ref="KY137:KY139"/>
    <mergeCell ref="KZ137:KZ139"/>
    <mergeCell ref="LA137:LA139"/>
    <mergeCell ref="LB137:LB139"/>
    <mergeCell ref="KS137:KS139"/>
    <mergeCell ref="KT137:KT139"/>
    <mergeCell ref="KU137:KU139"/>
    <mergeCell ref="KV137:KV139"/>
    <mergeCell ref="KW137:KW139"/>
    <mergeCell ref="KN137:KN139"/>
    <mergeCell ref="KO137:KO139"/>
    <mergeCell ref="KP137:KP139"/>
    <mergeCell ref="KQ137:KQ139"/>
    <mergeCell ref="KR137:KR139"/>
    <mergeCell ref="KI137:KI139"/>
    <mergeCell ref="KJ137:KJ139"/>
    <mergeCell ref="KK137:KK139"/>
    <mergeCell ref="KL137:KL139"/>
    <mergeCell ref="KM137:KM139"/>
    <mergeCell ref="KD137:KD139"/>
    <mergeCell ref="KE137:KE139"/>
    <mergeCell ref="KF137:KF139"/>
    <mergeCell ref="KG137:KG139"/>
    <mergeCell ref="KH137:KH139"/>
    <mergeCell ref="MZ137:MZ139"/>
    <mergeCell ref="MQ137:MQ139"/>
    <mergeCell ref="MR137:MR139"/>
    <mergeCell ref="MS137:MS139"/>
    <mergeCell ref="MT137:MT139"/>
    <mergeCell ref="MU137:MU139"/>
    <mergeCell ref="ML137:ML139"/>
    <mergeCell ref="MM137:MM139"/>
    <mergeCell ref="MN137:MN139"/>
    <mergeCell ref="MO137:MO139"/>
    <mergeCell ref="MP137:MP139"/>
    <mergeCell ref="MG137:MG139"/>
    <mergeCell ref="MH137:MH139"/>
    <mergeCell ref="MI137:MI139"/>
    <mergeCell ref="MJ137:MJ139"/>
    <mergeCell ref="MK137:MK139"/>
    <mergeCell ref="MB137:MB139"/>
    <mergeCell ref="MC137:MC139"/>
    <mergeCell ref="MD137:MD139"/>
    <mergeCell ref="ME137:ME139"/>
    <mergeCell ref="MF137:MF139"/>
    <mergeCell ref="LW137:LW139"/>
    <mergeCell ref="LX137:LX139"/>
    <mergeCell ref="LY137:LY139"/>
    <mergeCell ref="LZ137:LZ139"/>
    <mergeCell ref="MA137:MA139"/>
    <mergeCell ref="LR137:LR139"/>
    <mergeCell ref="LS137:LS139"/>
    <mergeCell ref="LT137:LT139"/>
    <mergeCell ref="LU137:LU139"/>
    <mergeCell ref="LV137:LV139"/>
    <mergeCell ref="LM137:LM139"/>
    <mergeCell ref="LN137:LN139"/>
    <mergeCell ref="LO137:LO139"/>
    <mergeCell ref="LP137:LP139"/>
    <mergeCell ref="LQ137:LQ139"/>
    <mergeCell ref="Y140:Y142"/>
    <mergeCell ref="Z140:Z142"/>
    <mergeCell ref="AA140:AA142"/>
    <mergeCell ref="AB140:AB142"/>
    <mergeCell ref="AC140:AC142"/>
    <mergeCell ref="T140:T142"/>
    <mergeCell ref="U140:U142"/>
    <mergeCell ref="V140:V142"/>
    <mergeCell ref="W140:W142"/>
    <mergeCell ref="X140:X142"/>
    <mergeCell ref="O140:O142"/>
    <mergeCell ref="P140:P142"/>
    <mergeCell ref="Q140:Q142"/>
    <mergeCell ref="R140:R142"/>
    <mergeCell ref="S140:S142"/>
    <mergeCell ref="J140:J142"/>
    <mergeCell ref="K140:K142"/>
    <mergeCell ref="L140:L142"/>
    <mergeCell ref="M140:M142"/>
    <mergeCell ref="N140:N142"/>
    <mergeCell ref="OJ137:OJ139"/>
    <mergeCell ref="OK137:OK139"/>
    <mergeCell ref="OL137:OL139"/>
    <mergeCell ref="OM137:OM139"/>
    <mergeCell ref="ON137:ON139"/>
    <mergeCell ref="OE137:OE139"/>
    <mergeCell ref="OF137:OF139"/>
    <mergeCell ref="OG137:OG139"/>
    <mergeCell ref="OH137:OH139"/>
    <mergeCell ref="OI137:OI139"/>
    <mergeCell ref="NZ137:NZ139"/>
    <mergeCell ref="OA137:OA139"/>
    <mergeCell ref="OB137:OB139"/>
    <mergeCell ref="OC137:OC139"/>
    <mergeCell ref="OD137:OD139"/>
    <mergeCell ref="NU137:NU139"/>
    <mergeCell ref="NV137:NV139"/>
    <mergeCell ref="NW137:NW139"/>
    <mergeCell ref="NX137:NX139"/>
    <mergeCell ref="NY137:NY139"/>
    <mergeCell ref="NP137:NP139"/>
    <mergeCell ref="NQ137:NQ139"/>
    <mergeCell ref="NR137:NR139"/>
    <mergeCell ref="NS137:NS139"/>
    <mergeCell ref="NT137:NT139"/>
    <mergeCell ref="NK137:NK139"/>
    <mergeCell ref="NL137:NL139"/>
    <mergeCell ref="NM137:NM139"/>
    <mergeCell ref="NN137:NN139"/>
    <mergeCell ref="NO137:NO139"/>
    <mergeCell ref="NF137:NF139"/>
    <mergeCell ref="NG137:NG139"/>
    <mergeCell ref="NH137:NH139"/>
    <mergeCell ref="NI137:NI139"/>
    <mergeCell ref="NJ137:NJ139"/>
    <mergeCell ref="NA137:NA139"/>
    <mergeCell ref="NB137:NB139"/>
    <mergeCell ref="NC137:NC139"/>
    <mergeCell ref="ND137:ND139"/>
    <mergeCell ref="NE137:NE139"/>
    <mergeCell ref="MV137:MV139"/>
    <mergeCell ref="MW137:MW139"/>
    <mergeCell ref="MX137:MX139"/>
    <mergeCell ref="MY137:MY139"/>
    <mergeCell ref="BH140:BH142"/>
    <mergeCell ref="BI140:BI142"/>
    <mergeCell ref="BJ140:BJ142"/>
    <mergeCell ref="BK140:BK142"/>
    <mergeCell ref="BL140:BL142"/>
    <mergeCell ref="BC140:BC142"/>
    <mergeCell ref="BD140:BD142"/>
    <mergeCell ref="BE140:BE142"/>
    <mergeCell ref="BF140:BF142"/>
    <mergeCell ref="BG140:BG142"/>
    <mergeCell ref="AX140:AX142"/>
    <mergeCell ref="AY140:AY142"/>
    <mergeCell ref="AZ140:AZ142"/>
    <mergeCell ref="BA140:BA142"/>
    <mergeCell ref="BB140:BB142"/>
    <mergeCell ref="AS140:AS142"/>
    <mergeCell ref="AT140:AT142"/>
    <mergeCell ref="AU140:AU142"/>
    <mergeCell ref="AV140:AV142"/>
    <mergeCell ref="AW140:AW142"/>
    <mergeCell ref="AN140:AN142"/>
    <mergeCell ref="AO140:AO142"/>
    <mergeCell ref="AP140:AP142"/>
    <mergeCell ref="AQ140:AQ142"/>
    <mergeCell ref="AR140:AR142"/>
    <mergeCell ref="AI140:AI142"/>
    <mergeCell ref="AJ140:AJ142"/>
    <mergeCell ref="AK140:AK142"/>
    <mergeCell ref="AL140:AL142"/>
    <mergeCell ref="AM140:AM142"/>
    <mergeCell ref="AD140:AD142"/>
    <mergeCell ref="AE140:AE142"/>
    <mergeCell ref="AF140:AF142"/>
    <mergeCell ref="AG140:AG142"/>
    <mergeCell ref="AH140:AH142"/>
    <mergeCell ref="CQ140:CQ142"/>
    <mergeCell ref="CR140:CR142"/>
    <mergeCell ref="CS140:CS142"/>
    <mergeCell ref="CT140:CT142"/>
    <mergeCell ref="CU140:CU142"/>
    <mergeCell ref="CL140:CL142"/>
    <mergeCell ref="CM140:CM142"/>
    <mergeCell ref="CN140:CN142"/>
    <mergeCell ref="CO140:CO142"/>
    <mergeCell ref="CP140:CP142"/>
    <mergeCell ref="CG140:CG142"/>
    <mergeCell ref="CH140:CH142"/>
    <mergeCell ref="CI140:CI142"/>
    <mergeCell ref="CJ140:CJ142"/>
    <mergeCell ref="CK140:CK142"/>
    <mergeCell ref="CB140:CB142"/>
    <mergeCell ref="CC140:CC142"/>
    <mergeCell ref="CD140:CD142"/>
    <mergeCell ref="CE140:CE142"/>
    <mergeCell ref="CF140:CF142"/>
    <mergeCell ref="BW140:BW142"/>
    <mergeCell ref="BX140:BX142"/>
    <mergeCell ref="BY140:BY142"/>
    <mergeCell ref="BZ140:BZ142"/>
    <mergeCell ref="CA140:CA142"/>
    <mergeCell ref="BR140:BR142"/>
    <mergeCell ref="BS140:BS142"/>
    <mergeCell ref="BT140:BT142"/>
    <mergeCell ref="BU140:BU142"/>
    <mergeCell ref="BV140:BV142"/>
    <mergeCell ref="BM140:BM142"/>
    <mergeCell ref="BN140:BN142"/>
    <mergeCell ref="BO140:BO142"/>
    <mergeCell ref="BP140:BP142"/>
    <mergeCell ref="BQ140:BQ142"/>
    <mergeCell ref="DZ140:DZ142"/>
    <mergeCell ref="EA140:EA142"/>
    <mergeCell ref="EB140:EB142"/>
    <mergeCell ref="EC140:EC142"/>
    <mergeCell ref="ED140:ED142"/>
    <mergeCell ref="DU140:DU142"/>
    <mergeCell ref="DV140:DV142"/>
    <mergeCell ref="DW140:DW142"/>
    <mergeCell ref="DX140:DX142"/>
    <mergeCell ref="DY140:DY142"/>
    <mergeCell ref="DP140:DP142"/>
    <mergeCell ref="DQ140:DQ142"/>
    <mergeCell ref="DR140:DR142"/>
    <mergeCell ref="DS140:DS142"/>
    <mergeCell ref="DT140:DT142"/>
    <mergeCell ref="DK140:DK142"/>
    <mergeCell ref="DL140:DL142"/>
    <mergeCell ref="DM140:DM142"/>
    <mergeCell ref="DN140:DN142"/>
    <mergeCell ref="DO140:DO142"/>
    <mergeCell ref="DF140:DF142"/>
    <mergeCell ref="DG140:DG142"/>
    <mergeCell ref="DH140:DH142"/>
    <mergeCell ref="DI140:DI142"/>
    <mergeCell ref="DJ140:DJ142"/>
    <mergeCell ref="DA140:DA142"/>
    <mergeCell ref="DB140:DB142"/>
    <mergeCell ref="DC140:DC142"/>
    <mergeCell ref="DD140:DD142"/>
    <mergeCell ref="DE140:DE142"/>
    <mergeCell ref="CV140:CV142"/>
    <mergeCell ref="CW140:CW142"/>
    <mergeCell ref="CX140:CX142"/>
    <mergeCell ref="CY140:CY142"/>
    <mergeCell ref="CZ140:CZ142"/>
    <mergeCell ref="FI140:FI142"/>
    <mergeCell ref="FJ140:FJ142"/>
    <mergeCell ref="FK140:FK142"/>
    <mergeCell ref="FL140:FL142"/>
    <mergeCell ref="FM140:FM142"/>
    <mergeCell ref="FD140:FD142"/>
    <mergeCell ref="FE140:FE142"/>
    <mergeCell ref="FF140:FF142"/>
    <mergeCell ref="FG140:FG142"/>
    <mergeCell ref="FH140:FH142"/>
    <mergeCell ref="EY140:EY142"/>
    <mergeCell ref="EZ140:EZ142"/>
    <mergeCell ref="FA140:FA142"/>
    <mergeCell ref="FB140:FB142"/>
    <mergeCell ref="FC140:FC142"/>
    <mergeCell ref="ET140:ET142"/>
    <mergeCell ref="EU140:EU142"/>
    <mergeCell ref="EV140:EV142"/>
    <mergeCell ref="EW140:EW142"/>
    <mergeCell ref="EX140:EX142"/>
    <mergeCell ref="EO140:EO142"/>
    <mergeCell ref="EP140:EP142"/>
    <mergeCell ref="EQ140:EQ142"/>
    <mergeCell ref="ER140:ER142"/>
    <mergeCell ref="ES140:ES142"/>
    <mergeCell ref="EJ140:EJ142"/>
    <mergeCell ref="EK140:EK142"/>
    <mergeCell ref="EL140:EL142"/>
    <mergeCell ref="EM140:EM142"/>
    <mergeCell ref="EN140:EN142"/>
    <mergeCell ref="EE140:EE142"/>
    <mergeCell ref="EF140:EF142"/>
    <mergeCell ref="EG140:EG142"/>
    <mergeCell ref="EH140:EH142"/>
    <mergeCell ref="EI140:EI142"/>
    <mergeCell ref="GR140:GR142"/>
    <mergeCell ref="GS140:GS142"/>
    <mergeCell ref="GT140:GT142"/>
    <mergeCell ref="GU140:GU142"/>
    <mergeCell ref="GV140:GV142"/>
    <mergeCell ref="GM140:GM142"/>
    <mergeCell ref="GN140:GN142"/>
    <mergeCell ref="GO140:GO142"/>
    <mergeCell ref="GP140:GP142"/>
    <mergeCell ref="GQ140:GQ142"/>
    <mergeCell ref="GH140:GH142"/>
    <mergeCell ref="GI140:GI142"/>
    <mergeCell ref="GJ140:GJ142"/>
    <mergeCell ref="GK140:GK142"/>
    <mergeCell ref="GL140:GL142"/>
    <mergeCell ref="GC140:GC142"/>
    <mergeCell ref="GD140:GD142"/>
    <mergeCell ref="GE140:GE142"/>
    <mergeCell ref="GF140:GF142"/>
    <mergeCell ref="GG140:GG142"/>
    <mergeCell ref="FX140:FX142"/>
    <mergeCell ref="FY140:FY142"/>
    <mergeCell ref="FZ140:FZ142"/>
    <mergeCell ref="GA140:GA142"/>
    <mergeCell ref="GB140:GB142"/>
    <mergeCell ref="FS140:FS142"/>
    <mergeCell ref="FT140:FT142"/>
    <mergeCell ref="FU140:FU142"/>
    <mergeCell ref="FV140:FV142"/>
    <mergeCell ref="FW140:FW142"/>
    <mergeCell ref="FN140:FN142"/>
    <mergeCell ref="FO140:FO142"/>
    <mergeCell ref="FP140:FP142"/>
    <mergeCell ref="FQ140:FQ142"/>
    <mergeCell ref="FR140:FR142"/>
    <mergeCell ref="IA140:IA142"/>
    <mergeCell ref="IB140:IB142"/>
    <mergeCell ref="IC140:IC142"/>
    <mergeCell ref="ID140:ID142"/>
    <mergeCell ref="IE140:IE142"/>
    <mergeCell ref="HV140:HV142"/>
    <mergeCell ref="HW140:HW142"/>
    <mergeCell ref="HX140:HX142"/>
    <mergeCell ref="HY140:HY142"/>
    <mergeCell ref="HZ140:HZ142"/>
    <mergeCell ref="HQ140:HQ142"/>
    <mergeCell ref="HR140:HR142"/>
    <mergeCell ref="HS140:HS142"/>
    <mergeCell ref="HT140:HT142"/>
    <mergeCell ref="HU140:HU142"/>
    <mergeCell ref="HL140:HL142"/>
    <mergeCell ref="HM140:HM142"/>
    <mergeCell ref="HN140:HN142"/>
    <mergeCell ref="HO140:HO142"/>
    <mergeCell ref="HP140:HP142"/>
    <mergeCell ref="HG140:HG142"/>
    <mergeCell ref="HH140:HH142"/>
    <mergeCell ref="HI140:HI142"/>
    <mergeCell ref="HJ140:HJ142"/>
    <mergeCell ref="HK140:HK142"/>
    <mergeCell ref="HB140:HB142"/>
    <mergeCell ref="HC140:HC142"/>
    <mergeCell ref="HD140:HD142"/>
    <mergeCell ref="HE140:HE142"/>
    <mergeCell ref="HF140:HF142"/>
    <mergeCell ref="GW140:GW142"/>
    <mergeCell ref="GX140:GX142"/>
    <mergeCell ref="GY140:GY142"/>
    <mergeCell ref="GZ140:GZ142"/>
    <mergeCell ref="HA140:HA142"/>
    <mergeCell ref="JJ140:JJ142"/>
    <mergeCell ref="JK140:JK142"/>
    <mergeCell ref="JL140:JL142"/>
    <mergeCell ref="JM140:JM142"/>
    <mergeCell ref="JN140:JN142"/>
    <mergeCell ref="JE140:JE142"/>
    <mergeCell ref="JF140:JF142"/>
    <mergeCell ref="JG140:JG142"/>
    <mergeCell ref="JH140:JH142"/>
    <mergeCell ref="JI140:JI142"/>
    <mergeCell ref="IZ140:IZ142"/>
    <mergeCell ref="JA140:JA142"/>
    <mergeCell ref="JB140:JB142"/>
    <mergeCell ref="JC140:JC142"/>
    <mergeCell ref="JD140:JD142"/>
    <mergeCell ref="IU140:IU142"/>
    <mergeCell ref="IV140:IV142"/>
    <mergeCell ref="IW140:IW142"/>
    <mergeCell ref="IX140:IX142"/>
    <mergeCell ref="IY140:IY142"/>
    <mergeCell ref="IP140:IP142"/>
    <mergeCell ref="IQ140:IQ142"/>
    <mergeCell ref="IR140:IR142"/>
    <mergeCell ref="IS140:IS142"/>
    <mergeCell ref="IT140:IT142"/>
    <mergeCell ref="IK140:IK142"/>
    <mergeCell ref="IL140:IL142"/>
    <mergeCell ref="IM140:IM142"/>
    <mergeCell ref="IN140:IN142"/>
    <mergeCell ref="IO140:IO142"/>
    <mergeCell ref="IF140:IF142"/>
    <mergeCell ref="IG140:IG142"/>
    <mergeCell ref="IH140:IH142"/>
    <mergeCell ref="II140:II142"/>
    <mergeCell ref="IJ140:IJ142"/>
    <mergeCell ref="KS140:KS142"/>
    <mergeCell ref="KT140:KT142"/>
    <mergeCell ref="KU140:KU142"/>
    <mergeCell ref="KV140:KV142"/>
    <mergeCell ref="KW140:KW142"/>
    <mergeCell ref="KN140:KN142"/>
    <mergeCell ref="KO140:KO142"/>
    <mergeCell ref="KP140:KP142"/>
    <mergeCell ref="KQ140:KQ142"/>
    <mergeCell ref="KR140:KR142"/>
    <mergeCell ref="KI140:KI142"/>
    <mergeCell ref="KJ140:KJ142"/>
    <mergeCell ref="KK140:KK142"/>
    <mergeCell ref="KL140:KL142"/>
    <mergeCell ref="KM140:KM142"/>
    <mergeCell ref="KD140:KD142"/>
    <mergeCell ref="KE140:KE142"/>
    <mergeCell ref="KF140:KF142"/>
    <mergeCell ref="KG140:KG142"/>
    <mergeCell ref="KH140:KH142"/>
    <mergeCell ref="JY140:JY142"/>
    <mergeCell ref="JZ140:JZ142"/>
    <mergeCell ref="KA140:KA142"/>
    <mergeCell ref="KB140:KB142"/>
    <mergeCell ref="KC140:KC142"/>
    <mergeCell ref="JT140:JT142"/>
    <mergeCell ref="JU140:JU142"/>
    <mergeCell ref="JV140:JV142"/>
    <mergeCell ref="JW140:JW142"/>
    <mergeCell ref="JX140:JX142"/>
    <mergeCell ref="JO140:JO142"/>
    <mergeCell ref="JP140:JP142"/>
    <mergeCell ref="JQ140:JQ142"/>
    <mergeCell ref="JR140:JR142"/>
    <mergeCell ref="JS140:JS142"/>
    <mergeCell ref="MK140:MK142"/>
    <mergeCell ref="MB140:MB142"/>
    <mergeCell ref="MC140:MC142"/>
    <mergeCell ref="MD140:MD142"/>
    <mergeCell ref="ME140:ME142"/>
    <mergeCell ref="MF140:MF142"/>
    <mergeCell ref="LW140:LW142"/>
    <mergeCell ref="LX140:LX142"/>
    <mergeCell ref="LY140:LY142"/>
    <mergeCell ref="LZ140:LZ142"/>
    <mergeCell ref="MA140:MA142"/>
    <mergeCell ref="LR140:LR142"/>
    <mergeCell ref="LS140:LS142"/>
    <mergeCell ref="LT140:LT142"/>
    <mergeCell ref="LU140:LU142"/>
    <mergeCell ref="LV140:LV142"/>
    <mergeCell ref="LM140:LM142"/>
    <mergeCell ref="LN140:LN142"/>
    <mergeCell ref="LO140:LO142"/>
    <mergeCell ref="LP140:LP142"/>
    <mergeCell ref="LQ140:LQ142"/>
    <mergeCell ref="LH140:LH142"/>
    <mergeCell ref="LI140:LI142"/>
    <mergeCell ref="LJ140:LJ142"/>
    <mergeCell ref="LK140:LK142"/>
    <mergeCell ref="LL140:LL142"/>
    <mergeCell ref="LC140:LC142"/>
    <mergeCell ref="LD140:LD142"/>
    <mergeCell ref="LE140:LE142"/>
    <mergeCell ref="LF140:LF142"/>
    <mergeCell ref="LG140:LG142"/>
    <mergeCell ref="KX140:KX142"/>
    <mergeCell ref="KY140:KY142"/>
    <mergeCell ref="KZ140:KZ142"/>
    <mergeCell ref="LA140:LA142"/>
    <mergeCell ref="LB140:LB142"/>
    <mergeCell ref="J143:J145"/>
    <mergeCell ref="K143:K145"/>
    <mergeCell ref="L143:L145"/>
    <mergeCell ref="M143:M145"/>
    <mergeCell ref="N143:N145"/>
    <mergeCell ref="OJ140:OJ142"/>
    <mergeCell ref="OK140:OK142"/>
    <mergeCell ref="OL140:OL142"/>
    <mergeCell ref="OM140:OM142"/>
    <mergeCell ref="ON140:ON142"/>
    <mergeCell ref="OE140:OE142"/>
    <mergeCell ref="OF140:OF142"/>
    <mergeCell ref="OG140:OG142"/>
    <mergeCell ref="OH140:OH142"/>
    <mergeCell ref="OI140:OI142"/>
    <mergeCell ref="NZ140:NZ142"/>
    <mergeCell ref="OA140:OA142"/>
    <mergeCell ref="OB140:OB142"/>
    <mergeCell ref="OC140:OC142"/>
    <mergeCell ref="OD140:OD142"/>
    <mergeCell ref="NU140:NU142"/>
    <mergeCell ref="NV140:NV142"/>
    <mergeCell ref="NW140:NW142"/>
    <mergeCell ref="NX140:NX142"/>
    <mergeCell ref="NY140:NY142"/>
    <mergeCell ref="NP140:NP142"/>
    <mergeCell ref="NQ140:NQ142"/>
    <mergeCell ref="NR140:NR142"/>
    <mergeCell ref="NS140:NS142"/>
    <mergeCell ref="NT140:NT142"/>
    <mergeCell ref="NK140:NK142"/>
    <mergeCell ref="NL140:NL142"/>
    <mergeCell ref="NM140:NM142"/>
    <mergeCell ref="NN140:NN142"/>
    <mergeCell ref="NO140:NO142"/>
    <mergeCell ref="NF140:NF142"/>
    <mergeCell ref="NG140:NG142"/>
    <mergeCell ref="NH140:NH142"/>
    <mergeCell ref="NI140:NI142"/>
    <mergeCell ref="NJ140:NJ142"/>
    <mergeCell ref="NA140:NA142"/>
    <mergeCell ref="NB140:NB142"/>
    <mergeCell ref="NC140:NC142"/>
    <mergeCell ref="ND140:ND142"/>
    <mergeCell ref="NE140:NE142"/>
    <mergeCell ref="MV140:MV142"/>
    <mergeCell ref="MW140:MW142"/>
    <mergeCell ref="MX140:MX142"/>
    <mergeCell ref="MY140:MY142"/>
    <mergeCell ref="MZ140:MZ142"/>
    <mergeCell ref="MQ140:MQ142"/>
    <mergeCell ref="MR140:MR142"/>
    <mergeCell ref="MS140:MS142"/>
    <mergeCell ref="MT140:MT142"/>
    <mergeCell ref="MU140:MU142"/>
    <mergeCell ref="ML140:ML142"/>
    <mergeCell ref="MM140:MM142"/>
    <mergeCell ref="MN140:MN142"/>
    <mergeCell ref="MO140:MO142"/>
    <mergeCell ref="MP140:MP142"/>
    <mergeCell ref="MG140:MG142"/>
    <mergeCell ref="MH140:MH142"/>
    <mergeCell ref="MI140:MI142"/>
    <mergeCell ref="MJ140:MJ142"/>
    <mergeCell ref="AS143:AS145"/>
    <mergeCell ref="AT143:AT145"/>
    <mergeCell ref="AU143:AU145"/>
    <mergeCell ref="AV143:AV145"/>
    <mergeCell ref="AW143:AW145"/>
    <mergeCell ref="AN143:AN145"/>
    <mergeCell ref="AO143:AO145"/>
    <mergeCell ref="AP143:AP145"/>
    <mergeCell ref="AQ143:AQ145"/>
    <mergeCell ref="AR143:AR145"/>
    <mergeCell ref="AI143:AI145"/>
    <mergeCell ref="AJ143:AJ145"/>
    <mergeCell ref="AK143:AK145"/>
    <mergeCell ref="AL143:AL145"/>
    <mergeCell ref="AM143:AM145"/>
    <mergeCell ref="AD143:AD145"/>
    <mergeCell ref="AE143:AE145"/>
    <mergeCell ref="AF143:AF145"/>
    <mergeCell ref="AG143:AG145"/>
    <mergeCell ref="AH143:AH145"/>
    <mergeCell ref="Y143:Y145"/>
    <mergeCell ref="Z143:Z145"/>
    <mergeCell ref="AA143:AA145"/>
    <mergeCell ref="AB143:AB145"/>
    <mergeCell ref="AC143:AC145"/>
    <mergeCell ref="T143:T145"/>
    <mergeCell ref="U143:U145"/>
    <mergeCell ref="V143:V145"/>
    <mergeCell ref="W143:W145"/>
    <mergeCell ref="X143:X145"/>
    <mergeCell ref="O143:O145"/>
    <mergeCell ref="P143:P145"/>
    <mergeCell ref="Q143:Q145"/>
    <mergeCell ref="R143:R145"/>
    <mergeCell ref="S143:S145"/>
    <mergeCell ref="CB143:CB145"/>
    <mergeCell ref="CC143:CC145"/>
    <mergeCell ref="CD143:CD145"/>
    <mergeCell ref="CE143:CE145"/>
    <mergeCell ref="CF143:CF145"/>
    <mergeCell ref="BW143:BW145"/>
    <mergeCell ref="BX143:BX145"/>
    <mergeCell ref="BY143:BY145"/>
    <mergeCell ref="BZ143:BZ145"/>
    <mergeCell ref="CA143:CA145"/>
    <mergeCell ref="BR143:BR145"/>
    <mergeCell ref="BS143:BS145"/>
    <mergeCell ref="BT143:BT145"/>
    <mergeCell ref="BU143:BU145"/>
    <mergeCell ref="BV143:BV145"/>
    <mergeCell ref="BM143:BM145"/>
    <mergeCell ref="BN143:BN145"/>
    <mergeCell ref="BO143:BO145"/>
    <mergeCell ref="BP143:BP145"/>
    <mergeCell ref="BQ143:BQ145"/>
    <mergeCell ref="BH143:BH145"/>
    <mergeCell ref="BI143:BI145"/>
    <mergeCell ref="BJ143:BJ145"/>
    <mergeCell ref="BK143:BK145"/>
    <mergeCell ref="BL143:BL145"/>
    <mergeCell ref="BC143:BC145"/>
    <mergeCell ref="BD143:BD145"/>
    <mergeCell ref="BE143:BE145"/>
    <mergeCell ref="BF143:BF145"/>
    <mergeCell ref="BG143:BG145"/>
    <mergeCell ref="AX143:AX145"/>
    <mergeCell ref="AY143:AY145"/>
    <mergeCell ref="AZ143:AZ145"/>
    <mergeCell ref="BA143:BA145"/>
    <mergeCell ref="BB143:BB145"/>
    <mergeCell ref="DK143:DK145"/>
    <mergeCell ref="DL143:DL145"/>
    <mergeCell ref="DM143:DM145"/>
    <mergeCell ref="DN143:DN145"/>
    <mergeCell ref="DO143:DO145"/>
    <mergeCell ref="DF143:DF145"/>
    <mergeCell ref="DG143:DG145"/>
    <mergeCell ref="DH143:DH145"/>
    <mergeCell ref="DI143:DI145"/>
    <mergeCell ref="DJ143:DJ145"/>
    <mergeCell ref="DA143:DA145"/>
    <mergeCell ref="DB143:DB145"/>
    <mergeCell ref="DC143:DC145"/>
    <mergeCell ref="DD143:DD145"/>
    <mergeCell ref="DE143:DE145"/>
    <mergeCell ref="CV143:CV145"/>
    <mergeCell ref="CW143:CW145"/>
    <mergeCell ref="CX143:CX145"/>
    <mergeCell ref="CY143:CY145"/>
    <mergeCell ref="CZ143:CZ145"/>
    <mergeCell ref="CQ143:CQ145"/>
    <mergeCell ref="CR143:CR145"/>
    <mergeCell ref="CS143:CS145"/>
    <mergeCell ref="CT143:CT145"/>
    <mergeCell ref="CU143:CU145"/>
    <mergeCell ref="CL143:CL145"/>
    <mergeCell ref="CM143:CM145"/>
    <mergeCell ref="CN143:CN145"/>
    <mergeCell ref="CO143:CO145"/>
    <mergeCell ref="CP143:CP145"/>
    <mergeCell ref="CG143:CG145"/>
    <mergeCell ref="CH143:CH145"/>
    <mergeCell ref="CI143:CI145"/>
    <mergeCell ref="CJ143:CJ145"/>
    <mergeCell ref="CK143:CK145"/>
    <mergeCell ref="ET143:ET145"/>
    <mergeCell ref="EU143:EU145"/>
    <mergeCell ref="EV143:EV145"/>
    <mergeCell ref="EW143:EW145"/>
    <mergeCell ref="EX143:EX145"/>
    <mergeCell ref="EO143:EO145"/>
    <mergeCell ref="EP143:EP145"/>
    <mergeCell ref="EQ143:EQ145"/>
    <mergeCell ref="ER143:ER145"/>
    <mergeCell ref="ES143:ES145"/>
    <mergeCell ref="EJ143:EJ145"/>
    <mergeCell ref="EK143:EK145"/>
    <mergeCell ref="EL143:EL145"/>
    <mergeCell ref="EM143:EM145"/>
    <mergeCell ref="EN143:EN145"/>
    <mergeCell ref="EE143:EE145"/>
    <mergeCell ref="EF143:EF145"/>
    <mergeCell ref="EG143:EG145"/>
    <mergeCell ref="EH143:EH145"/>
    <mergeCell ref="EI143:EI145"/>
    <mergeCell ref="DZ143:DZ145"/>
    <mergeCell ref="EA143:EA145"/>
    <mergeCell ref="EB143:EB145"/>
    <mergeCell ref="EC143:EC145"/>
    <mergeCell ref="ED143:ED145"/>
    <mergeCell ref="DU143:DU145"/>
    <mergeCell ref="DV143:DV145"/>
    <mergeCell ref="DW143:DW145"/>
    <mergeCell ref="DX143:DX145"/>
    <mergeCell ref="DY143:DY145"/>
    <mergeCell ref="DP143:DP145"/>
    <mergeCell ref="DQ143:DQ145"/>
    <mergeCell ref="DR143:DR145"/>
    <mergeCell ref="DS143:DS145"/>
    <mergeCell ref="DT143:DT145"/>
    <mergeCell ref="GC143:GC145"/>
    <mergeCell ref="GD143:GD145"/>
    <mergeCell ref="GE143:GE145"/>
    <mergeCell ref="GF143:GF145"/>
    <mergeCell ref="GG143:GG145"/>
    <mergeCell ref="FX143:FX145"/>
    <mergeCell ref="FY143:FY145"/>
    <mergeCell ref="FZ143:FZ145"/>
    <mergeCell ref="GA143:GA145"/>
    <mergeCell ref="GB143:GB145"/>
    <mergeCell ref="FS143:FS145"/>
    <mergeCell ref="FT143:FT145"/>
    <mergeCell ref="FU143:FU145"/>
    <mergeCell ref="FV143:FV145"/>
    <mergeCell ref="FW143:FW145"/>
    <mergeCell ref="FN143:FN145"/>
    <mergeCell ref="FO143:FO145"/>
    <mergeCell ref="FP143:FP145"/>
    <mergeCell ref="FQ143:FQ145"/>
    <mergeCell ref="FR143:FR145"/>
    <mergeCell ref="FI143:FI145"/>
    <mergeCell ref="FJ143:FJ145"/>
    <mergeCell ref="FK143:FK145"/>
    <mergeCell ref="FL143:FL145"/>
    <mergeCell ref="FM143:FM145"/>
    <mergeCell ref="FD143:FD145"/>
    <mergeCell ref="FE143:FE145"/>
    <mergeCell ref="FF143:FF145"/>
    <mergeCell ref="FG143:FG145"/>
    <mergeCell ref="FH143:FH145"/>
    <mergeCell ref="EY143:EY145"/>
    <mergeCell ref="EZ143:EZ145"/>
    <mergeCell ref="FA143:FA145"/>
    <mergeCell ref="FB143:FB145"/>
    <mergeCell ref="FC143:FC145"/>
    <mergeCell ref="HL143:HL145"/>
    <mergeCell ref="HM143:HM145"/>
    <mergeCell ref="HN143:HN145"/>
    <mergeCell ref="HO143:HO145"/>
    <mergeCell ref="HP143:HP145"/>
    <mergeCell ref="HG143:HG145"/>
    <mergeCell ref="HH143:HH145"/>
    <mergeCell ref="HI143:HI145"/>
    <mergeCell ref="HJ143:HJ145"/>
    <mergeCell ref="HK143:HK145"/>
    <mergeCell ref="HB143:HB145"/>
    <mergeCell ref="HC143:HC145"/>
    <mergeCell ref="HD143:HD145"/>
    <mergeCell ref="HE143:HE145"/>
    <mergeCell ref="HF143:HF145"/>
    <mergeCell ref="GW143:GW145"/>
    <mergeCell ref="GX143:GX145"/>
    <mergeCell ref="GY143:GY145"/>
    <mergeCell ref="GZ143:GZ145"/>
    <mergeCell ref="HA143:HA145"/>
    <mergeCell ref="GR143:GR145"/>
    <mergeCell ref="GS143:GS145"/>
    <mergeCell ref="GT143:GT145"/>
    <mergeCell ref="GU143:GU145"/>
    <mergeCell ref="GV143:GV145"/>
    <mergeCell ref="GM143:GM145"/>
    <mergeCell ref="GN143:GN145"/>
    <mergeCell ref="GO143:GO145"/>
    <mergeCell ref="GP143:GP145"/>
    <mergeCell ref="GQ143:GQ145"/>
    <mergeCell ref="GH143:GH145"/>
    <mergeCell ref="GI143:GI145"/>
    <mergeCell ref="GJ143:GJ145"/>
    <mergeCell ref="GK143:GK145"/>
    <mergeCell ref="GL143:GL145"/>
    <mergeCell ref="IU143:IU145"/>
    <mergeCell ref="IV143:IV145"/>
    <mergeCell ref="IW143:IW145"/>
    <mergeCell ref="IX143:IX145"/>
    <mergeCell ref="IY143:IY145"/>
    <mergeCell ref="IP143:IP145"/>
    <mergeCell ref="IQ143:IQ145"/>
    <mergeCell ref="IR143:IR145"/>
    <mergeCell ref="IS143:IS145"/>
    <mergeCell ref="IT143:IT145"/>
    <mergeCell ref="IK143:IK145"/>
    <mergeCell ref="IL143:IL145"/>
    <mergeCell ref="IM143:IM145"/>
    <mergeCell ref="IN143:IN145"/>
    <mergeCell ref="IO143:IO145"/>
    <mergeCell ref="IF143:IF145"/>
    <mergeCell ref="IG143:IG145"/>
    <mergeCell ref="IH143:IH145"/>
    <mergeCell ref="II143:II145"/>
    <mergeCell ref="IJ143:IJ145"/>
    <mergeCell ref="IA143:IA145"/>
    <mergeCell ref="IB143:IB145"/>
    <mergeCell ref="IC143:IC145"/>
    <mergeCell ref="ID143:ID145"/>
    <mergeCell ref="IE143:IE145"/>
    <mergeCell ref="HV143:HV145"/>
    <mergeCell ref="HW143:HW145"/>
    <mergeCell ref="HX143:HX145"/>
    <mergeCell ref="HY143:HY145"/>
    <mergeCell ref="HZ143:HZ145"/>
    <mergeCell ref="HQ143:HQ145"/>
    <mergeCell ref="HR143:HR145"/>
    <mergeCell ref="HS143:HS145"/>
    <mergeCell ref="HT143:HT145"/>
    <mergeCell ref="HU143:HU145"/>
    <mergeCell ref="KD143:KD145"/>
    <mergeCell ref="KE143:KE145"/>
    <mergeCell ref="KF143:KF145"/>
    <mergeCell ref="KG143:KG145"/>
    <mergeCell ref="KH143:KH145"/>
    <mergeCell ref="JY143:JY145"/>
    <mergeCell ref="JZ143:JZ145"/>
    <mergeCell ref="KA143:KA145"/>
    <mergeCell ref="KB143:KB145"/>
    <mergeCell ref="KC143:KC145"/>
    <mergeCell ref="JT143:JT145"/>
    <mergeCell ref="JU143:JU145"/>
    <mergeCell ref="JV143:JV145"/>
    <mergeCell ref="JW143:JW145"/>
    <mergeCell ref="JX143:JX145"/>
    <mergeCell ref="JO143:JO145"/>
    <mergeCell ref="JP143:JP145"/>
    <mergeCell ref="JQ143:JQ145"/>
    <mergeCell ref="JR143:JR145"/>
    <mergeCell ref="JS143:JS145"/>
    <mergeCell ref="JJ143:JJ145"/>
    <mergeCell ref="JK143:JK145"/>
    <mergeCell ref="JL143:JL145"/>
    <mergeCell ref="JM143:JM145"/>
    <mergeCell ref="JN143:JN145"/>
    <mergeCell ref="JE143:JE145"/>
    <mergeCell ref="JF143:JF145"/>
    <mergeCell ref="JG143:JG145"/>
    <mergeCell ref="JH143:JH145"/>
    <mergeCell ref="JI143:JI145"/>
    <mergeCell ref="IZ143:IZ145"/>
    <mergeCell ref="JA143:JA145"/>
    <mergeCell ref="JB143:JB145"/>
    <mergeCell ref="JC143:JC145"/>
    <mergeCell ref="JD143:JD145"/>
    <mergeCell ref="LM143:LM145"/>
    <mergeCell ref="LN143:LN145"/>
    <mergeCell ref="LO143:LO145"/>
    <mergeCell ref="LP143:LP145"/>
    <mergeCell ref="LQ143:LQ145"/>
    <mergeCell ref="LH143:LH145"/>
    <mergeCell ref="LI143:LI145"/>
    <mergeCell ref="LJ143:LJ145"/>
    <mergeCell ref="LK143:LK145"/>
    <mergeCell ref="LL143:LL145"/>
    <mergeCell ref="LC143:LC145"/>
    <mergeCell ref="LD143:LD145"/>
    <mergeCell ref="LE143:LE145"/>
    <mergeCell ref="LF143:LF145"/>
    <mergeCell ref="LG143:LG145"/>
    <mergeCell ref="KX143:KX145"/>
    <mergeCell ref="KY143:KY145"/>
    <mergeCell ref="KZ143:KZ145"/>
    <mergeCell ref="LA143:LA145"/>
    <mergeCell ref="LB143:LB145"/>
    <mergeCell ref="KS143:KS145"/>
    <mergeCell ref="KT143:KT145"/>
    <mergeCell ref="KU143:KU145"/>
    <mergeCell ref="KV143:KV145"/>
    <mergeCell ref="KW143:KW145"/>
    <mergeCell ref="KN143:KN145"/>
    <mergeCell ref="KO143:KO145"/>
    <mergeCell ref="KP143:KP145"/>
    <mergeCell ref="KQ143:KQ145"/>
    <mergeCell ref="KR143:KR145"/>
    <mergeCell ref="KI143:KI145"/>
    <mergeCell ref="KJ143:KJ145"/>
    <mergeCell ref="KK143:KK145"/>
    <mergeCell ref="KL143:KL145"/>
    <mergeCell ref="KM143:KM145"/>
    <mergeCell ref="NE143:NE145"/>
    <mergeCell ref="MV143:MV145"/>
    <mergeCell ref="MW143:MW145"/>
    <mergeCell ref="MX143:MX145"/>
    <mergeCell ref="MY143:MY145"/>
    <mergeCell ref="MZ143:MZ145"/>
    <mergeCell ref="MQ143:MQ145"/>
    <mergeCell ref="MR143:MR145"/>
    <mergeCell ref="MS143:MS145"/>
    <mergeCell ref="MT143:MT145"/>
    <mergeCell ref="MU143:MU145"/>
    <mergeCell ref="ML143:ML145"/>
    <mergeCell ref="MM143:MM145"/>
    <mergeCell ref="MN143:MN145"/>
    <mergeCell ref="MO143:MO145"/>
    <mergeCell ref="MP143:MP145"/>
    <mergeCell ref="MG143:MG145"/>
    <mergeCell ref="MH143:MH145"/>
    <mergeCell ref="MI143:MI145"/>
    <mergeCell ref="MJ143:MJ145"/>
    <mergeCell ref="MK143:MK145"/>
    <mergeCell ref="MB143:MB145"/>
    <mergeCell ref="MC143:MC145"/>
    <mergeCell ref="MD143:MD145"/>
    <mergeCell ref="ME143:ME145"/>
    <mergeCell ref="MF143:MF145"/>
    <mergeCell ref="LW143:LW145"/>
    <mergeCell ref="LX143:LX145"/>
    <mergeCell ref="LY143:LY145"/>
    <mergeCell ref="LZ143:LZ145"/>
    <mergeCell ref="MA143:MA145"/>
    <mergeCell ref="LR143:LR145"/>
    <mergeCell ref="LS143:LS145"/>
    <mergeCell ref="LT143:LT145"/>
    <mergeCell ref="LU143:LU145"/>
    <mergeCell ref="LV143:LV145"/>
    <mergeCell ref="AD146:AD148"/>
    <mergeCell ref="AE146:AE148"/>
    <mergeCell ref="AF146:AF148"/>
    <mergeCell ref="AG146:AG148"/>
    <mergeCell ref="AH146:AH148"/>
    <mergeCell ref="Y146:Y148"/>
    <mergeCell ref="Z146:Z148"/>
    <mergeCell ref="AA146:AA148"/>
    <mergeCell ref="AB146:AB148"/>
    <mergeCell ref="AC146:AC148"/>
    <mergeCell ref="T146:T148"/>
    <mergeCell ref="U146:U148"/>
    <mergeCell ref="V146:V148"/>
    <mergeCell ref="W146:W148"/>
    <mergeCell ref="X146:X148"/>
    <mergeCell ref="O146:O148"/>
    <mergeCell ref="P146:P148"/>
    <mergeCell ref="Q146:Q148"/>
    <mergeCell ref="R146:R148"/>
    <mergeCell ref="S146:S148"/>
    <mergeCell ref="J146:J148"/>
    <mergeCell ref="K146:K148"/>
    <mergeCell ref="L146:L148"/>
    <mergeCell ref="M146:M148"/>
    <mergeCell ref="N146:N148"/>
    <mergeCell ref="OJ143:OJ145"/>
    <mergeCell ref="OK143:OK145"/>
    <mergeCell ref="OL143:OL145"/>
    <mergeCell ref="OM143:OM145"/>
    <mergeCell ref="ON143:ON145"/>
    <mergeCell ref="OE143:OE145"/>
    <mergeCell ref="OF143:OF145"/>
    <mergeCell ref="OG143:OG145"/>
    <mergeCell ref="OH143:OH145"/>
    <mergeCell ref="OI143:OI145"/>
    <mergeCell ref="NZ143:NZ145"/>
    <mergeCell ref="OA143:OA145"/>
    <mergeCell ref="OB143:OB145"/>
    <mergeCell ref="OC143:OC145"/>
    <mergeCell ref="OD143:OD145"/>
    <mergeCell ref="NU143:NU145"/>
    <mergeCell ref="NV143:NV145"/>
    <mergeCell ref="NW143:NW145"/>
    <mergeCell ref="NX143:NX145"/>
    <mergeCell ref="NY143:NY145"/>
    <mergeCell ref="NP143:NP145"/>
    <mergeCell ref="NQ143:NQ145"/>
    <mergeCell ref="NR143:NR145"/>
    <mergeCell ref="NS143:NS145"/>
    <mergeCell ref="NT143:NT145"/>
    <mergeCell ref="NK143:NK145"/>
    <mergeCell ref="NL143:NL145"/>
    <mergeCell ref="NM143:NM145"/>
    <mergeCell ref="NN143:NN145"/>
    <mergeCell ref="NO143:NO145"/>
    <mergeCell ref="NF143:NF145"/>
    <mergeCell ref="NG143:NG145"/>
    <mergeCell ref="NH143:NH145"/>
    <mergeCell ref="NI143:NI145"/>
    <mergeCell ref="NJ143:NJ145"/>
    <mergeCell ref="NA143:NA145"/>
    <mergeCell ref="NB143:NB145"/>
    <mergeCell ref="NC143:NC145"/>
    <mergeCell ref="ND143:ND145"/>
    <mergeCell ref="BM146:BM148"/>
    <mergeCell ref="BN146:BN148"/>
    <mergeCell ref="BO146:BO148"/>
    <mergeCell ref="BP146:BP148"/>
    <mergeCell ref="BQ146:BQ148"/>
    <mergeCell ref="BH146:BH148"/>
    <mergeCell ref="BI146:BI148"/>
    <mergeCell ref="BJ146:BJ148"/>
    <mergeCell ref="BK146:BK148"/>
    <mergeCell ref="BL146:BL148"/>
    <mergeCell ref="BC146:BC148"/>
    <mergeCell ref="BD146:BD148"/>
    <mergeCell ref="BE146:BE148"/>
    <mergeCell ref="BF146:BF148"/>
    <mergeCell ref="BG146:BG148"/>
    <mergeCell ref="AX146:AX148"/>
    <mergeCell ref="AY146:AY148"/>
    <mergeCell ref="AZ146:AZ148"/>
    <mergeCell ref="BA146:BA148"/>
    <mergeCell ref="BB146:BB148"/>
    <mergeCell ref="AS146:AS148"/>
    <mergeCell ref="AT146:AT148"/>
    <mergeCell ref="AU146:AU148"/>
    <mergeCell ref="AV146:AV148"/>
    <mergeCell ref="AW146:AW148"/>
    <mergeCell ref="AN146:AN148"/>
    <mergeCell ref="AO146:AO148"/>
    <mergeCell ref="AP146:AP148"/>
    <mergeCell ref="AQ146:AQ148"/>
    <mergeCell ref="AR146:AR148"/>
    <mergeCell ref="AI146:AI148"/>
    <mergeCell ref="AJ146:AJ148"/>
    <mergeCell ref="AK146:AK148"/>
    <mergeCell ref="AL146:AL148"/>
    <mergeCell ref="AM146:AM148"/>
    <mergeCell ref="CV146:CV148"/>
    <mergeCell ref="CW146:CW148"/>
    <mergeCell ref="CX146:CX148"/>
    <mergeCell ref="CY146:CY148"/>
    <mergeCell ref="CZ146:CZ148"/>
    <mergeCell ref="CQ146:CQ148"/>
    <mergeCell ref="CR146:CR148"/>
    <mergeCell ref="CS146:CS148"/>
    <mergeCell ref="CT146:CT148"/>
    <mergeCell ref="CU146:CU148"/>
    <mergeCell ref="CL146:CL148"/>
    <mergeCell ref="CM146:CM148"/>
    <mergeCell ref="CN146:CN148"/>
    <mergeCell ref="CO146:CO148"/>
    <mergeCell ref="CP146:CP148"/>
    <mergeCell ref="CG146:CG148"/>
    <mergeCell ref="CH146:CH148"/>
    <mergeCell ref="CI146:CI148"/>
    <mergeCell ref="CJ146:CJ148"/>
    <mergeCell ref="CK146:CK148"/>
    <mergeCell ref="CB146:CB148"/>
    <mergeCell ref="CC146:CC148"/>
    <mergeCell ref="CD146:CD148"/>
    <mergeCell ref="CE146:CE148"/>
    <mergeCell ref="CF146:CF148"/>
    <mergeCell ref="BW146:BW148"/>
    <mergeCell ref="BX146:BX148"/>
    <mergeCell ref="BY146:BY148"/>
    <mergeCell ref="BZ146:BZ148"/>
    <mergeCell ref="CA146:CA148"/>
    <mergeCell ref="BR146:BR148"/>
    <mergeCell ref="BS146:BS148"/>
    <mergeCell ref="BT146:BT148"/>
    <mergeCell ref="BU146:BU148"/>
    <mergeCell ref="BV146:BV148"/>
    <mergeCell ref="EE146:EE148"/>
    <mergeCell ref="EF146:EF148"/>
    <mergeCell ref="EG146:EG148"/>
    <mergeCell ref="EH146:EH148"/>
    <mergeCell ref="EI146:EI148"/>
    <mergeCell ref="DZ146:DZ148"/>
    <mergeCell ref="EA146:EA148"/>
    <mergeCell ref="EB146:EB148"/>
    <mergeCell ref="EC146:EC148"/>
    <mergeCell ref="ED146:ED148"/>
    <mergeCell ref="DU146:DU148"/>
    <mergeCell ref="DV146:DV148"/>
    <mergeCell ref="DW146:DW148"/>
    <mergeCell ref="DX146:DX148"/>
    <mergeCell ref="DY146:DY148"/>
    <mergeCell ref="DP146:DP148"/>
    <mergeCell ref="DQ146:DQ148"/>
    <mergeCell ref="DR146:DR148"/>
    <mergeCell ref="DS146:DS148"/>
    <mergeCell ref="DT146:DT148"/>
    <mergeCell ref="DK146:DK148"/>
    <mergeCell ref="DL146:DL148"/>
    <mergeCell ref="DM146:DM148"/>
    <mergeCell ref="DN146:DN148"/>
    <mergeCell ref="DO146:DO148"/>
    <mergeCell ref="DF146:DF148"/>
    <mergeCell ref="DG146:DG148"/>
    <mergeCell ref="DH146:DH148"/>
    <mergeCell ref="DI146:DI148"/>
    <mergeCell ref="DJ146:DJ148"/>
    <mergeCell ref="DA146:DA148"/>
    <mergeCell ref="DB146:DB148"/>
    <mergeCell ref="DC146:DC148"/>
    <mergeCell ref="DD146:DD148"/>
    <mergeCell ref="DE146:DE148"/>
    <mergeCell ref="FN146:FN148"/>
    <mergeCell ref="FO146:FO148"/>
    <mergeCell ref="FP146:FP148"/>
    <mergeCell ref="FQ146:FQ148"/>
    <mergeCell ref="FR146:FR148"/>
    <mergeCell ref="FI146:FI148"/>
    <mergeCell ref="FJ146:FJ148"/>
    <mergeCell ref="FK146:FK148"/>
    <mergeCell ref="FL146:FL148"/>
    <mergeCell ref="FM146:FM148"/>
    <mergeCell ref="FD146:FD148"/>
    <mergeCell ref="FE146:FE148"/>
    <mergeCell ref="FF146:FF148"/>
    <mergeCell ref="FG146:FG148"/>
    <mergeCell ref="FH146:FH148"/>
    <mergeCell ref="EY146:EY148"/>
    <mergeCell ref="EZ146:EZ148"/>
    <mergeCell ref="FA146:FA148"/>
    <mergeCell ref="FB146:FB148"/>
    <mergeCell ref="FC146:FC148"/>
    <mergeCell ref="ET146:ET148"/>
    <mergeCell ref="EU146:EU148"/>
    <mergeCell ref="EV146:EV148"/>
    <mergeCell ref="EW146:EW148"/>
    <mergeCell ref="EX146:EX148"/>
    <mergeCell ref="EO146:EO148"/>
    <mergeCell ref="EP146:EP148"/>
    <mergeCell ref="EQ146:EQ148"/>
    <mergeCell ref="ER146:ER148"/>
    <mergeCell ref="ES146:ES148"/>
    <mergeCell ref="EJ146:EJ148"/>
    <mergeCell ref="EK146:EK148"/>
    <mergeCell ref="EL146:EL148"/>
    <mergeCell ref="EM146:EM148"/>
    <mergeCell ref="EN146:EN148"/>
    <mergeCell ref="GW146:GW148"/>
    <mergeCell ref="GX146:GX148"/>
    <mergeCell ref="GY146:GY148"/>
    <mergeCell ref="GZ146:GZ148"/>
    <mergeCell ref="HA146:HA148"/>
    <mergeCell ref="GR146:GR148"/>
    <mergeCell ref="GS146:GS148"/>
    <mergeCell ref="GT146:GT148"/>
    <mergeCell ref="GU146:GU148"/>
    <mergeCell ref="GV146:GV148"/>
    <mergeCell ref="GM146:GM148"/>
    <mergeCell ref="GN146:GN148"/>
    <mergeCell ref="GO146:GO148"/>
    <mergeCell ref="GP146:GP148"/>
    <mergeCell ref="GQ146:GQ148"/>
    <mergeCell ref="GH146:GH148"/>
    <mergeCell ref="GI146:GI148"/>
    <mergeCell ref="GJ146:GJ148"/>
    <mergeCell ref="GK146:GK148"/>
    <mergeCell ref="GL146:GL148"/>
    <mergeCell ref="GC146:GC148"/>
    <mergeCell ref="GD146:GD148"/>
    <mergeCell ref="GE146:GE148"/>
    <mergeCell ref="GF146:GF148"/>
    <mergeCell ref="GG146:GG148"/>
    <mergeCell ref="FX146:FX148"/>
    <mergeCell ref="FY146:FY148"/>
    <mergeCell ref="FZ146:FZ148"/>
    <mergeCell ref="GA146:GA148"/>
    <mergeCell ref="GB146:GB148"/>
    <mergeCell ref="FS146:FS148"/>
    <mergeCell ref="FT146:FT148"/>
    <mergeCell ref="FU146:FU148"/>
    <mergeCell ref="FV146:FV148"/>
    <mergeCell ref="FW146:FW148"/>
    <mergeCell ref="IF146:IF148"/>
    <mergeCell ref="IG146:IG148"/>
    <mergeCell ref="IH146:IH148"/>
    <mergeCell ref="II146:II148"/>
    <mergeCell ref="IJ146:IJ148"/>
    <mergeCell ref="IA146:IA148"/>
    <mergeCell ref="IB146:IB148"/>
    <mergeCell ref="IC146:IC148"/>
    <mergeCell ref="ID146:ID148"/>
    <mergeCell ref="IE146:IE148"/>
    <mergeCell ref="HV146:HV148"/>
    <mergeCell ref="HW146:HW148"/>
    <mergeCell ref="HX146:HX148"/>
    <mergeCell ref="HY146:HY148"/>
    <mergeCell ref="HZ146:HZ148"/>
    <mergeCell ref="HQ146:HQ148"/>
    <mergeCell ref="HR146:HR148"/>
    <mergeCell ref="HS146:HS148"/>
    <mergeCell ref="HT146:HT148"/>
    <mergeCell ref="HU146:HU148"/>
    <mergeCell ref="HL146:HL148"/>
    <mergeCell ref="HM146:HM148"/>
    <mergeCell ref="HN146:HN148"/>
    <mergeCell ref="HO146:HO148"/>
    <mergeCell ref="HP146:HP148"/>
    <mergeCell ref="HG146:HG148"/>
    <mergeCell ref="HH146:HH148"/>
    <mergeCell ref="HI146:HI148"/>
    <mergeCell ref="HJ146:HJ148"/>
    <mergeCell ref="HK146:HK148"/>
    <mergeCell ref="HB146:HB148"/>
    <mergeCell ref="HC146:HC148"/>
    <mergeCell ref="HD146:HD148"/>
    <mergeCell ref="HE146:HE148"/>
    <mergeCell ref="HF146:HF148"/>
    <mergeCell ref="JO146:JO148"/>
    <mergeCell ref="JP146:JP148"/>
    <mergeCell ref="JQ146:JQ148"/>
    <mergeCell ref="JR146:JR148"/>
    <mergeCell ref="JS146:JS148"/>
    <mergeCell ref="JJ146:JJ148"/>
    <mergeCell ref="JK146:JK148"/>
    <mergeCell ref="JL146:JL148"/>
    <mergeCell ref="JM146:JM148"/>
    <mergeCell ref="JN146:JN148"/>
    <mergeCell ref="JE146:JE148"/>
    <mergeCell ref="JF146:JF148"/>
    <mergeCell ref="JG146:JG148"/>
    <mergeCell ref="JH146:JH148"/>
    <mergeCell ref="JI146:JI148"/>
    <mergeCell ref="IZ146:IZ148"/>
    <mergeCell ref="JA146:JA148"/>
    <mergeCell ref="JB146:JB148"/>
    <mergeCell ref="JC146:JC148"/>
    <mergeCell ref="JD146:JD148"/>
    <mergeCell ref="IU146:IU148"/>
    <mergeCell ref="IV146:IV148"/>
    <mergeCell ref="IW146:IW148"/>
    <mergeCell ref="IX146:IX148"/>
    <mergeCell ref="IY146:IY148"/>
    <mergeCell ref="IP146:IP148"/>
    <mergeCell ref="IQ146:IQ148"/>
    <mergeCell ref="IR146:IR148"/>
    <mergeCell ref="IS146:IS148"/>
    <mergeCell ref="IT146:IT148"/>
    <mergeCell ref="IK146:IK148"/>
    <mergeCell ref="IL146:IL148"/>
    <mergeCell ref="IM146:IM148"/>
    <mergeCell ref="IN146:IN148"/>
    <mergeCell ref="IO146:IO148"/>
    <mergeCell ref="KX146:KX148"/>
    <mergeCell ref="KY146:KY148"/>
    <mergeCell ref="KZ146:KZ148"/>
    <mergeCell ref="LA146:LA148"/>
    <mergeCell ref="LB146:LB148"/>
    <mergeCell ref="KS146:KS148"/>
    <mergeCell ref="KT146:KT148"/>
    <mergeCell ref="KU146:KU148"/>
    <mergeCell ref="KV146:KV148"/>
    <mergeCell ref="KW146:KW148"/>
    <mergeCell ref="KN146:KN148"/>
    <mergeCell ref="KO146:KO148"/>
    <mergeCell ref="KP146:KP148"/>
    <mergeCell ref="KQ146:KQ148"/>
    <mergeCell ref="KR146:KR148"/>
    <mergeCell ref="KI146:KI148"/>
    <mergeCell ref="KJ146:KJ148"/>
    <mergeCell ref="KK146:KK148"/>
    <mergeCell ref="KL146:KL148"/>
    <mergeCell ref="KM146:KM148"/>
    <mergeCell ref="KD146:KD148"/>
    <mergeCell ref="KE146:KE148"/>
    <mergeCell ref="KF146:KF148"/>
    <mergeCell ref="KG146:KG148"/>
    <mergeCell ref="KH146:KH148"/>
    <mergeCell ref="JY146:JY148"/>
    <mergeCell ref="JZ146:JZ148"/>
    <mergeCell ref="KA146:KA148"/>
    <mergeCell ref="KB146:KB148"/>
    <mergeCell ref="KC146:KC148"/>
    <mergeCell ref="JT146:JT148"/>
    <mergeCell ref="JU146:JU148"/>
    <mergeCell ref="JV146:JV148"/>
    <mergeCell ref="JW146:JW148"/>
    <mergeCell ref="JX146:JX148"/>
    <mergeCell ref="MP146:MP148"/>
    <mergeCell ref="MG146:MG148"/>
    <mergeCell ref="MH146:MH148"/>
    <mergeCell ref="MI146:MI148"/>
    <mergeCell ref="MJ146:MJ148"/>
    <mergeCell ref="MK146:MK148"/>
    <mergeCell ref="MB146:MB148"/>
    <mergeCell ref="MC146:MC148"/>
    <mergeCell ref="MD146:MD148"/>
    <mergeCell ref="ME146:ME148"/>
    <mergeCell ref="MF146:MF148"/>
    <mergeCell ref="LW146:LW148"/>
    <mergeCell ref="LX146:LX148"/>
    <mergeCell ref="LY146:LY148"/>
    <mergeCell ref="LZ146:LZ148"/>
    <mergeCell ref="MA146:MA148"/>
    <mergeCell ref="LR146:LR148"/>
    <mergeCell ref="LS146:LS148"/>
    <mergeCell ref="LT146:LT148"/>
    <mergeCell ref="LU146:LU148"/>
    <mergeCell ref="LV146:LV148"/>
    <mergeCell ref="LM146:LM148"/>
    <mergeCell ref="LN146:LN148"/>
    <mergeCell ref="LO146:LO148"/>
    <mergeCell ref="LP146:LP148"/>
    <mergeCell ref="LQ146:LQ148"/>
    <mergeCell ref="LH146:LH148"/>
    <mergeCell ref="LI146:LI148"/>
    <mergeCell ref="LJ146:LJ148"/>
    <mergeCell ref="LK146:LK148"/>
    <mergeCell ref="LL146:LL148"/>
    <mergeCell ref="LC146:LC148"/>
    <mergeCell ref="LD146:LD148"/>
    <mergeCell ref="LE146:LE148"/>
    <mergeCell ref="LF146:LF148"/>
    <mergeCell ref="LG146:LG148"/>
    <mergeCell ref="O149:O151"/>
    <mergeCell ref="P149:P151"/>
    <mergeCell ref="Q149:Q151"/>
    <mergeCell ref="R149:R151"/>
    <mergeCell ref="S149:S151"/>
    <mergeCell ref="J149:J151"/>
    <mergeCell ref="K149:K151"/>
    <mergeCell ref="L149:L151"/>
    <mergeCell ref="M149:M151"/>
    <mergeCell ref="N149:N151"/>
    <mergeCell ref="OJ146:OJ148"/>
    <mergeCell ref="OK146:OK148"/>
    <mergeCell ref="OL146:OL148"/>
    <mergeCell ref="OM146:OM148"/>
    <mergeCell ref="ON146:ON148"/>
    <mergeCell ref="OE146:OE148"/>
    <mergeCell ref="OF146:OF148"/>
    <mergeCell ref="OG146:OG148"/>
    <mergeCell ref="OH146:OH148"/>
    <mergeCell ref="OI146:OI148"/>
    <mergeCell ref="NZ146:NZ148"/>
    <mergeCell ref="OA146:OA148"/>
    <mergeCell ref="OB146:OB148"/>
    <mergeCell ref="OC146:OC148"/>
    <mergeCell ref="OD146:OD148"/>
    <mergeCell ref="NU146:NU148"/>
    <mergeCell ref="NV146:NV148"/>
    <mergeCell ref="NW146:NW148"/>
    <mergeCell ref="NX146:NX148"/>
    <mergeCell ref="NY146:NY148"/>
    <mergeCell ref="NP146:NP148"/>
    <mergeCell ref="NQ146:NQ148"/>
    <mergeCell ref="NR146:NR148"/>
    <mergeCell ref="NS146:NS148"/>
    <mergeCell ref="NT146:NT148"/>
    <mergeCell ref="NK146:NK148"/>
    <mergeCell ref="NL146:NL148"/>
    <mergeCell ref="NM146:NM148"/>
    <mergeCell ref="NN146:NN148"/>
    <mergeCell ref="NO146:NO148"/>
    <mergeCell ref="NF146:NF148"/>
    <mergeCell ref="NG146:NG148"/>
    <mergeCell ref="NH146:NH148"/>
    <mergeCell ref="NI146:NI148"/>
    <mergeCell ref="NJ146:NJ148"/>
    <mergeCell ref="NA146:NA148"/>
    <mergeCell ref="NB146:NB148"/>
    <mergeCell ref="NC146:NC148"/>
    <mergeCell ref="ND146:ND148"/>
    <mergeCell ref="NE146:NE148"/>
    <mergeCell ref="MV146:MV148"/>
    <mergeCell ref="MW146:MW148"/>
    <mergeCell ref="MX146:MX148"/>
    <mergeCell ref="MY146:MY148"/>
    <mergeCell ref="MZ146:MZ148"/>
    <mergeCell ref="MQ146:MQ148"/>
    <mergeCell ref="MR146:MR148"/>
    <mergeCell ref="MS146:MS148"/>
    <mergeCell ref="MT146:MT148"/>
    <mergeCell ref="MU146:MU148"/>
    <mergeCell ref="ML146:ML148"/>
    <mergeCell ref="MM146:MM148"/>
    <mergeCell ref="MN146:MN148"/>
    <mergeCell ref="MO146:MO148"/>
    <mergeCell ref="AX149:AX151"/>
    <mergeCell ref="AY149:AY151"/>
    <mergeCell ref="AZ149:AZ151"/>
    <mergeCell ref="BA149:BA151"/>
    <mergeCell ref="BB149:BB151"/>
    <mergeCell ref="AS149:AS151"/>
    <mergeCell ref="AT149:AT151"/>
    <mergeCell ref="AU149:AU151"/>
    <mergeCell ref="AV149:AV151"/>
    <mergeCell ref="AW149:AW151"/>
    <mergeCell ref="AN149:AN151"/>
    <mergeCell ref="AO149:AO151"/>
    <mergeCell ref="AP149:AP151"/>
    <mergeCell ref="AQ149:AQ151"/>
    <mergeCell ref="AR149:AR151"/>
    <mergeCell ref="AI149:AI151"/>
    <mergeCell ref="AJ149:AJ151"/>
    <mergeCell ref="AK149:AK151"/>
    <mergeCell ref="AL149:AL151"/>
    <mergeCell ref="AM149:AM151"/>
    <mergeCell ref="AD149:AD151"/>
    <mergeCell ref="AE149:AE151"/>
    <mergeCell ref="AF149:AF151"/>
    <mergeCell ref="AG149:AG151"/>
    <mergeCell ref="AH149:AH151"/>
    <mergeCell ref="Y149:Y151"/>
    <mergeCell ref="Z149:Z151"/>
    <mergeCell ref="AA149:AA151"/>
    <mergeCell ref="AB149:AB151"/>
    <mergeCell ref="AC149:AC151"/>
    <mergeCell ref="T149:T151"/>
    <mergeCell ref="U149:U151"/>
    <mergeCell ref="V149:V151"/>
    <mergeCell ref="W149:W151"/>
    <mergeCell ref="X149:X151"/>
    <mergeCell ref="CG149:CG151"/>
    <mergeCell ref="CH149:CH151"/>
    <mergeCell ref="CI149:CI151"/>
    <mergeCell ref="CJ149:CJ151"/>
    <mergeCell ref="CK149:CK151"/>
    <mergeCell ref="CB149:CB151"/>
    <mergeCell ref="CC149:CC151"/>
    <mergeCell ref="CD149:CD151"/>
    <mergeCell ref="CE149:CE151"/>
    <mergeCell ref="CF149:CF151"/>
    <mergeCell ref="BW149:BW151"/>
    <mergeCell ref="BX149:BX151"/>
    <mergeCell ref="BY149:BY151"/>
    <mergeCell ref="BZ149:BZ151"/>
    <mergeCell ref="CA149:CA151"/>
    <mergeCell ref="BR149:BR151"/>
    <mergeCell ref="BS149:BS151"/>
    <mergeCell ref="BT149:BT151"/>
    <mergeCell ref="BU149:BU151"/>
    <mergeCell ref="BV149:BV151"/>
    <mergeCell ref="BM149:BM151"/>
    <mergeCell ref="BN149:BN151"/>
    <mergeCell ref="BO149:BO151"/>
    <mergeCell ref="BP149:BP151"/>
    <mergeCell ref="BQ149:BQ151"/>
    <mergeCell ref="BH149:BH151"/>
    <mergeCell ref="BI149:BI151"/>
    <mergeCell ref="BJ149:BJ151"/>
    <mergeCell ref="BK149:BK151"/>
    <mergeCell ref="BL149:BL151"/>
    <mergeCell ref="BC149:BC151"/>
    <mergeCell ref="BD149:BD151"/>
    <mergeCell ref="BE149:BE151"/>
    <mergeCell ref="BF149:BF151"/>
    <mergeCell ref="BG149:BG151"/>
    <mergeCell ref="DP149:DP151"/>
    <mergeCell ref="DQ149:DQ151"/>
    <mergeCell ref="DR149:DR151"/>
    <mergeCell ref="DS149:DS151"/>
    <mergeCell ref="DT149:DT151"/>
    <mergeCell ref="DK149:DK151"/>
    <mergeCell ref="DL149:DL151"/>
    <mergeCell ref="DM149:DM151"/>
    <mergeCell ref="DN149:DN151"/>
    <mergeCell ref="DO149:DO151"/>
    <mergeCell ref="DF149:DF151"/>
    <mergeCell ref="DG149:DG151"/>
    <mergeCell ref="DH149:DH151"/>
    <mergeCell ref="DI149:DI151"/>
    <mergeCell ref="DJ149:DJ151"/>
    <mergeCell ref="DA149:DA151"/>
    <mergeCell ref="DB149:DB151"/>
    <mergeCell ref="DC149:DC151"/>
    <mergeCell ref="DD149:DD151"/>
    <mergeCell ref="DE149:DE151"/>
    <mergeCell ref="CV149:CV151"/>
    <mergeCell ref="CW149:CW151"/>
    <mergeCell ref="CX149:CX151"/>
    <mergeCell ref="CY149:CY151"/>
    <mergeCell ref="CZ149:CZ151"/>
    <mergeCell ref="CQ149:CQ151"/>
    <mergeCell ref="CR149:CR151"/>
    <mergeCell ref="CS149:CS151"/>
    <mergeCell ref="CT149:CT151"/>
    <mergeCell ref="CU149:CU151"/>
    <mergeCell ref="CL149:CL151"/>
    <mergeCell ref="CM149:CM151"/>
    <mergeCell ref="CN149:CN151"/>
    <mergeCell ref="CO149:CO151"/>
    <mergeCell ref="CP149:CP151"/>
    <mergeCell ref="EY149:EY151"/>
    <mergeCell ref="EZ149:EZ151"/>
    <mergeCell ref="FA149:FA151"/>
    <mergeCell ref="FB149:FB151"/>
    <mergeCell ref="FC149:FC151"/>
    <mergeCell ref="ET149:ET151"/>
    <mergeCell ref="EU149:EU151"/>
    <mergeCell ref="EV149:EV151"/>
    <mergeCell ref="EW149:EW151"/>
    <mergeCell ref="EX149:EX151"/>
    <mergeCell ref="EO149:EO151"/>
    <mergeCell ref="EP149:EP151"/>
    <mergeCell ref="EQ149:EQ151"/>
    <mergeCell ref="ER149:ER151"/>
    <mergeCell ref="ES149:ES151"/>
    <mergeCell ref="EJ149:EJ151"/>
    <mergeCell ref="EK149:EK151"/>
    <mergeCell ref="EL149:EL151"/>
    <mergeCell ref="EM149:EM151"/>
    <mergeCell ref="EN149:EN151"/>
    <mergeCell ref="EE149:EE151"/>
    <mergeCell ref="EF149:EF151"/>
    <mergeCell ref="EG149:EG151"/>
    <mergeCell ref="EH149:EH151"/>
    <mergeCell ref="EI149:EI151"/>
    <mergeCell ref="DZ149:DZ151"/>
    <mergeCell ref="EA149:EA151"/>
    <mergeCell ref="EB149:EB151"/>
    <mergeCell ref="EC149:EC151"/>
    <mergeCell ref="ED149:ED151"/>
    <mergeCell ref="DU149:DU151"/>
    <mergeCell ref="DV149:DV151"/>
    <mergeCell ref="DW149:DW151"/>
    <mergeCell ref="DX149:DX151"/>
    <mergeCell ref="DY149:DY151"/>
    <mergeCell ref="GH149:GH151"/>
    <mergeCell ref="GI149:GI151"/>
    <mergeCell ref="GJ149:GJ151"/>
    <mergeCell ref="GK149:GK151"/>
    <mergeCell ref="GL149:GL151"/>
    <mergeCell ref="GC149:GC151"/>
    <mergeCell ref="GD149:GD151"/>
    <mergeCell ref="GE149:GE151"/>
    <mergeCell ref="GF149:GF151"/>
    <mergeCell ref="GG149:GG151"/>
    <mergeCell ref="FX149:FX151"/>
    <mergeCell ref="FY149:FY151"/>
    <mergeCell ref="FZ149:FZ151"/>
    <mergeCell ref="GA149:GA151"/>
    <mergeCell ref="GB149:GB151"/>
    <mergeCell ref="FS149:FS151"/>
    <mergeCell ref="FT149:FT151"/>
    <mergeCell ref="FU149:FU151"/>
    <mergeCell ref="FV149:FV151"/>
    <mergeCell ref="FW149:FW151"/>
    <mergeCell ref="FN149:FN151"/>
    <mergeCell ref="FO149:FO151"/>
    <mergeCell ref="FP149:FP151"/>
    <mergeCell ref="FQ149:FQ151"/>
    <mergeCell ref="FR149:FR151"/>
    <mergeCell ref="FI149:FI151"/>
    <mergeCell ref="FJ149:FJ151"/>
    <mergeCell ref="FK149:FK151"/>
    <mergeCell ref="FL149:FL151"/>
    <mergeCell ref="FM149:FM151"/>
    <mergeCell ref="FD149:FD151"/>
    <mergeCell ref="FE149:FE151"/>
    <mergeCell ref="FF149:FF151"/>
    <mergeCell ref="FG149:FG151"/>
    <mergeCell ref="FH149:FH151"/>
    <mergeCell ref="HQ149:HQ151"/>
    <mergeCell ref="HR149:HR151"/>
    <mergeCell ref="HS149:HS151"/>
    <mergeCell ref="HT149:HT151"/>
    <mergeCell ref="HU149:HU151"/>
    <mergeCell ref="HL149:HL151"/>
    <mergeCell ref="HM149:HM151"/>
    <mergeCell ref="HN149:HN151"/>
    <mergeCell ref="HO149:HO151"/>
    <mergeCell ref="HP149:HP151"/>
    <mergeCell ref="HG149:HG151"/>
    <mergeCell ref="HH149:HH151"/>
    <mergeCell ref="HI149:HI151"/>
    <mergeCell ref="HJ149:HJ151"/>
    <mergeCell ref="HK149:HK151"/>
    <mergeCell ref="HB149:HB151"/>
    <mergeCell ref="HC149:HC151"/>
    <mergeCell ref="HD149:HD151"/>
    <mergeCell ref="HE149:HE151"/>
    <mergeCell ref="HF149:HF151"/>
    <mergeCell ref="GW149:GW151"/>
    <mergeCell ref="GX149:GX151"/>
    <mergeCell ref="GY149:GY151"/>
    <mergeCell ref="GZ149:GZ151"/>
    <mergeCell ref="HA149:HA151"/>
    <mergeCell ref="GR149:GR151"/>
    <mergeCell ref="GS149:GS151"/>
    <mergeCell ref="GT149:GT151"/>
    <mergeCell ref="GU149:GU151"/>
    <mergeCell ref="GV149:GV151"/>
    <mergeCell ref="GM149:GM151"/>
    <mergeCell ref="GN149:GN151"/>
    <mergeCell ref="GO149:GO151"/>
    <mergeCell ref="GP149:GP151"/>
    <mergeCell ref="GQ149:GQ151"/>
    <mergeCell ref="IZ149:IZ151"/>
    <mergeCell ref="JA149:JA151"/>
    <mergeCell ref="JB149:JB151"/>
    <mergeCell ref="JC149:JC151"/>
    <mergeCell ref="JD149:JD151"/>
    <mergeCell ref="IU149:IU151"/>
    <mergeCell ref="IV149:IV151"/>
    <mergeCell ref="IW149:IW151"/>
    <mergeCell ref="IX149:IX151"/>
    <mergeCell ref="IY149:IY151"/>
    <mergeCell ref="IP149:IP151"/>
    <mergeCell ref="IQ149:IQ151"/>
    <mergeCell ref="IR149:IR151"/>
    <mergeCell ref="IS149:IS151"/>
    <mergeCell ref="IT149:IT151"/>
    <mergeCell ref="IK149:IK151"/>
    <mergeCell ref="IL149:IL151"/>
    <mergeCell ref="IM149:IM151"/>
    <mergeCell ref="IN149:IN151"/>
    <mergeCell ref="IO149:IO151"/>
    <mergeCell ref="IF149:IF151"/>
    <mergeCell ref="IG149:IG151"/>
    <mergeCell ref="IH149:IH151"/>
    <mergeCell ref="II149:II151"/>
    <mergeCell ref="IJ149:IJ151"/>
    <mergeCell ref="IA149:IA151"/>
    <mergeCell ref="IB149:IB151"/>
    <mergeCell ref="IC149:IC151"/>
    <mergeCell ref="ID149:ID151"/>
    <mergeCell ref="IE149:IE151"/>
    <mergeCell ref="HV149:HV151"/>
    <mergeCell ref="HW149:HW151"/>
    <mergeCell ref="HX149:HX151"/>
    <mergeCell ref="HY149:HY151"/>
    <mergeCell ref="HZ149:HZ151"/>
    <mergeCell ref="KI149:KI151"/>
    <mergeCell ref="KJ149:KJ151"/>
    <mergeCell ref="KK149:KK151"/>
    <mergeCell ref="KL149:KL151"/>
    <mergeCell ref="KM149:KM151"/>
    <mergeCell ref="KD149:KD151"/>
    <mergeCell ref="KE149:KE151"/>
    <mergeCell ref="KF149:KF151"/>
    <mergeCell ref="KG149:KG151"/>
    <mergeCell ref="KH149:KH151"/>
    <mergeCell ref="JY149:JY151"/>
    <mergeCell ref="JZ149:JZ151"/>
    <mergeCell ref="KA149:KA151"/>
    <mergeCell ref="KB149:KB151"/>
    <mergeCell ref="KC149:KC151"/>
    <mergeCell ref="JT149:JT151"/>
    <mergeCell ref="JU149:JU151"/>
    <mergeCell ref="JV149:JV151"/>
    <mergeCell ref="JW149:JW151"/>
    <mergeCell ref="JX149:JX151"/>
    <mergeCell ref="JO149:JO151"/>
    <mergeCell ref="JP149:JP151"/>
    <mergeCell ref="JQ149:JQ151"/>
    <mergeCell ref="JR149:JR151"/>
    <mergeCell ref="JS149:JS151"/>
    <mergeCell ref="JJ149:JJ151"/>
    <mergeCell ref="JK149:JK151"/>
    <mergeCell ref="JL149:JL151"/>
    <mergeCell ref="JM149:JM151"/>
    <mergeCell ref="JN149:JN151"/>
    <mergeCell ref="JE149:JE151"/>
    <mergeCell ref="JF149:JF151"/>
    <mergeCell ref="JG149:JG151"/>
    <mergeCell ref="JH149:JH151"/>
    <mergeCell ref="JI149:JI151"/>
    <mergeCell ref="LR149:LR151"/>
    <mergeCell ref="LS149:LS151"/>
    <mergeCell ref="LT149:LT151"/>
    <mergeCell ref="LU149:LU151"/>
    <mergeCell ref="LV149:LV151"/>
    <mergeCell ref="LM149:LM151"/>
    <mergeCell ref="LN149:LN151"/>
    <mergeCell ref="LO149:LO151"/>
    <mergeCell ref="LP149:LP151"/>
    <mergeCell ref="LQ149:LQ151"/>
    <mergeCell ref="LH149:LH151"/>
    <mergeCell ref="LI149:LI151"/>
    <mergeCell ref="LJ149:LJ151"/>
    <mergeCell ref="LK149:LK151"/>
    <mergeCell ref="LL149:LL151"/>
    <mergeCell ref="LC149:LC151"/>
    <mergeCell ref="LD149:LD151"/>
    <mergeCell ref="LE149:LE151"/>
    <mergeCell ref="LF149:LF151"/>
    <mergeCell ref="LG149:LG151"/>
    <mergeCell ref="KX149:KX151"/>
    <mergeCell ref="KY149:KY151"/>
    <mergeCell ref="KZ149:KZ151"/>
    <mergeCell ref="LA149:LA151"/>
    <mergeCell ref="LB149:LB151"/>
    <mergeCell ref="KS149:KS151"/>
    <mergeCell ref="KT149:KT151"/>
    <mergeCell ref="KU149:KU151"/>
    <mergeCell ref="KV149:KV151"/>
    <mergeCell ref="KW149:KW151"/>
    <mergeCell ref="KN149:KN151"/>
    <mergeCell ref="KO149:KO151"/>
    <mergeCell ref="KP149:KP151"/>
    <mergeCell ref="KQ149:KQ151"/>
    <mergeCell ref="KR149:KR151"/>
    <mergeCell ref="NA149:NA151"/>
    <mergeCell ref="NB149:NB151"/>
    <mergeCell ref="NC149:NC151"/>
    <mergeCell ref="ND149:ND151"/>
    <mergeCell ref="NE149:NE151"/>
    <mergeCell ref="MV149:MV151"/>
    <mergeCell ref="MW149:MW151"/>
    <mergeCell ref="MX149:MX151"/>
    <mergeCell ref="MY149:MY151"/>
    <mergeCell ref="MZ149:MZ151"/>
    <mergeCell ref="MQ149:MQ151"/>
    <mergeCell ref="MR149:MR151"/>
    <mergeCell ref="MS149:MS151"/>
    <mergeCell ref="MT149:MT151"/>
    <mergeCell ref="MU149:MU151"/>
    <mergeCell ref="ML149:ML151"/>
    <mergeCell ref="MM149:MM151"/>
    <mergeCell ref="MN149:MN151"/>
    <mergeCell ref="MO149:MO151"/>
    <mergeCell ref="MP149:MP151"/>
    <mergeCell ref="MG149:MG151"/>
    <mergeCell ref="MH149:MH151"/>
    <mergeCell ref="MI149:MI151"/>
    <mergeCell ref="MJ149:MJ151"/>
    <mergeCell ref="MK149:MK151"/>
    <mergeCell ref="MB149:MB151"/>
    <mergeCell ref="MC149:MC151"/>
    <mergeCell ref="MD149:MD151"/>
    <mergeCell ref="ME149:ME151"/>
    <mergeCell ref="MF149:MF151"/>
    <mergeCell ref="LW149:LW151"/>
    <mergeCell ref="LX149:LX151"/>
    <mergeCell ref="LY149:LY151"/>
    <mergeCell ref="LZ149:LZ151"/>
    <mergeCell ref="MA149:MA151"/>
    <mergeCell ref="OJ149:OJ151"/>
    <mergeCell ref="OK149:OK151"/>
    <mergeCell ref="OL149:OL151"/>
    <mergeCell ref="OM149:OM151"/>
    <mergeCell ref="ON149:ON151"/>
    <mergeCell ref="OE149:OE151"/>
    <mergeCell ref="OF149:OF151"/>
    <mergeCell ref="OG149:OG151"/>
    <mergeCell ref="OH149:OH151"/>
    <mergeCell ref="OI149:OI151"/>
    <mergeCell ref="NZ149:NZ151"/>
    <mergeCell ref="OA149:OA151"/>
    <mergeCell ref="OB149:OB151"/>
    <mergeCell ref="OC149:OC151"/>
    <mergeCell ref="OD149:OD151"/>
    <mergeCell ref="NU149:NU151"/>
    <mergeCell ref="NV149:NV151"/>
    <mergeCell ref="NW149:NW151"/>
    <mergeCell ref="NX149:NX151"/>
    <mergeCell ref="NY149:NY151"/>
    <mergeCell ref="NP149:NP151"/>
    <mergeCell ref="NQ149:NQ151"/>
    <mergeCell ref="NR149:NR151"/>
    <mergeCell ref="NS149:NS151"/>
    <mergeCell ref="NT149:NT151"/>
    <mergeCell ref="NK149:NK151"/>
    <mergeCell ref="NL149:NL151"/>
    <mergeCell ref="NM149:NM151"/>
    <mergeCell ref="NN149:NN151"/>
    <mergeCell ref="NO149:NO151"/>
    <mergeCell ref="NF149:NF151"/>
    <mergeCell ref="NG149:NG151"/>
    <mergeCell ref="NH149:NH151"/>
    <mergeCell ref="NI149:NI151"/>
    <mergeCell ref="NJ149:NJ151"/>
    <mergeCell ref="AN152:AN154"/>
    <mergeCell ref="AO152:AO154"/>
    <mergeCell ref="AP152:AP154"/>
    <mergeCell ref="AQ152:AQ154"/>
    <mergeCell ref="AR152:AR154"/>
    <mergeCell ref="AI152:AI154"/>
    <mergeCell ref="AJ152:AJ154"/>
    <mergeCell ref="AK152:AK154"/>
    <mergeCell ref="AL152:AL154"/>
    <mergeCell ref="AM152:AM154"/>
    <mergeCell ref="AD152:AD154"/>
    <mergeCell ref="AE152:AE154"/>
    <mergeCell ref="AF152:AF154"/>
    <mergeCell ref="AG152:AG154"/>
    <mergeCell ref="AH152:AH154"/>
    <mergeCell ref="Y152:Y154"/>
    <mergeCell ref="Z152:Z154"/>
    <mergeCell ref="AA152:AA154"/>
    <mergeCell ref="AB152:AB154"/>
    <mergeCell ref="AC152:AC154"/>
    <mergeCell ref="T152:T154"/>
    <mergeCell ref="U152:U154"/>
    <mergeCell ref="V152:V154"/>
    <mergeCell ref="W152:W154"/>
    <mergeCell ref="X152:X154"/>
    <mergeCell ref="O152:O154"/>
    <mergeCell ref="P152:P154"/>
    <mergeCell ref="Q152:Q154"/>
    <mergeCell ref="R152:R154"/>
    <mergeCell ref="S152:S154"/>
    <mergeCell ref="J152:J154"/>
    <mergeCell ref="K152:K154"/>
    <mergeCell ref="L152:L154"/>
    <mergeCell ref="M152:M154"/>
    <mergeCell ref="N152:N154"/>
    <mergeCell ref="BW152:BW154"/>
    <mergeCell ref="BX152:BX154"/>
    <mergeCell ref="BY152:BY154"/>
    <mergeCell ref="BZ152:BZ154"/>
    <mergeCell ref="CA152:CA154"/>
    <mergeCell ref="BR152:BR154"/>
    <mergeCell ref="BS152:BS154"/>
    <mergeCell ref="BT152:BT154"/>
    <mergeCell ref="BU152:BU154"/>
    <mergeCell ref="BV152:BV154"/>
    <mergeCell ref="BM152:BM154"/>
    <mergeCell ref="BN152:BN154"/>
    <mergeCell ref="BO152:BO154"/>
    <mergeCell ref="BP152:BP154"/>
    <mergeCell ref="BQ152:BQ154"/>
    <mergeCell ref="BH152:BH154"/>
    <mergeCell ref="BI152:BI154"/>
    <mergeCell ref="BJ152:BJ154"/>
    <mergeCell ref="BK152:BK154"/>
    <mergeCell ref="BL152:BL154"/>
    <mergeCell ref="BC152:BC154"/>
    <mergeCell ref="BD152:BD154"/>
    <mergeCell ref="BE152:BE154"/>
    <mergeCell ref="BF152:BF154"/>
    <mergeCell ref="BG152:BG154"/>
    <mergeCell ref="AX152:AX154"/>
    <mergeCell ref="AY152:AY154"/>
    <mergeCell ref="AZ152:AZ154"/>
    <mergeCell ref="BA152:BA154"/>
    <mergeCell ref="BB152:BB154"/>
    <mergeCell ref="AS152:AS154"/>
    <mergeCell ref="AT152:AT154"/>
    <mergeCell ref="AU152:AU154"/>
    <mergeCell ref="AV152:AV154"/>
    <mergeCell ref="AW152:AW154"/>
    <mergeCell ref="DF152:DF154"/>
    <mergeCell ref="DG152:DG154"/>
    <mergeCell ref="DH152:DH154"/>
    <mergeCell ref="DI152:DI154"/>
    <mergeCell ref="DJ152:DJ154"/>
    <mergeCell ref="DA152:DA154"/>
    <mergeCell ref="DB152:DB154"/>
    <mergeCell ref="DC152:DC154"/>
    <mergeCell ref="DD152:DD154"/>
    <mergeCell ref="DE152:DE154"/>
    <mergeCell ref="CV152:CV154"/>
    <mergeCell ref="CW152:CW154"/>
    <mergeCell ref="CX152:CX154"/>
    <mergeCell ref="CY152:CY154"/>
    <mergeCell ref="CZ152:CZ154"/>
    <mergeCell ref="CQ152:CQ154"/>
    <mergeCell ref="CR152:CR154"/>
    <mergeCell ref="CS152:CS154"/>
    <mergeCell ref="CT152:CT154"/>
    <mergeCell ref="CU152:CU154"/>
    <mergeCell ref="CL152:CL154"/>
    <mergeCell ref="CM152:CM154"/>
    <mergeCell ref="CN152:CN154"/>
    <mergeCell ref="CO152:CO154"/>
    <mergeCell ref="CP152:CP154"/>
    <mergeCell ref="CG152:CG154"/>
    <mergeCell ref="CH152:CH154"/>
    <mergeCell ref="CI152:CI154"/>
    <mergeCell ref="CJ152:CJ154"/>
    <mergeCell ref="CK152:CK154"/>
    <mergeCell ref="CB152:CB154"/>
    <mergeCell ref="CC152:CC154"/>
    <mergeCell ref="CD152:CD154"/>
    <mergeCell ref="CE152:CE154"/>
    <mergeCell ref="CF152:CF154"/>
    <mergeCell ref="EO152:EO154"/>
    <mergeCell ref="EP152:EP154"/>
    <mergeCell ref="EQ152:EQ154"/>
    <mergeCell ref="ER152:ER154"/>
    <mergeCell ref="ES152:ES154"/>
    <mergeCell ref="EJ152:EJ154"/>
    <mergeCell ref="EK152:EK154"/>
    <mergeCell ref="EL152:EL154"/>
    <mergeCell ref="EM152:EM154"/>
    <mergeCell ref="EN152:EN154"/>
    <mergeCell ref="EE152:EE154"/>
    <mergeCell ref="EF152:EF154"/>
    <mergeCell ref="EG152:EG154"/>
    <mergeCell ref="EH152:EH154"/>
    <mergeCell ref="EI152:EI154"/>
    <mergeCell ref="DZ152:DZ154"/>
    <mergeCell ref="EA152:EA154"/>
    <mergeCell ref="EB152:EB154"/>
    <mergeCell ref="EC152:EC154"/>
    <mergeCell ref="ED152:ED154"/>
    <mergeCell ref="DU152:DU154"/>
    <mergeCell ref="DV152:DV154"/>
    <mergeCell ref="DW152:DW154"/>
    <mergeCell ref="DX152:DX154"/>
    <mergeCell ref="DY152:DY154"/>
    <mergeCell ref="DP152:DP154"/>
    <mergeCell ref="DQ152:DQ154"/>
    <mergeCell ref="DR152:DR154"/>
    <mergeCell ref="DS152:DS154"/>
    <mergeCell ref="DT152:DT154"/>
    <mergeCell ref="DK152:DK154"/>
    <mergeCell ref="DL152:DL154"/>
    <mergeCell ref="DM152:DM154"/>
    <mergeCell ref="DN152:DN154"/>
    <mergeCell ref="DO152:DO154"/>
    <mergeCell ref="FX152:FX154"/>
    <mergeCell ref="FY152:FY154"/>
    <mergeCell ref="FZ152:FZ154"/>
    <mergeCell ref="GA152:GA154"/>
    <mergeCell ref="GB152:GB154"/>
    <mergeCell ref="FS152:FS154"/>
    <mergeCell ref="FT152:FT154"/>
    <mergeCell ref="FU152:FU154"/>
    <mergeCell ref="FV152:FV154"/>
    <mergeCell ref="FW152:FW154"/>
    <mergeCell ref="FN152:FN154"/>
    <mergeCell ref="FO152:FO154"/>
    <mergeCell ref="FP152:FP154"/>
    <mergeCell ref="FQ152:FQ154"/>
    <mergeCell ref="FR152:FR154"/>
    <mergeCell ref="FI152:FI154"/>
    <mergeCell ref="FJ152:FJ154"/>
    <mergeCell ref="FK152:FK154"/>
    <mergeCell ref="FL152:FL154"/>
    <mergeCell ref="FM152:FM154"/>
    <mergeCell ref="FD152:FD154"/>
    <mergeCell ref="FE152:FE154"/>
    <mergeCell ref="FF152:FF154"/>
    <mergeCell ref="FG152:FG154"/>
    <mergeCell ref="FH152:FH154"/>
    <mergeCell ref="EY152:EY154"/>
    <mergeCell ref="EZ152:EZ154"/>
    <mergeCell ref="FA152:FA154"/>
    <mergeCell ref="FB152:FB154"/>
    <mergeCell ref="FC152:FC154"/>
    <mergeCell ref="ET152:ET154"/>
    <mergeCell ref="EU152:EU154"/>
    <mergeCell ref="EV152:EV154"/>
    <mergeCell ref="EW152:EW154"/>
    <mergeCell ref="EX152:EX154"/>
    <mergeCell ref="HG152:HG154"/>
    <mergeCell ref="HH152:HH154"/>
    <mergeCell ref="HI152:HI154"/>
    <mergeCell ref="HJ152:HJ154"/>
    <mergeCell ref="HK152:HK154"/>
    <mergeCell ref="HB152:HB154"/>
    <mergeCell ref="HC152:HC154"/>
    <mergeCell ref="HD152:HD154"/>
    <mergeCell ref="HE152:HE154"/>
    <mergeCell ref="HF152:HF154"/>
    <mergeCell ref="GW152:GW154"/>
    <mergeCell ref="GX152:GX154"/>
    <mergeCell ref="GY152:GY154"/>
    <mergeCell ref="GZ152:GZ154"/>
    <mergeCell ref="HA152:HA154"/>
    <mergeCell ref="GR152:GR154"/>
    <mergeCell ref="GS152:GS154"/>
    <mergeCell ref="GT152:GT154"/>
    <mergeCell ref="GU152:GU154"/>
    <mergeCell ref="GV152:GV154"/>
    <mergeCell ref="GM152:GM154"/>
    <mergeCell ref="GN152:GN154"/>
    <mergeCell ref="GO152:GO154"/>
    <mergeCell ref="GP152:GP154"/>
    <mergeCell ref="GQ152:GQ154"/>
    <mergeCell ref="GH152:GH154"/>
    <mergeCell ref="GI152:GI154"/>
    <mergeCell ref="GJ152:GJ154"/>
    <mergeCell ref="GK152:GK154"/>
    <mergeCell ref="GL152:GL154"/>
    <mergeCell ref="GC152:GC154"/>
    <mergeCell ref="GD152:GD154"/>
    <mergeCell ref="GE152:GE154"/>
    <mergeCell ref="GF152:GF154"/>
    <mergeCell ref="GG152:GG154"/>
    <mergeCell ref="IP152:IP154"/>
    <mergeCell ref="IQ152:IQ154"/>
    <mergeCell ref="IR152:IR154"/>
    <mergeCell ref="IS152:IS154"/>
    <mergeCell ref="IT152:IT154"/>
    <mergeCell ref="IK152:IK154"/>
    <mergeCell ref="IL152:IL154"/>
    <mergeCell ref="IM152:IM154"/>
    <mergeCell ref="IN152:IN154"/>
    <mergeCell ref="IO152:IO154"/>
    <mergeCell ref="IF152:IF154"/>
    <mergeCell ref="IG152:IG154"/>
    <mergeCell ref="IH152:IH154"/>
    <mergeCell ref="II152:II154"/>
    <mergeCell ref="IJ152:IJ154"/>
    <mergeCell ref="IA152:IA154"/>
    <mergeCell ref="IB152:IB154"/>
    <mergeCell ref="IC152:IC154"/>
    <mergeCell ref="ID152:ID154"/>
    <mergeCell ref="IE152:IE154"/>
    <mergeCell ref="HV152:HV154"/>
    <mergeCell ref="HW152:HW154"/>
    <mergeCell ref="HX152:HX154"/>
    <mergeCell ref="HY152:HY154"/>
    <mergeCell ref="HZ152:HZ154"/>
    <mergeCell ref="HQ152:HQ154"/>
    <mergeCell ref="HR152:HR154"/>
    <mergeCell ref="HS152:HS154"/>
    <mergeCell ref="HT152:HT154"/>
    <mergeCell ref="HU152:HU154"/>
    <mergeCell ref="HL152:HL154"/>
    <mergeCell ref="HM152:HM154"/>
    <mergeCell ref="HN152:HN154"/>
    <mergeCell ref="HO152:HO154"/>
    <mergeCell ref="HP152:HP154"/>
    <mergeCell ref="JY152:JY154"/>
    <mergeCell ref="JZ152:JZ154"/>
    <mergeCell ref="KA152:KA154"/>
    <mergeCell ref="KB152:KB154"/>
    <mergeCell ref="KC152:KC154"/>
    <mergeCell ref="JT152:JT154"/>
    <mergeCell ref="JU152:JU154"/>
    <mergeCell ref="JV152:JV154"/>
    <mergeCell ref="JW152:JW154"/>
    <mergeCell ref="JX152:JX154"/>
    <mergeCell ref="JO152:JO154"/>
    <mergeCell ref="JP152:JP154"/>
    <mergeCell ref="JQ152:JQ154"/>
    <mergeCell ref="JR152:JR154"/>
    <mergeCell ref="JS152:JS154"/>
    <mergeCell ref="JJ152:JJ154"/>
    <mergeCell ref="JK152:JK154"/>
    <mergeCell ref="JL152:JL154"/>
    <mergeCell ref="JM152:JM154"/>
    <mergeCell ref="JN152:JN154"/>
    <mergeCell ref="JE152:JE154"/>
    <mergeCell ref="JF152:JF154"/>
    <mergeCell ref="JG152:JG154"/>
    <mergeCell ref="JH152:JH154"/>
    <mergeCell ref="JI152:JI154"/>
    <mergeCell ref="IZ152:IZ154"/>
    <mergeCell ref="JA152:JA154"/>
    <mergeCell ref="JB152:JB154"/>
    <mergeCell ref="JC152:JC154"/>
    <mergeCell ref="JD152:JD154"/>
    <mergeCell ref="IU152:IU154"/>
    <mergeCell ref="IV152:IV154"/>
    <mergeCell ref="IW152:IW154"/>
    <mergeCell ref="IX152:IX154"/>
    <mergeCell ref="IY152:IY154"/>
    <mergeCell ref="LH152:LH154"/>
    <mergeCell ref="LI152:LI154"/>
    <mergeCell ref="LJ152:LJ154"/>
    <mergeCell ref="LK152:LK154"/>
    <mergeCell ref="LL152:LL154"/>
    <mergeCell ref="LC152:LC154"/>
    <mergeCell ref="LD152:LD154"/>
    <mergeCell ref="LE152:LE154"/>
    <mergeCell ref="LF152:LF154"/>
    <mergeCell ref="LG152:LG154"/>
    <mergeCell ref="KX152:KX154"/>
    <mergeCell ref="KY152:KY154"/>
    <mergeCell ref="KZ152:KZ154"/>
    <mergeCell ref="LA152:LA154"/>
    <mergeCell ref="LB152:LB154"/>
    <mergeCell ref="KS152:KS154"/>
    <mergeCell ref="KT152:KT154"/>
    <mergeCell ref="KU152:KU154"/>
    <mergeCell ref="KV152:KV154"/>
    <mergeCell ref="KW152:KW154"/>
    <mergeCell ref="KN152:KN154"/>
    <mergeCell ref="KO152:KO154"/>
    <mergeCell ref="KP152:KP154"/>
    <mergeCell ref="KQ152:KQ154"/>
    <mergeCell ref="KR152:KR154"/>
    <mergeCell ref="KI152:KI154"/>
    <mergeCell ref="KJ152:KJ154"/>
    <mergeCell ref="KK152:KK154"/>
    <mergeCell ref="KL152:KL154"/>
    <mergeCell ref="KM152:KM154"/>
    <mergeCell ref="KD152:KD154"/>
    <mergeCell ref="KE152:KE154"/>
    <mergeCell ref="KF152:KF154"/>
    <mergeCell ref="KG152:KG154"/>
    <mergeCell ref="KH152:KH154"/>
    <mergeCell ref="MZ152:MZ154"/>
    <mergeCell ref="MQ152:MQ154"/>
    <mergeCell ref="MR152:MR154"/>
    <mergeCell ref="MS152:MS154"/>
    <mergeCell ref="MT152:MT154"/>
    <mergeCell ref="MU152:MU154"/>
    <mergeCell ref="ML152:ML154"/>
    <mergeCell ref="MM152:MM154"/>
    <mergeCell ref="MN152:MN154"/>
    <mergeCell ref="MO152:MO154"/>
    <mergeCell ref="MP152:MP154"/>
    <mergeCell ref="MG152:MG154"/>
    <mergeCell ref="MH152:MH154"/>
    <mergeCell ref="MI152:MI154"/>
    <mergeCell ref="MJ152:MJ154"/>
    <mergeCell ref="MK152:MK154"/>
    <mergeCell ref="MB152:MB154"/>
    <mergeCell ref="MC152:MC154"/>
    <mergeCell ref="MD152:MD154"/>
    <mergeCell ref="ME152:ME154"/>
    <mergeCell ref="MF152:MF154"/>
    <mergeCell ref="LW152:LW154"/>
    <mergeCell ref="LX152:LX154"/>
    <mergeCell ref="LY152:LY154"/>
    <mergeCell ref="LZ152:LZ154"/>
    <mergeCell ref="MA152:MA154"/>
    <mergeCell ref="LR152:LR154"/>
    <mergeCell ref="LS152:LS154"/>
    <mergeCell ref="LT152:LT154"/>
    <mergeCell ref="LU152:LU154"/>
    <mergeCell ref="LV152:LV154"/>
    <mergeCell ref="LM152:LM154"/>
    <mergeCell ref="LN152:LN154"/>
    <mergeCell ref="LO152:LO154"/>
    <mergeCell ref="LP152:LP154"/>
    <mergeCell ref="LQ152:LQ154"/>
    <mergeCell ref="Y155:Y157"/>
    <mergeCell ref="Z155:Z157"/>
    <mergeCell ref="AA155:AA157"/>
    <mergeCell ref="AB155:AB157"/>
    <mergeCell ref="AC155:AC157"/>
    <mergeCell ref="T155:T157"/>
    <mergeCell ref="U155:U157"/>
    <mergeCell ref="V155:V157"/>
    <mergeCell ref="W155:W157"/>
    <mergeCell ref="X155:X157"/>
    <mergeCell ref="O155:O157"/>
    <mergeCell ref="P155:P157"/>
    <mergeCell ref="Q155:Q157"/>
    <mergeCell ref="R155:R157"/>
    <mergeCell ref="S155:S157"/>
    <mergeCell ref="J155:J157"/>
    <mergeCell ref="K155:K157"/>
    <mergeCell ref="L155:L157"/>
    <mergeCell ref="M155:M157"/>
    <mergeCell ref="N155:N157"/>
    <mergeCell ref="OJ152:OJ154"/>
    <mergeCell ref="OK152:OK154"/>
    <mergeCell ref="OL152:OL154"/>
    <mergeCell ref="OM152:OM154"/>
    <mergeCell ref="ON152:ON154"/>
    <mergeCell ref="OE152:OE154"/>
    <mergeCell ref="OF152:OF154"/>
    <mergeCell ref="OG152:OG154"/>
    <mergeCell ref="OH152:OH154"/>
    <mergeCell ref="OI152:OI154"/>
    <mergeCell ref="NZ152:NZ154"/>
    <mergeCell ref="OA152:OA154"/>
    <mergeCell ref="OB152:OB154"/>
    <mergeCell ref="OC152:OC154"/>
    <mergeCell ref="OD152:OD154"/>
    <mergeCell ref="NU152:NU154"/>
    <mergeCell ref="NV152:NV154"/>
    <mergeCell ref="NW152:NW154"/>
    <mergeCell ref="NX152:NX154"/>
    <mergeCell ref="NY152:NY154"/>
    <mergeCell ref="NP152:NP154"/>
    <mergeCell ref="NQ152:NQ154"/>
    <mergeCell ref="NR152:NR154"/>
    <mergeCell ref="NS152:NS154"/>
    <mergeCell ref="NT152:NT154"/>
    <mergeCell ref="NK152:NK154"/>
    <mergeCell ref="NL152:NL154"/>
    <mergeCell ref="NM152:NM154"/>
    <mergeCell ref="NN152:NN154"/>
    <mergeCell ref="NO152:NO154"/>
    <mergeCell ref="NF152:NF154"/>
    <mergeCell ref="NG152:NG154"/>
    <mergeCell ref="NH152:NH154"/>
    <mergeCell ref="NI152:NI154"/>
    <mergeCell ref="NJ152:NJ154"/>
    <mergeCell ref="NA152:NA154"/>
    <mergeCell ref="NB152:NB154"/>
    <mergeCell ref="NC152:NC154"/>
    <mergeCell ref="ND152:ND154"/>
    <mergeCell ref="NE152:NE154"/>
    <mergeCell ref="MV152:MV154"/>
    <mergeCell ref="MW152:MW154"/>
    <mergeCell ref="MX152:MX154"/>
    <mergeCell ref="MY152:MY154"/>
    <mergeCell ref="BH155:BH157"/>
    <mergeCell ref="BI155:BI157"/>
    <mergeCell ref="BJ155:BJ157"/>
    <mergeCell ref="BK155:BK157"/>
    <mergeCell ref="BL155:BL157"/>
    <mergeCell ref="BC155:BC157"/>
    <mergeCell ref="BD155:BD157"/>
    <mergeCell ref="BE155:BE157"/>
    <mergeCell ref="BF155:BF157"/>
    <mergeCell ref="BG155:BG157"/>
    <mergeCell ref="AX155:AX157"/>
    <mergeCell ref="AY155:AY157"/>
    <mergeCell ref="AZ155:AZ157"/>
    <mergeCell ref="BA155:BA157"/>
    <mergeCell ref="BB155:BB157"/>
    <mergeCell ref="AS155:AS157"/>
    <mergeCell ref="AT155:AT157"/>
    <mergeCell ref="AU155:AU157"/>
    <mergeCell ref="AV155:AV157"/>
    <mergeCell ref="AW155:AW157"/>
    <mergeCell ref="AN155:AN157"/>
    <mergeCell ref="AO155:AO157"/>
    <mergeCell ref="AP155:AP157"/>
    <mergeCell ref="AQ155:AQ157"/>
    <mergeCell ref="AR155:AR157"/>
    <mergeCell ref="AI155:AI157"/>
    <mergeCell ref="AJ155:AJ157"/>
    <mergeCell ref="AK155:AK157"/>
    <mergeCell ref="AL155:AL157"/>
    <mergeCell ref="AM155:AM157"/>
    <mergeCell ref="AD155:AD157"/>
    <mergeCell ref="AE155:AE157"/>
    <mergeCell ref="AF155:AF157"/>
    <mergeCell ref="AG155:AG157"/>
    <mergeCell ref="AH155:AH157"/>
    <mergeCell ref="CQ155:CQ157"/>
    <mergeCell ref="CR155:CR157"/>
    <mergeCell ref="CS155:CS157"/>
    <mergeCell ref="CT155:CT157"/>
    <mergeCell ref="CU155:CU157"/>
    <mergeCell ref="CL155:CL157"/>
    <mergeCell ref="CM155:CM157"/>
    <mergeCell ref="CN155:CN157"/>
    <mergeCell ref="CO155:CO157"/>
    <mergeCell ref="CP155:CP157"/>
    <mergeCell ref="CG155:CG157"/>
    <mergeCell ref="CH155:CH157"/>
    <mergeCell ref="CI155:CI157"/>
    <mergeCell ref="CJ155:CJ157"/>
    <mergeCell ref="CK155:CK157"/>
    <mergeCell ref="CB155:CB157"/>
    <mergeCell ref="CC155:CC157"/>
    <mergeCell ref="CD155:CD157"/>
    <mergeCell ref="CE155:CE157"/>
    <mergeCell ref="CF155:CF157"/>
    <mergeCell ref="BW155:BW157"/>
    <mergeCell ref="BX155:BX157"/>
    <mergeCell ref="BY155:BY157"/>
    <mergeCell ref="BZ155:BZ157"/>
    <mergeCell ref="CA155:CA157"/>
    <mergeCell ref="BR155:BR157"/>
    <mergeCell ref="BS155:BS157"/>
    <mergeCell ref="BT155:BT157"/>
    <mergeCell ref="BU155:BU157"/>
    <mergeCell ref="BV155:BV157"/>
    <mergeCell ref="BM155:BM157"/>
    <mergeCell ref="BN155:BN157"/>
    <mergeCell ref="BO155:BO157"/>
    <mergeCell ref="BP155:BP157"/>
    <mergeCell ref="BQ155:BQ157"/>
    <mergeCell ref="DZ155:DZ157"/>
    <mergeCell ref="EA155:EA157"/>
    <mergeCell ref="EB155:EB157"/>
    <mergeCell ref="EC155:EC157"/>
    <mergeCell ref="ED155:ED157"/>
    <mergeCell ref="DU155:DU157"/>
    <mergeCell ref="DV155:DV157"/>
    <mergeCell ref="DW155:DW157"/>
    <mergeCell ref="DX155:DX157"/>
    <mergeCell ref="DY155:DY157"/>
    <mergeCell ref="DP155:DP157"/>
    <mergeCell ref="DQ155:DQ157"/>
    <mergeCell ref="DR155:DR157"/>
    <mergeCell ref="DS155:DS157"/>
    <mergeCell ref="DT155:DT157"/>
    <mergeCell ref="DK155:DK157"/>
    <mergeCell ref="DL155:DL157"/>
    <mergeCell ref="DM155:DM157"/>
    <mergeCell ref="DN155:DN157"/>
    <mergeCell ref="DO155:DO157"/>
    <mergeCell ref="DF155:DF157"/>
    <mergeCell ref="DG155:DG157"/>
    <mergeCell ref="DH155:DH157"/>
    <mergeCell ref="DI155:DI157"/>
    <mergeCell ref="DJ155:DJ157"/>
    <mergeCell ref="DA155:DA157"/>
    <mergeCell ref="DB155:DB157"/>
    <mergeCell ref="DC155:DC157"/>
    <mergeCell ref="DD155:DD157"/>
    <mergeCell ref="DE155:DE157"/>
    <mergeCell ref="CV155:CV157"/>
    <mergeCell ref="CW155:CW157"/>
    <mergeCell ref="CX155:CX157"/>
    <mergeCell ref="CY155:CY157"/>
    <mergeCell ref="CZ155:CZ157"/>
    <mergeCell ref="FI155:FI157"/>
    <mergeCell ref="FJ155:FJ157"/>
    <mergeCell ref="FK155:FK157"/>
    <mergeCell ref="FL155:FL157"/>
    <mergeCell ref="FM155:FM157"/>
    <mergeCell ref="FD155:FD157"/>
    <mergeCell ref="FE155:FE157"/>
    <mergeCell ref="FF155:FF157"/>
    <mergeCell ref="FG155:FG157"/>
    <mergeCell ref="FH155:FH157"/>
    <mergeCell ref="EY155:EY157"/>
    <mergeCell ref="EZ155:EZ157"/>
    <mergeCell ref="FA155:FA157"/>
    <mergeCell ref="FB155:FB157"/>
    <mergeCell ref="FC155:FC157"/>
    <mergeCell ref="ET155:ET157"/>
    <mergeCell ref="EU155:EU157"/>
    <mergeCell ref="EV155:EV157"/>
    <mergeCell ref="EW155:EW157"/>
    <mergeCell ref="EX155:EX157"/>
    <mergeCell ref="EO155:EO157"/>
    <mergeCell ref="EP155:EP157"/>
    <mergeCell ref="EQ155:EQ157"/>
    <mergeCell ref="ER155:ER157"/>
    <mergeCell ref="ES155:ES157"/>
    <mergeCell ref="EJ155:EJ157"/>
    <mergeCell ref="EK155:EK157"/>
    <mergeCell ref="EL155:EL157"/>
    <mergeCell ref="EM155:EM157"/>
    <mergeCell ref="EN155:EN157"/>
    <mergeCell ref="EE155:EE157"/>
    <mergeCell ref="EF155:EF157"/>
    <mergeCell ref="EG155:EG157"/>
    <mergeCell ref="EH155:EH157"/>
    <mergeCell ref="EI155:EI157"/>
    <mergeCell ref="GR155:GR157"/>
    <mergeCell ref="GS155:GS157"/>
    <mergeCell ref="GT155:GT157"/>
    <mergeCell ref="GU155:GU157"/>
    <mergeCell ref="GV155:GV157"/>
    <mergeCell ref="GM155:GM157"/>
    <mergeCell ref="GN155:GN157"/>
    <mergeCell ref="GO155:GO157"/>
    <mergeCell ref="GP155:GP157"/>
    <mergeCell ref="GQ155:GQ157"/>
    <mergeCell ref="GH155:GH157"/>
    <mergeCell ref="GI155:GI157"/>
    <mergeCell ref="GJ155:GJ157"/>
    <mergeCell ref="GK155:GK157"/>
    <mergeCell ref="GL155:GL157"/>
    <mergeCell ref="GC155:GC157"/>
    <mergeCell ref="GD155:GD157"/>
    <mergeCell ref="GE155:GE157"/>
    <mergeCell ref="GF155:GF157"/>
    <mergeCell ref="GG155:GG157"/>
    <mergeCell ref="FX155:FX157"/>
    <mergeCell ref="FY155:FY157"/>
    <mergeCell ref="FZ155:FZ157"/>
    <mergeCell ref="GA155:GA157"/>
    <mergeCell ref="GB155:GB157"/>
    <mergeCell ref="FS155:FS157"/>
    <mergeCell ref="FT155:FT157"/>
    <mergeCell ref="FU155:FU157"/>
    <mergeCell ref="FV155:FV157"/>
    <mergeCell ref="FW155:FW157"/>
    <mergeCell ref="FN155:FN157"/>
    <mergeCell ref="FO155:FO157"/>
    <mergeCell ref="FP155:FP157"/>
    <mergeCell ref="FQ155:FQ157"/>
    <mergeCell ref="FR155:FR157"/>
    <mergeCell ref="IA155:IA157"/>
    <mergeCell ref="IB155:IB157"/>
    <mergeCell ref="IC155:IC157"/>
    <mergeCell ref="ID155:ID157"/>
    <mergeCell ref="IE155:IE157"/>
    <mergeCell ref="HV155:HV157"/>
    <mergeCell ref="HW155:HW157"/>
    <mergeCell ref="HX155:HX157"/>
    <mergeCell ref="HY155:HY157"/>
    <mergeCell ref="HZ155:HZ157"/>
    <mergeCell ref="HQ155:HQ157"/>
    <mergeCell ref="HR155:HR157"/>
    <mergeCell ref="HS155:HS157"/>
    <mergeCell ref="HT155:HT157"/>
    <mergeCell ref="HU155:HU157"/>
    <mergeCell ref="HL155:HL157"/>
    <mergeCell ref="HM155:HM157"/>
    <mergeCell ref="HN155:HN157"/>
    <mergeCell ref="HO155:HO157"/>
    <mergeCell ref="HP155:HP157"/>
    <mergeCell ref="HG155:HG157"/>
    <mergeCell ref="HH155:HH157"/>
    <mergeCell ref="HI155:HI157"/>
    <mergeCell ref="HJ155:HJ157"/>
    <mergeCell ref="HK155:HK157"/>
    <mergeCell ref="HB155:HB157"/>
    <mergeCell ref="HC155:HC157"/>
    <mergeCell ref="HD155:HD157"/>
    <mergeCell ref="HE155:HE157"/>
    <mergeCell ref="HF155:HF157"/>
    <mergeCell ref="GW155:GW157"/>
    <mergeCell ref="GX155:GX157"/>
    <mergeCell ref="GY155:GY157"/>
    <mergeCell ref="GZ155:GZ157"/>
    <mergeCell ref="HA155:HA157"/>
    <mergeCell ref="JJ155:JJ157"/>
    <mergeCell ref="JK155:JK157"/>
    <mergeCell ref="JL155:JL157"/>
    <mergeCell ref="JM155:JM157"/>
    <mergeCell ref="JN155:JN157"/>
    <mergeCell ref="JE155:JE157"/>
    <mergeCell ref="JF155:JF157"/>
    <mergeCell ref="JG155:JG157"/>
    <mergeCell ref="JH155:JH157"/>
    <mergeCell ref="JI155:JI157"/>
    <mergeCell ref="IZ155:IZ157"/>
    <mergeCell ref="JA155:JA157"/>
    <mergeCell ref="JB155:JB157"/>
    <mergeCell ref="JC155:JC157"/>
    <mergeCell ref="JD155:JD157"/>
    <mergeCell ref="IU155:IU157"/>
    <mergeCell ref="IV155:IV157"/>
    <mergeCell ref="IW155:IW157"/>
    <mergeCell ref="IX155:IX157"/>
    <mergeCell ref="IY155:IY157"/>
    <mergeCell ref="IP155:IP157"/>
    <mergeCell ref="IQ155:IQ157"/>
    <mergeCell ref="IR155:IR157"/>
    <mergeCell ref="IS155:IS157"/>
    <mergeCell ref="IT155:IT157"/>
    <mergeCell ref="IK155:IK157"/>
    <mergeCell ref="IL155:IL157"/>
    <mergeCell ref="IM155:IM157"/>
    <mergeCell ref="IN155:IN157"/>
    <mergeCell ref="IO155:IO157"/>
    <mergeCell ref="IF155:IF157"/>
    <mergeCell ref="IG155:IG157"/>
    <mergeCell ref="IH155:IH157"/>
    <mergeCell ref="II155:II157"/>
    <mergeCell ref="IJ155:IJ157"/>
    <mergeCell ref="KS155:KS157"/>
    <mergeCell ref="KT155:KT157"/>
    <mergeCell ref="KU155:KU157"/>
    <mergeCell ref="KV155:KV157"/>
    <mergeCell ref="KW155:KW157"/>
    <mergeCell ref="KN155:KN157"/>
    <mergeCell ref="KO155:KO157"/>
    <mergeCell ref="KP155:KP157"/>
    <mergeCell ref="KQ155:KQ157"/>
    <mergeCell ref="KR155:KR157"/>
    <mergeCell ref="KI155:KI157"/>
    <mergeCell ref="KJ155:KJ157"/>
    <mergeCell ref="KK155:KK157"/>
    <mergeCell ref="KL155:KL157"/>
    <mergeCell ref="KM155:KM157"/>
    <mergeCell ref="KD155:KD157"/>
    <mergeCell ref="KE155:KE157"/>
    <mergeCell ref="KF155:KF157"/>
    <mergeCell ref="KG155:KG157"/>
    <mergeCell ref="KH155:KH157"/>
    <mergeCell ref="JY155:JY157"/>
    <mergeCell ref="JZ155:JZ157"/>
    <mergeCell ref="KA155:KA157"/>
    <mergeCell ref="KB155:KB157"/>
    <mergeCell ref="KC155:KC157"/>
    <mergeCell ref="JT155:JT157"/>
    <mergeCell ref="JU155:JU157"/>
    <mergeCell ref="JV155:JV157"/>
    <mergeCell ref="JW155:JW157"/>
    <mergeCell ref="JX155:JX157"/>
    <mergeCell ref="JO155:JO157"/>
    <mergeCell ref="JP155:JP157"/>
    <mergeCell ref="JQ155:JQ157"/>
    <mergeCell ref="JR155:JR157"/>
    <mergeCell ref="JS155:JS157"/>
    <mergeCell ref="MK155:MK157"/>
    <mergeCell ref="MB155:MB157"/>
    <mergeCell ref="MC155:MC157"/>
    <mergeCell ref="MD155:MD157"/>
    <mergeCell ref="ME155:ME157"/>
    <mergeCell ref="MF155:MF157"/>
    <mergeCell ref="LW155:LW157"/>
    <mergeCell ref="LX155:LX157"/>
    <mergeCell ref="LY155:LY157"/>
    <mergeCell ref="LZ155:LZ157"/>
    <mergeCell ref="MA155:MA157"/>
    <mergeCell ref="LR155:LR157"/>
    <mergeCell ref="LS155:LS157"/>
    <mergeCell ref="LT155:LT157"/>
    <mergeCell ref="LU155:LU157"/>
    <mergeCell ref="LV155:LV157"/>
    <mergeCell ref="LM155:LM157"/>
    <mergeCell ref="LN155:LN157"/>
    <mergeCell ref="LO155:LO157"/>
    <mergeCell ref="LP155:LP157"/>
    <mergeCell ref="LQ155:LQ157"/>
    <mergeCell ref="LH155:LH157"/>
    <mergeCell ref="LI155:LI157"/>
    <mergeCell ref="LJ155:LJ157"/>
    <mergeCell ref="LK155:LK157"/>
    <mergeCell ref="LL155:LL157"/>
    <mergeCell ref="LC155:LC157"/>
    <mergeCell ref="LD155:LD157"/>
    <mergeCell ref="LE155:LE157"/>
    <mergeCell ref="LF155:LF157"/>
    <mergeCell ref="LG155:LG157"/>
    <mergeCell ref="KX155:KX157"/>
    <mergeCell ref="KY155:KY157"/>
    <mergeCell ref="KZ155:KZ157"/>
    <mergeCell ref="LA155:LA157"/>
    <mergeCell ref="LB155:LB157"/>
    <mergeCell ref="J158:J160"/>
    <mergeCell ref="K158:K160"/>
    <mergeCell ref="L158:L160"/>
    <mergeCell ref="M158:M160"/>
    <mergeCell ref="N158:N160"/>
    <mergeCell ref="OJ155:OJ157"/>
    <mergeCell ref="OK155:OK157"/>
    <mergeCell ref="OL155:OL157"/>
    <mergeCell ref="OM155:OM157"/>
    <mergeCell ref="ON155:ON157"/>
    <mergeCell ref="OE155:OE157"/>
    <mergeCell ref="OF155:OF157"/>
    <mergeCell ref="OG155:OG157"/>
    <mergeCell ref="OH155:OH157"/>
    <mergeCell ref="OI155:OI157"/>
    <mergeCell ref="NZ155:NZ157"/>
    <mergeCell ref="OA155:OA157"/>
    <mergeCell ref="OB155:OB157"/>
    <mergeCell ref="OC155:OC157"/>
    <mergeCell ref="OD155:OD157"/>
    <mergeCell ref="NU155:NU157"/>
    <mergeCell ref="NV155:NV157"/>
    <mergeCell ref="NW155:NW157"/>
    <mergeCell ref="NX155:NX157"/>
    <mergeCell ref="NY155:NY157"/>
    <mergeCell ref="NP155:NP157"/>
    <mergeCell ref="NQ155:NQ157"/>
    <mergeCell ref="NR155:NR157"/>
    <mergeCell ref="NS155:NS157"/>
    <mergeCell ref="NT155:NT157"/>
    <mergeCell ref="NK155:NK157"/>
    <mergeCell ref="NL155:NL157"/>
    <mergeCell ref="NM155:NM157"/>
    <mergeCell ref="NN155:NN157"/>
    <mergeCell ref="NO155:NO157"/>
    <mergeCell ref="NF155:NF157"/>
    <mergeCell ref="NG155:NG157"/>
    <mergeCell ref="NH155:NH157"/>
    <mergeCell ref="NI155:NI157"/>
    <mergeCell ref="NJ155:NJ157"/>
    <mergeCell ref="NA155:NA157"/>
    <mergeCell ref="NB155:NB157"/>
    <mergeCell ref="NC155:NC157"/>
    <mergeCell ref="ND155:ND157"/>
    <mergeCell ref="NE155:NE157"/>
    <mergeCell ref="MV155:MV157"/>
    <mergeCell ref="MW155:MW157"/>
    <mergeCell ref="MX155:MX157"/>
    <mergeCell ref="MY155:MY157"/>
    <mergeCell ref="MZ155:MZ157"/>
    <mergeCell ref="MQ155:MQ157"/>
    <mergeCell ref="MR155:MR157"/>
    <mergeCell ref="MS155:MS157"/>
    <mergeCell ref="MT155:MT157"/>
    <mergeCell ref="MU155:MU157"/>
    <mergeCell ref="ML155:ML157"/>
    <mergeCell ref="MM155:MM157"/>
    <mergeCell ref="MN155:MN157"/>
    <mergeCell ref="MO155:MO157"/>
    <mergeCell ref="MP155:MP157"/>
    <mergeCell ref="MG155:MG157"/>
    <mergeCell ref="MH155:MH157"/>
    <mergeCell ref="MI155:MI157"/>
    <mergeCell ref="MJ155:MJ157"/>
    <mergeCell ref="AS158:AS160"/>
    <mergeCell ref="AT158:AT160"/>
    <mergeCell ref="AU158:AU160"/>
    <mergeCell ref="AV158:AV160"/>
    <mergeCell ref="AW158:AW160"/>
    <mergeCell ref="AN158:AN160"/>
    <mergeCell ref="AO158:AO160"/>
    <mergeCell ref="AP158:AP160"/>
    <mergeCell ref="AQ158:AQ160"/>
    <mergeCell ref="AR158:AR160"/>
    <mergeCell ref="AI158:AI160"/>
    <mergeCell ref="AJ158:AJ160"/>
    <mergeCell ref="AK158:AK160"/>
    <mergeCell ref="AL158:AL160"/>
    <mergeCell ref="AM158:AM160"/>
    <mergeCell ref="AD158:AD160"/>
    <mergeCell ref="AE158:AE160"/>
    <mergeCell ref="AF158:AF160"/>
    <mergeCell ref="AG158:AG160"/>
    <mergeCell ref="AH158:AH160"/>
    <mergeCell ref="Y158:Y160"/>
    <mergeCell ref="Z158:Z160"/>
    <mergeCell ref="AA158:AA160"/>
    <mergeCell ref="AB158:AB160"/>
    <mergeCell ref="AC158:AC160"/>
    <mergeCell ref="T158:T160"/>
    <mergeCell ref="U158:U160"/>
    <mergeCell ref="V158:V160"/>
    <mergeCell ref="W158:W160"/>
    <mergeCell ref="X158:X160"/>
    <mergeCell ref="O158:O160"/>
    <mergeCell ref="P158:P160"/>
    <mergeCell ref="Q158:Q160"/>
    <mergeCell ref="R158:R160"/>
    <mergeCell ref="S158:S160"/>
    <mergeCell ref="CB158:CB160"/>
    <mergeCell ref="CC158:CC160"/>
    <mergeCell ref="CD158:CD160"/>
    <mergeCell ref="CE158:CE160"/>
    <mergeCell ref="CF158:CF160"/>
    <mergeCell ref="BW158:BW160"/>
    <mergeCell ref="BX158:BX160"/>
    <mergeCell ref="BY158:BY160"/>
    <mergeCell ref="BZ158:BZ160"/>
    <mergeCell ref="CA158:CA160"/>
    <mergeCell ref="BR158:BR160"/>
    <mergeCell ref="BS158:BS160"/>
    <mergeCell ref="BT158:BT160"/>
    <mergeCell ref="BU158:BU160"/>
    <mergeCell ref="BV158:BV160"/>
    <mergeCell ref="BM158:BM160"/>
    <mergeCell ref="BN158:BN160"/>
    <mergeCell ref="BO158:BO160"/>
    <mergeCell ref="BP158:BP160"/>
    <mergeCell ref="BQ158:BQ160"/>
    <mergeCell ref="BH158:BH160"/>
    <mergeCell ref="BI158:BI160"/>
    <mergeCell ref="BJ158:BJ160"/>
    <mergeCell ref="BK158:BK160"/>
    <mergeCell ref="BL158:BL160"/>
    <mergeCell ref="BC158:BC160"/>
    <mergeCell ref="BD158:BD160"/>
    <mergeCell ref="BE158:BE160"/>
    <mergeCell ref="BF158:BF160"/>
    <mergeCell ref="BG158:BG160"/>
    <mergeCell ref="AX158:AX160"/>
    <mergeCell ref="AY158:AY160"/>
    <mergeCell ref="AZ158:AZ160"/>
    <mergeCell ref="BA158:BA160"/>
    <mergeCell ref="BB158:BB160"/>
    <mergeCell ref="DK158:DK160"/>
    <mergeCell ref="DL158:DL160"/>
    <mergeCell ref="DM158:DM160"/>
    <mergeCell ref="DN158:DN160"/>
    <mergeCell ref="DO158:DO160"/>
    <mergeCell ref="DF158:DF160"/>
    <mergeCell ref="DG158:DG160"/>
    <mergeCell ref="DH158:DH160"/>
    <mergeCell ref="DI158:DI160"/>
    <mergeCell ref="DJ158:DJ160"/>
    <mergeCell ref="DA158:DA160"/>
    <mergeCell ref="DB158:DB160"/>
    <mergeCell ref="DC158:DC160"/>
    <mergeCell ref="DD158:DD160"/>
    <mergeCell ref="DE158:DE160"/>
    <mergeCell ref="CV158:CV160"/>
    <mergeCell ref="CW158:CW160"/>
    <mergeCell ref="CX158:CX160"/>
    <mergeCell ref="CY158:CY160"/>
    <mergeCell ref="CZ158:CZ160"/>
    <mergeCell ref="CQ158:CQ160"/>
    <mergeCell ref="CR158:CR160"/>
    <mergeCell ref="CS158:CS160"/>
    <mergeCell ref="CT158:CT160"/>
    <mergeCell ref="CU158:CU160"/>
    <mergeCell ref="CL158:CL160"/>
    <mergeCell ref="CM158:CM160"/>
    <mergeCell ref="CN158:CN160"/>
    <mergeCell ref="CO158:CO160"/>
    <mergeCell ref="CP158:CP160"/>
    <mergeCell ref="CG158:CG160"/>
    <mergeCell ref="CH158:CH160"/>
    <mergeCell ref="CI158:CI160"/>
    <mergeCell ref="CJ158:CJ160"/>
    <mergeCell ref="CK158:CK160"/>
    <mergeCell ref="ET158:ET160"/>
    <mergeCell ref="EU158:EU160"/>
    <mergeCell ref="EV158:EV160"/>
    <mergeCell ref="EW158:EW160"/>
    <mergeCell ref="EX158:EX160"/>
    <mergeCell ref="EO158:EO160"/>
    <mergeCell ref="EP158:EP160"/>
    <mergeCell ref="EQ158:EQ160"/>
    <mergeCell ref="ER158:ER160"/>
    <mergeCell ref="ES158:ES160"/>
    <mergeCell ref="EJ158:EJ160"/>
    <mergeCell ref="EK158:EK160"/>
    <mergeCell ref="EL158:EL160"/>
    <mergeCell ref="EM158:EM160"/>
    <mergeCell ref="EN158:EN160"/>
    <mergeCell ref="EE158:EE160"/>
    <mergeCell ref="EF158:EF160"/>
    <mergeCell ref="EG158:EG160"/>
    <mergeCell ref="EH158:EH160"/>
    <mergeCell ref="EI158:EI160"/>
    <mergeCell ref="DZ158:DZ160"/>
    <mergeCell ref="EA158:EA160"/>
    <mergeCell ref="EB158:EB160"/>
    <mergeCell ref="EC158:EC160"/>
    <mergeCell ref="ED158:ED160"/>
    <mergeCell ref="DU158:DU160"/>
    <mergeCell ref="DV158:DV160"/>
    <mergeCell ref="DW158:DW160"/>
    <mergeCell ref="DX158:DX160"/>
    <mergeCell ref="DY158:DY160"/>
    <mergeCell ref="DP158:DP160"/>
    <mergeCell ref="DQ158:DQ160"/>
    <mergeCell ref="DR158:DR160"/>
    <mergeCell ref="DS158:DS160"/>
    <mergeCell ref="DT158:DT160"/>
    <mergeCell ref="GC158:GC160"/>
    <mergeCell ref="GD158:GD160"/>
    <mergeCell ref="GE158:GE160"/>
    <mergeCell ref="GF158:GF160"/>
    <mergeCell ref="GG158:GG160"/>
    <mergeCell ref="FX158:FX160"/>
    <mergeCell ref="FY158:FY160"/>
    <mergeCell ref="FZ158:FZ160"/>
    <mergeCell ref="GA158:GA160"/>
    <mergeCell ref="GB158:GB160"/>
    <mergeCell ref="FS158:FS160"/>
    <mergeCell ref="FT158:FT160"/>
    <mergeCell ref="FU158:FU160"/>
    <mergeCell ref="FV158:FV160"/>
    <mergeCell ref="FW158:FW160"/>
    <mergeCell ref="FN158:FN160"/>
    <mergeCell ref="FO158:FO160"/>
    <mergeCell ref="FP158:FP160"/>
    <mergeCell ref="FQ158:FQ160"/>
    <mergeCell ref="FR158:FR160"/>
    <mergeCell ref="FI158:FI160"/>
    <mergeCell ref="FJ158:FJ160"/>
    <mergeCell ref="FK158:FK160"/>
    <mergeCell ref="FL158:FL160"/>
    <mergeCell ref="FM158:FM160"/>
    <mergeCell ref="FD158:FD160"/>
    <mergeCell ref="FE158:FE160"/>
    <mergeCell ref="FF158:FF160"/>
    <mergeCell ref="FG158:FG160"/>
    <mergeCell ref="FH158:FH160"/>
    <mergeCell ref="EY158:EY160"/>
    <mergeCell ref="EZ158:EZ160"/>
    <mergeCell ref="FA158:FA160"/>
    <mergeCell ref="FB158:FB160"/>
    <mergeCell ref="FC158:FC160"/>
    <mergeCell ref="HL158:HL160"/>
    <mergeCell ref="HM158:HM160"/>
    <mergeCell ref="HN158:HN160"/>
    <mergeCell ref="HO158:HO160"/>
    <mergeCell ref="HP158:HP160"/>
    <mergeCell ref="HG158:HG160"/>
    <mergeCell ref="HH158:HH160"/>
    <mergeCell ref="HI158:HI160"/>
    <mergeCell ref="HJ158:HJ160"/>
    <mergeCell ref="HK158:HK160"/>
    <mergeCell ref="HB158:HB160"/>
    <mergeCell ref="HC158:HC160"/>
    <mergeCell ref="HD158:HD160"/>
    <mergeCell ref="HE158:HE160"/>
    <mergeCell ref="HF158:HF160"/>
    <mergeCell ref="GW158:GW160"/>
    <mergeCell ref="GX158:GX160"/>
    <mergeCell ref="GY158:GY160"/>
    <mergeCell ref="GZ158:GZ160"/>
    <mergeCell ref="HA158:HA160"/>
    <mergeCell ref="GR158:GR160"/>
    <mergeCell ref="GS158:GS160"/>
    <mergeCell ref="GT158:GT160"/>
    <mergeCell ref="GU158:GU160"/>
    <mergeCell ref="GV158:GV160"/>
    <mergeCell ref="GM158:GM160"/>
    <mergeCell ref="GN158:GN160"/>
    <mergeCell ref="GO158:GO160"/>
    <mergeCell ref="GP158:GP160"/>
    <mergeCell ref="GQ158:GQ160"/>
    <mergeCell ref="GH158:GH160"/>
    <mergeCell ref="GI158:GI160"/>
    <mergeCell ref="GJ158:GJ160"/>
    <mergeCell ref="GK158:GK160"/>
    <mergeCell ref="GL158:GL160"/>
    <mergeCell ref="IU158:IU160"/>
    <mergeCell ref="IV158:IV160"/>
    <mergeCell ref="IW158:IW160"/>
    <mergeCell ref="IX158:IX160"/>
    <mergeCell ref="IY158:IY160"/>
    <mergeCell ref="IP158:IP160"/>
    <mergeCell ref="IQ158:IQ160"/>
    <mergeCell ref="IR158:IR160"/>
    <mergeCell ref="IS158:IS160"/>
    <mergeCell ref="IT158:IT160"/>
    <mergeCell ref="IK158:IK160"/>
    <mergeCell ref="IL158:IL160"/>
    <mergeCell ref="IM158:IM160"/>
    <mergeCell ref="IN158:IN160"/>
    <mergeCell ref="IO158:IO160"/>
    <mergeCell ref="IF158:IF160"/>
    <mergeCell ref="IG158:IG160"/>
    <mergeCell ref="IH158:IH160"/>
    <mergeCell ref="II158:II160"/>
    <mergeCell ref="IJ158:IJ160"/>
    <mergeCell ref="IA158:IA160"/>
    <mergeCell ref="IB158:IB160"/>
    <mergeCell ref="IC158:IC160"/>
    <mergeCell ref="ID158:ID160"/>
    <mergeCell ref="IE158:IE160"/>
    <mergeCell ref="HV158:HV160"/>
    <mergeCell ref="HW158:HW160"/>
    <mergeCell ref="HX158:HX160"/>
    <mergeCell ref="HY158:HY160"/>
    <mergeCell ref="HZ158:HZ160"/>
    <mergeCell ref="HQ158:HQ160"/>
    <mergeCell ref="HR158:HR160"/>
    <mergeCell ref="HS158:HS160"/>
    <mergeCell ref="HT158:HT160"/>
    <mergeCell ref="HU158:HU160"/>
    <mergeCell ref="KD158:KD160"/>
    <mergeCell ref="KE158:KE160"/>
    <mergeCell ref="KF158:KF160"/>
    <mergeCell ref="KG158:KG160"/>
    <mergeCell ref="KH158:KH160"/>
    <mergeCell ref="JY158:JY160"/>
    <mergeCell ref="JZ158:JZ160"/>
    <mergeCell ref="KA158:KA160"/>
    <mergeCell ref="KB158:KB160"/>
    <mergeCell ref="KC158:KC160"/>
    <mergeCell ref="JT158:JT160"/>
    <mergeCell ref="JU158:JU160"/>
    <mergeCell ref="JV158:JV160"/>
    <mergeCell ref="JW158:JW160"/>
    <mergeCell ref="JX158:JX160"/>
    <mergeCell ref="JO158:JO160"/>
    <mergeCell ref="JP158:JP160"/>
    <mergeCell ref="JQ158:JQ160"/>
    <mergeCell ref="JR158:JR160"/>
    <mergeCell ref="JS158:JS160"/>
    <mergeCell ref="JJ158:JJ160"/>
    <mergeCell ref="JK158:JK160"/>
    <mergeCell ref="JL158:JL160"/>
    <mergeCell ref="JM158:JM160"/>
    <mergeCell ref="JN158:JN160"/>
    <mergeCell ref="JE158:JE160"/>
    <mergeCell ref="JF158:JF160"/>
    <mergeCell ref="JG158:JG160"/>
    <mergeCell ref="JH158:JH160"/>
    <mergeCell ref="JI158:JI160"/>
    <mergeCell ref="IZ158:IZ160"/>
    <mergeCell ref="JA158:JA160"/>
    <mergeCell ref="JB158:JB160"/>
    <mergeCell ref="JC158:JC160"/>
    <mergeCell ref="JD158:JD160"/>
    <mergeCell ref="LM158:LM160"/>
    <mergeCell ref="LN158:LN160"/>
    <mergeCell ref="LO158:LO160"/>
    <mergeCell ref="LP158:LP160"/>
    <mergeCell ref="LQ158:LQ160"/>
    <mergeCell ref="LH158:LH160"/>
    <mergeCell ref="LI158:LI160"/>
    <mergeCell ref="LJ158:LJ160"/>
    <mergeCell ref="LK158:LK160"/>
    <mergeCell ref="LL158:LL160"/>
    <mergeCell ref="LC158:LC160"/>
    <mergeCell ref="LD158:LD160"/>
    <mergeCell ref="LE158:LE160"/>
    <mergeCell ref="LF158:LF160"/>
    <mergeCell ref="LG158:LG160"/>
    <mergeCell ref="KX158:KX160"/>
    <mergeCell ref="KY158:KY160"/>
    <mergeCell ref="KZ158:KZ160"/>
    <mergeCell ref="LA158:LA160"/>
    <mergeCell ref="LB158:LB160"/>
    <mergeCell ref="KS158:KS160"/>
    <mergeCell ref="KT158:KT160"/>
    <mergeCell ref="KU158:KU160"/>
    <mergeCell ref="KV158:KV160"/>
    <mergeCell ref="KW158:KW160"/>
    <mergeCell ref="KN158:KN160"/>
    <mergeCell ref="KO158:KO160"/>
    <mergeCell ref="KP158:KP160"/>
    <mergeCell ref="KQ158:KQ160"/>
    <mergeCell ref="KR158:KR160"/>
    <mergeCell ref="KI158:KI160"/>
    <mergeCell ref="KJ158:KJ160"/>
    <mergeCell ref="KK158:KK160"/>
    <mergeCell ref="KL158:KL160"/>
    <mergeCell ref="KM158:KM160"/>
    <mergeCell ref="NE158:NE160"/>
    <mergeCell ref="MV158:MV160"/>
    <mergeCell ref="MW158:MW160"/>
    <mergeCell ref="MX158:MX160"/>
    <mergeCell ref="MY158:MY160"/>
    <mergeCell ref="MZ158:MZ160"/>
    <mergeCell ref="MQ158:MQ160"/>
    <mergeCell ref="MR158:MR160"/>
    <mergeCell ref="MS158:MS160"/>
    <mergeCell ref="MT158:MT160"/>
    <mergeCell ref="MU158:MU160"/>
    <mergeCell ref="ML158:ML160"/>
    <mergeCell ref="MM158:MM160"/>
    <mergeCell ref="MN158:MN160"/>
    <mergeCell ref="MO158:MO160"/>
    <mergeCell ref="MP158:MP160"/>
    <mergeCell ref="MG158:MG160"/>
    <mergeCell ref="MH158:MH160"/>
    <mergeCell ref="MI158:MI160"/>
    <mergeCell ref="MJ158:MJ160"/>
    <mergeCell ref="MK158:MK160"/>
    <mergeCell ref="MB158:MB160"/>
    <mergeCell ref="MC158:MC160"/>
    <mergeCell ref="MD158:MD160"/>
    <mergeCell ref="ME158:ME160"/>
    <mergeCell ref="MF158:MF160"/>
    <mergeCell ref="LW158:LW160"/>
    <mergeCell ref="LX158:LX160"/>
    <mergeCell ref="LY158:LY160"/>
    <mergeCell ref="LZ158:LZ160"/>
    <mergeCell ref="MA158:MA160"/>
    <mergeCell ref="LR158:LR160"/>
    <mergeCell ref="LS158:LS160"/>
    <mergeCell ref="LT158:LT160"/>
    <mergeCell ref="LU158:LU160"/>
    <mergeCell ref="LV158:LV160"/>
    <mergeCell ref="AD161:AD163"/>
    <mergeCell ref="AE161:AE163"/>
    <mergeCell ref="AF161:AF163"/>
    <mergeCell ref="AG161:AG163"/>
    <mergeCell ref="AH161:AH163"/>
    <mergeCell ref="Y161:Y163"/>
    <mergeCell ref="Z161:Z163"/>
    <mergeCell ref="AA161:AA163"/>
    <mergeCell ref="AB161:AB163"/>
    <mergeCell ref="AC161:AC163"/>
    <mergeCell ref="T161:T163"/>
    <mergeCell ref="U161:U163"/>
    <mergeCell ref="V161:V163"/>
    <mergeCell ref="W161:W163"/>
    <mergeCell ref="X161:X163"/>
    <mergeCell ref="O161:O163"/>
    <mergeCell ref="P161:P163"/>
    <mergeCell ref="Q161:Q163"/>
    <mergeCell ref="R161:R163"/>
    <mergeCell ref="S161:S163"/>
    <mergeCell ref="J161:J163"/>
    <mergeCell ref="K161:K163"/>
    <mergeCell ref="L161:L163"/>
    <mergeCell ref="M161:M163"/>
    <mergeCell ref="N161:N163"/>
    <mergeCell ref="OJ158:OJ160"/>
    <mergeCell ref="OK158:OK160"/>
    <mergeCell ref="OL158:OL160"/>
    <mergeCell ref="OM158:OM160"/>
    <mergeCell ref="ON158:ON160"/>
    <mergeCell ref="OE158:OE160"/>
    <mergeCell ref="OF158:OF160"/>
    <mergeCell ref="OG158:OG160"/>
    <mergeCell ref="OH158:OH160"/>
    <mergeCell ref="OI158:OI160"/>
    <mergeCell ref="NZ158:NZ160"/>
    <mergeCell ref="OA158:OA160"/>
    <mergeCell ref="OB158:OB160"/>
    <mergeCell ref="OC158:OC160"/>
    <mergeCell ref="OD158:OD160"/>
    <mergeCell ref="NU158:NU160"/>
    <mergeCell ref="NV158:NV160"/>
    <mergeCell ref="NW158:NW160"/>
    <mergeCell ref="NX158:NX160"/>
    <mergeCell ref="NY158:NY160"/>
    <mergeCell ref="NP158:NP160"/>
    <mergeCell ref="NQ158:NQ160"/>
    <mergeCell ref="NR158:NR160"/>
    <mergeCell ref="NS158:NS160"/>
    <mergeCell ref="NT158:NT160"/>
    <mergeCell ref="NK158:NK160"/>
    <mergeCell ref="NL158:NL160"/>
    <mergeCell ref="NM158:NM160"/>
    <mergeCell ref="NN158:NN160"/>
    <mergeCell ref="NO158:NO160"/>
    <mergeCell ref="NF158:NF160"/>
    <mergeCell ref="NG158:NG160"/>
    <mergeCell ref="NH158:NH160"/>
    <mergeCell ref="NI158:NI160"/>
    <mergeCell ref="NJ158:NJ160"/>
    <mergeCell ref="NA158:NA160"/>
    <mergeCell ref="NB158:NB160"/>
    <mergeCell ref="NC158:NC160"/>
    <mergeCell ref="ND158:ND160"/>
    <mergeCell ref="BM161:BM163"/>
    <mergeCell ref="BN161:BN163"/>
    <mergeCell ref="BO161:BO163"/>
    <mergeCell ref="BP161:BP163"/>
    <mergeCell ref="BQ161:BQ163"/>
    <mergeCell ref="BH161:BH163"/>
    <mergeCell ref="BI161:BI163"/>
    <mergeCell ref="BJ161:BJ163"/>
    <mergeCell ref="BK161:BK163"/>
    <mergeCell ref="BL161:BL163"/>
    <mergeCell ref="BC161:BC163"/>
    <mergeCell ref="BD161:BD163"/>
    <mergeCell ref="BE161:BE163"/>
    <mergeCell ref="BF161:BF163"/>
    <mergeCell ref="BG161:BG163"/>
    <mergeCell ref="AX161:AX163"/>
    <mergeCell ref="AY161:AY163"/>
    <mergeCell ref="AZ161:AZ163"/>
    <mergeCell ref="BA161:BA163"/>
    <mergeCell ref="BB161:BB163"/>
    <mergeCell ref="AS161:AS163"/>
    <mergeCell ref="AT161:AT163"/>
    <mergeCell ref="AU161:AU163"/>
    <mergeCell ref="AV161:AV163"/>
    <mergeCell ref="AW161:AW163"/>
    <mergeCell ref="AN161:AN163"/>
    <mergeCell ref="AO161:AO163"/>
    <mergeCell ref="AP161:AP163"/>
    <mergeCell ref="AQ161:AQ163"/>
    <mergeCell ref="AR161:AR163"/>
    <mergeCell ref="AI161:AI163"/>
    <mergeCell ref="AJ161:AJ163"/>
    <mergeCell ref="AK161:AK163"/>
    <mergeCell ref="AL161:AL163"/>
    <mergeCell ref="AM161:AM163"/>
    <mergeCell ref="CV161:CV163"/>
    <mergeCell ref="CW161:CW163"/>
    <mergeCell ref="CX161:CX163"/>
    <mergeCell ref="CY161:CY163"/>
    <mergeCell ref="CZ161:CZ163"/>
    <mergeCell ref="CQ161:CQ163"/>
    <mergeCell ref="CR161:CR163"/>
    <mergeCell ref="CS161:CS163"/>
    <mergeCell ref="CT161:CT163"/>
    <mergeCell ref="CU161:CU163"/>
    <mergeCell ref="CL161:CL163"/>
    <mergeCell ref="CM161:CM163"/>
    <mergeCell ref="CN161:CN163"/>
    <mergeCell ref="CO161:CO163"/>
    <mergeCell ref="CP161:CP163"/>
    <mergeCell ref="CG161:CG163"/>
    <mergeCell ref="CH161:CH163"/>
    <mergeCell ref="CI161:CI163"/>
    <mergeCell ref="CJ161:CJ163"/>
    <mergeCell ref="CK161:CK163"/>
    <mergeCell ref="CB161:CB163"/>
    <mergeCell ref="CC161:CC163"/>
    <mergeCell ref="CD161:CD163"/>
    <mergeCell ref="CE161:CE163"/>
    <mergeCell ref="CF161:CF163"/>
    <mergeCell ref="BW161:BW163"/>
    <mergeCell ref="BX161:BX163"/>
    <mergeCell ref="BY161:BY163"/>
    <mergeCell ref="BZ161:BZ163"/>
    <mergeCell ref="CA161:CA163"/>
    <mergeCell ref="BR161:BR163"/>
    <mergeCell ref="BS161:BS163"/>
    <mergeCell ref="BT161:BT163"/>
    <mergeCell ref="BU161:BU163"/>
    <mergeCell ref="BV161:BV163"/>
    <mergeCell ref="EE161:EE163"/>
    <mergeCell ref="EF161:EF163"/>
    <mergeCell ref="EG161:EG163"/>
    <mergeCell ref="EH161:EH163"/>
    <mergeCell ref="EI161:EI163"/>
    <mergeCell ref="DZ161:DZ163"/>
    <mergeCell ref="EA161:EA163"/>
    <mergeCell ref="EB161:EB163"/>
    <mergeCell ref="EC161:EC163"/>
    <mergeCell ref="ED161:ED163"/>
    <mergeCell ref="DU161:DU163"/>
    <mergeCell ref="DV161:DV163"/>
    <mergeCell ref="DW161:DW163"/>
    <mergeCell ref="DX161:DX163"/>
    <mergeCell ref="DY161:DY163"/>
    <mergeCell ref="DP161:DP163"/>
    <mergeCell ref="DQ161:DQ163"/>
    <mergeCell ref="DR161:DR163"/>
    <mergeCell ref="DS161:DS163"/>
    <mergeCell ref="DT161:DT163"/>
    <mergeCell ref="DK161:DK163"/>
    <mergeCell ref="DL161:DL163"/>
    <mergeCell ref="DM161:DM163"/>
    <mergeCell ref="DN161:DN163"/>
    <mergeCell ref="DO161:DO163"/>
    <mergeCell ref="DF161:DF163"/>
    <mergeCell ref="DG161:DG163"/>
    <mergeCell ref="DH161:DH163"/>
    <mergeCell ref="DI161:DI163"/>
    <mergeCell ref="DJ161:DJ163"/>
    <mergeCell ref="DA161:DA163"/>
    <mergeCell ref="DB161:DB163"/>
    <mergeCell ref="DC161:DC163"/>
    <mergeCell ref="DD161:DD163"/>
    <mergeCell ref="DE161:DE163"/>
    <mergeCell ref="FN161:FN163"/>
    <mergeCell ref="FO161:FO163"/>
    <mergeCell ref="FP161:FP163"/>
    <mergeCell ref="FQ161:FQ163"/>
    <mergeCell ref="FR161:FR163"/>
    <mergeCell ref="FI161:FI163"/>
    <mergeCell ref="FJ161:FJ163"/>
    <mergeCell ref="FK161:FK163"/>
    <mergeCell ref="FL161:FL163"/>
    <mergeCell ref="FM161:FM163"/>
    <mergeCell ref="FD161:FD163"/>
    <mergeCell ref="FE161:FE163"/>
    <mergeCell ref="FF161:FF163"/>
    <mergeCell ref="FG161:FG163"/>
    <mergeCell ref="FH161:FH163"/>
    <mergeCell ref="EY161:EY163"/>
    <mergeCell ref="EZ161:EZ163"/>
    <mergeCell ref="FA161:FA163"/>
    <mergeCell ref="FB161:FB163"/>
    <mergeCell ref="FC161:FC163"/>
    <mergeCell ref="ET161:ET163"/>
    <mergeCell ref="EU161:EU163"/>
    <mergeCell ref="EV161:EV163"/>
    <mergeCell ref="EW161:EW163"/>
    <mergeCell ref="EX161:EX163"/>
    <mergeCell ref="EO161:EO163"/>
    <mergeCell ref="EP161:EP163"/>
    <mergeCell ref="EQ161:EQ163"/>
    <mergeCell ref="ER161:ER163"/>
    <mergeCell ref="ES161:ES163"/>
    <mergeCell ref="EJ161:EJ163"/>
    <mergeCell ref="EK161:EK163"/>
    <mergeCell ref="EL161:EL163"/>
    <mergeCell ref="EM161:EM163"/>
    <mergeCell ref="EN161:EN163"/>
    <mergeCell ref="GW161:GW163"/>
    <mergeCell ref="GX161:GX163"/>
    <mergeCell ref="GY161:GY163"/>
    <mergeCell ref="GZ161:GZ163"/>
    <mergeCell ref="HA161:HA163"/>
    <mergeCell ref="GR161:GR163"/>
    <mergeCell ref="GS161:GS163"/>
    <mergeCell ref="GT161:GT163"/>
    <mergeCell ref="GU161:GU163"/>
    <mergeCell ref="GV161:GV163"/>
    <mergeCell ref="GM161:GM163"/>
    <mergeCell ref="GN161:GN163"/>
    <mergeCell ref="GO161:GO163"/>
    <mergeCell ref="GP161:GP163"/>
    <mergeCell ref="GQ161:GQ163"/>
    <mergeCell ref="GH161:GH163"/>
    <mergeCell ref="GI161:GI163"/>
    <mergeCell ref="GJ161:GJ163"/>
    <mergeCell ref="GK161:GK163"/>
    <mergeCell ref="GL161:GL163"/>
    <mergeCell ref="GC161:GC163"/>
    <mergeCell ref="GD161:GD163"/>
    <mergeCell ref="GE161:GE163"/>
    <mergeCell ref="GF161:GF163"/>
    <mergeCell ref="GG161:GG163"/>
    <mergeCell ref="FX161:FX163"/>
    <mergeCell ref="FY161:FY163"/>
    <mergeCell ref="FZ161:FZ163"/>
    <mergeCell ref="GA161:GA163"/>
    <mergeCell ref="GB161:GB163"/>
    <mergeCell ref="FS161:FS163"/>
    <mergeCell ref="FT161:FT163"/>
    <mergeCell ref="FU161:FU163"/>
    <mergeCell ref="FV161:FV163"/>
    <mergeCell ref="FW161:FW163"/>
    <mergeCell ref="IF161:IF163"/>
    <mergeCell ref="IG161:IG163"/>
    <mergeCell ref="IH161:IH163"/>
    <mergeCell ref="II161:II163"/>
    <mergeCell ref="IJ161:IJ163"/>
    <mergeCell ref="IA161:IA163"/>
    <mergeCell ref="IB161:IB163"/>
    <mergeCell ref="IC161:IC163"/>
    <mergeCell ref="ID161:ID163"/>
    <mergeCell ref="IE161:IE163"/>
    <mergeCell ref="HV161:HV163"/>
    <mergeCell ref="HW161:HW163"/>
    <mergeCell ref="HX161:HX163"/>
    <mergeCell ref="HY161:HY163"/>
    <mergeCell ref="HZ161:HZ163"/>
    <mergeCell ref="HQ161:HQ163"/>
    <mergeCell ref="HR161:HR163"/>
    <mergeCell ref="HS161:HS163"/>
    <mergeCell ref="HT161:HT163"/>
    <mergeCell ref="HU161:HU163"/>
    <mergeCell ref="HL161:HL163"/>
    <mergeCell ref="HM161:HM163"/>
    <mergeCell ref="HN161:HN163"/>
    <mergeCell ref="HO161:HO163"/>
    <mergeCell ref="HP161:HP163"/>
    <mergeCell ref="HG161:HG163"/>
    <mergeCell ref="HH161:HH163"/>
    <mergeCell ref="HI161:HI163"/>
    <mergeCell ref="HJ161:HJ163"/>
    <mergeCell ref="HK161:HK163"/>
    <mergeCell ref="HB161:HB163"/>
    <mergeCell ref="HC161:HC163"/>
    <mergeCell ref="HD161:HD163"/>
    <mergeCell ref="HE161:HE163"/>
    <mergeCell ref="HF161:HF163"/>
    <mergeCell ref="JO161:JO163"/>
    <mergeCell ref="JP161:JP163"/>
    <mergeCell ref="JQ161:JQ163"/>
    <mergeCell ref="JR161:JR163"/>
    <mergeCell ref="JS161:JS163"/>
    <mergeCell ref="JJ161:JJ163"/>
    <mergeCell ref="JK161:JK163"/>
    <mergeCell ref="JL161:JL163"/>
    <mergeCell ref="JM161:JM163"/>
    <mergeCell ref="JN161:JN163"/>
    <mergeCell ref="JE161:JE163"/>
    <mergeCell ref="JF161:JF163"/>
    <mergeCell ref="JG161:JG163"/>
    <mergeCell ref="JH161:JH163"/>
    <mergeCell ref="JI161:JI163"/>
    <mergeCell ref="IZ161:IZ163"/>
    <mergeCell ref="JA161:JA163"/>
    <mergeCell ref="JB161:JB163"/>
    <mergeCell ref="JC161:JC163"/>
    <mergeCell ref="JD161:JD163"/>
    <mergeCell ref="IU161:IU163"/>
    <mergeCell ref="IV161:IV163"/>
    <mergeCell ref="IW161:IW163"/>
    <mergeCell ref="IX161:IX163"/>
    <mergeCell ref="IY161:IY163"/>
    <mergeCell ref="IP161:IP163"/>
    <mergeCell ref="IQ161:IQ163"/>
    <mergeCell ref="IR161:IR163"/>
    <mergeCell ref="IS161:IS163"/>
    <mergeCell ref="IT161:IT163"/>
    <mergeCell ref="IK161:IK163"/>
    <mergeCell ref="IL161:IL163"/>
    <mergeCell ref="IM161:IM163"/>
    <mergeCell ref="IN161:IN163"/>
    <mergeCell ref="IO161:IO163"/>
    <mergeCell ref="KX161:KX163"/>
    <mergeCell ref="KY161:KY163"/>
    <mergeCell ref="KZ161:KZ163"/>
    <mergeCell ref="LA161:LA163"/>
    <mergeCell ref="LB161:LB163"/>
    <mergeCell ref="KS161:KS163"/>
    <mergeCell ref="KT161:KT163"/>
    <mergeCell ref="KU161:KU163"/>
    <mergeCell ref="KV161:KV163"/>
    <mergeCell ref="KW161:KW163"/>
    <mergeCell ref="KN161:KN163"/>
    <mergeCell ref="KO161:KO163"/>
    <mergeCell ref="KP161:KP163"/>
    <mergeCell ref="KQ161:KQ163"/>
    <mergeCell ref="KR161:KR163"/>
    <mergeCell ref="KI161:KI163"/>
    <mergeCell ref="KJ161:KJ163"/>
    <mergeCell ref="KK161:KK163"/>
    <mergeCell ref="KL161:KL163"/>
    <mergeCell ref="KM161:KM163"/>
    <mergeCell ref="KD161:KD163"/>
    <mergeCell ref="KE161:KE163"/>
    <mergeCell ref="KF161:KF163"/>
    <mergeCell ref="KG161:KG163"/>
    <mergeCell ref="KH161:KH163"/>
    <mergeCell ref="JY161:JY163"/>
    <mergeCell ref="JZ161:JZ163"/>
    <mergeCell ref="KA161:KA163"/>
    <mergeCell ref="KB161:KB163"/>
    <mergeCell ref="KC161:KC163"/>
    <mergeCell ref="JT161:JT163"/>
    <mergeCell ref="JU161:JU163"/>
    <mergeCell ref="JV161:JV163"/>
    <mergeCell ref="JW161:JW163"/>
    <mergeCell ref="JX161:JX163"/>
    <mergeCell ref="MP161:MP163"/>
    <mergeCell ref="MG161:MG163"/>
    <mergeCell ref="MH161:MH163"/>
    <mergeCell ref="MI161:MI163"/>
    <mergeCell ref="MJ161:MJ163"/>
    <mergeCell ref="MK161:MK163"/>
    <mergeCell ref="MB161:MB163"/>
    <mergeCell ref="MC161:MC163"/>
    <mergeCell ref="MD161:MD163"/>
    <mergeCell ref="ME161:ME163"/>
    <mergeCell ref="MF161:MF163"/>
    <mergeCell ref="LW161:LW163"/>
    <mergeCell ref="LX161:LX163"/>
    <mergeCell ref="LY161:LY163"/>
    <mergeCell ref="LZ161:LZ163"/>
    <mergeCell ref="MA161:MA163"/>
    <mergeCell ref="LR161:LR163"/>
    <mergeCell ref="LS161:LS163"/>
    <mergeCell ref="LT161:LT163"/>
    <mergeCell ref="LU161:LU163"/>
    <mergeCell ref="LV161:LV163"/>
    <mergeCell ref="LM161:LM163"/>
    <mergeCell ref="LN161:LN163"/>
    <mergeCell ref="LO161:LO163"/>
    <mergeCell ref="LP161:LP163"/>
    <mergeCell ref="LQ161:LQ163"/>
    <mergeCell ref="LH161:LH163"/>
    <mergeCell ref="LI161:LI163"/>
    <mergeCell ref="LJ161:LJ163"/>
    <mergeCell ref="LK161:LK163"/>
    <mergeCell ref="LL161:LL163"/>
    <mergeCell ref="LC161:LC163"/>
    <mergeCell ref="LD161:LD163"/>
    <mergeCell ref="LE161:LE163"/>
    <mergeCell ref="LF161:LF163"/>
    <mergeCell ref="LG161:LG163"/>
    <mergeCell ref="O164:O166"/>
    <mergeCell ref="P164:P166"/>
    <mergeCell ref="Q164:Q166"/>
    <mergeCell ref="R164:R166"/>
    <mergeCell ref="S164:S166"/>
    <mergeCell ref="J164:J166"/>
    <mergeCell ref="K164:K166"/>
    <mergeCell ref="L164:L166"/>
    <mergeCell ref="M164:M166"/>
    <mergeCell ref="N164:N166"/>
    <mergeCell ref="OJ161:OJ163"/>
    <mergeCell ref="OK161:OK163"/>
    <mergeCell ref="OL161:OL163"/>
    <mergeCell ref="OM161:OM163"/>
    <mergeCell ref="ON161:ON163"/>
    <mergeCell ref="OE161:OE163"/>
    <mergeCell ref="OF161:OF163"/>
    <mergeCell ref="OG161:OG163"/>
    <mergeCell ref="OH161:OH163"/>
    <mergeCell ref="OI161:OI163"/>
    <mergeCell ref="NZ161:NZ163"/>
    <mergeCell ref="OA161:OA163"/>
    <mergeCell ref="OB161:OB163"/>
    <mergeCell ref="OC161:OC163"/>
    <mergeCell ref="OD161:OD163"/>
    <mergeCell ref="NU161:NU163"/>
    <mergeCell ref="NV161:NV163"/>
    <mergeCell ref="NW161:NW163"/>
    <mergeCell ref="NX161:NX163"/>
    <mergeCell ref="NY161:NY163"/>
    <mergeCell ref="NP161:NP163"/>
    <mergeCell ref="NQ161:NQ163"/>
    <mergeCell ref="NR161:NR163"/>
    <mergeCell ref="NS161:NS163"/>
    <mergeCell ref="NT161:NT163"/>
    <mergeCell ref="NK161:NK163"/>
    <mergeCell ref="NL161:NL163"/>
    <mergeCell ref="NM161:NM163"/>
    <mergeCell ref="NN161:NN163"/>
    <mergeCell ref="NO161:NO163"/>
    <mergeCell ref="NF161:NF163"/>
    <mergeCell ref="NG161:NG163"/>
    <mergeCell ref="NH161:NH163"/>
    <mergeCell ref="NI161:NI163"/>
    <mergeCell ref="NJ161:NJ163"/>
    <mergeCell ref="NA161:NA163"/>
    <mergeCell ref="NB161:NB163"/>
    <mergeCell ref="NC161:NC163"/>
    <mergeCell ref="ND161:ND163"/>
    <mergeCell ref="NE161:NE163"/>
    <mergeCell ref="MV161:MV163"/>
    <mergeCell ref="MW161:MW163"/>
    <mergeCell ref="MX161:MX163"/>
    <mergeCell ref="MY161:MY163"/>
    <mergeCell ref="MZ161:MZ163"/>
    <mergeCell ref="MQ161:MQ163"/>
    <mergeCell ref="MR161:MR163"/>
    <mergeCell ref="MS161:MS163"/>
    <mergeCell ref="MT161:MT163"/>
    <mergeCell ref="MU161:MU163"/>
    <mergeCell ref="ML161:ML163"/>
    <mergeCell ref="MM161:MM163"/>
    <mergeCell ref="MN161:MN163"/>
    <mergeCell ref="MO161:MO163"/>
    <mergeCell ref="AX164:AX166"/>
    <mergeCell ref="AY164:AY166"/>
    <mergeCell ref="AZ164:AZ166"/>
    <mergeCell ref="BA164:BA166"/>
    <mergeCell ref="BB164:BB166"/>
    <mergeCell ref="AS164:AS166"/>
    <mergeCell ref="AT164:AT166"/>
    <mergeCell ref="AU164:AU166"/>
    <mergeCell ref="AV164:AV166"/>
    <mergeCell ref="AW164:AW166"/>
    <mergeCell ref="AN164:AN166"/>
    <mergeCell ref="AO164:AO166"/>
    <mergeCell ref="AP164:AP166"/>
    <mergeCell ref="AQ164:AQ166"/>
    <mergeCell ref="AR164:AR166"/>
    <mergeCell ref="AI164:AI166"/>
    <mergeCell ref="AJ164:AJ166"/>
    <mergeCell ref="AK164:AK166"/>
    <mergeCell ref="AL164:AL166"/>
    <mergeCell ref="AM164:AM166"/>
    <mergeCell ref="AD164:AD166"/>
    <mergeCell ref="AE164:AE166"/>
    <mergeCell ref="AF164:AF166"/>
    <mergeCell ref="AG164:AG166"/>
    <mergeCell ref="AH164:AH166"/>
    <mergeCell ref="Y164:Y166"/>
    <mergeCell ref="Z164:Z166"/>
    <mergeCell ref="AA164:AA166"/>
    <mergeCell ref="AB164:AB166"/>
    <mergeCell ref="AC164:AC166"/>
    <mergeCell ref="T164:T166"/>
    <mergeCell ref="U164:U166"/>
    <mergeCell ref="V164:V166"/>
    <mergeCell ref="W164:W166"/>
    <mergeCell ref="X164:X166"/>
    <mergeCell ref="CG164:CG166"/>
    <mergeCell ref="CH164:CH166"/>
    <mergeCell ref="CI164:CI166"/>
    <mergeCell ref="CJ164:CJ166"/>
    <mergeCell ref="CK164:CK166"/>
    <mergeCell ref="CB164:CB166"/>
    <mergeCell ref="CC164:CC166"/>
    <mergeCell ref="CD164:CD166"/>
    <mergeCell ref="CE164:CE166"/>
    <mergeCell ref="CF164:CF166"/>
    <mergeCell ref="BW164:BW166"/>
    <mergeCell ref="BX164:BX166"/>
    <mergeCell ref="BY164:BY166"/>
    <mergeCell ref="BZ164:BZ166"/>
    <mergeCell ref="CA164:CA166"/>
    <mergeCell ref="BR164:BR166"/>
    <mergeCell ref="BS164:BS166"/>
    <mergeCell ref="BT164:BT166"/>
    <mergeCell ref="BU164:BU166"/>
    <mergeCell ref="BV164:BV166"/>
    <mergeCell ref="BM164:BM166"/>
    <mergeCell ref="BN164:BN166"/>
    <mergeCell ref="BO164:BO166"/>
    <mergeCell ref="BP164:BP166"/>
    <mergeCell ref="BQ164:BQ166"/>
    <mergeCell ref="BH164:BH166"/>
    <mergeCell ref="BI164:BI166"/>
    <mergeCell ref="BJ164:BJ166"/>
    <mergeCell ref="BK164:BK166"/>
    <mergeCell ref="BL164:BL166"/>
    <mergeCell ref="BC164:BC166"/>
    <mergeCell ref="BD164:BD166"/>
    <mergeCell ref="BE164:BE166"/>
    <mergeCell ref="BF164:BF166"/>
    <mergeCell ref="BG164:BG166"/>
    <mergeCell ref="DP164:DP166"/>
    <mergeCell ref="DQ164:DQ166"/>
    <mergeCell ref="DR164:DR166"/>
    <mergeCell ref="DS164:DS166"/>
    <mergeCell ref="DT164:DT166"/>
    <mergeCell ref="DK164:DK166"/>
    <mergeCell ref="DL164:DL166"/>
    <mergeCell ref="DM164:DM166"/>
    <mergeCell ref="DN164:DN166"/>
    <mergeCell ref="DO164:DO166"/>
    <mergeCell ref="DF164:DF166"/>
    <mergeCell ref="DG164:DG166"/>
    <mergeCell ref="DH164:DH166"/>
    <mergeCell ref="DI164:DI166"/>
    <mergeCell ref="DJ164:DJ166"/>
    <mergeCell ref="DA164:DA166"/>
    <mergeCell ref="DB164:DB166"/>
    <mergeCell ref="DC164:DC166"/>
    <mergeCell ref="DD164:DD166"/>
    <mergeCell ref="DE164:DE166"/>
    <mergeCell ref="CV164:CV166"/>
    <mergeCell ref="CW164:CW166"/>
    <mergeCell ref="CX164:CX166"/>
    <mergeCell ref="CY164:CY166"/>
    <mergeCell ref="CZ164:CZ166"/>
    <mergeCell ref="CQ164:CQ166"/>
    <mergeCell ref="CR164:CR166"/>
    <mergeCell ref="CS164:CS166"/>
    <mergeCell ref="CT164:CT166"/>
    <mergeCell ref="CU164:CU166"/>
    <mergeCell ref="CL164:CL166"/>
    <mergeCell ref="CM164:CM166"/>
    <mergeCell ref="CN164:CN166"/>
    <mergeCell ref="CO164:CO166"/>
    <mergeCell ref="CP164:CP166"/>
    <mergeCell ref="EY164:EY166"/>
    <mergeCell ref="EZ164:EZ166"/>
    <mergeCell ref="FA164:FA166"/>
    <mergeCell ref="FB164:FB166"/>
    <mergeCell ref="FC164:FC166"/>
    <mergeCell ref="ET164:ET166"/>
    <mergeCell ref="EU164:EU166"/>
    <mergeCell ref="EV164:EV166"/>
    <mergeCell ref="EW164:EW166"/>
    <mergeCell ref="EX164:EX166"/>
    <mergeCell ref="EO164:EO166"/>
    <mergeCell ref="EP164:EP166"/>
    <mergeCell ref="EQ164:EQ166"/>
    <mergeCell ref="ER164:ER166"/>
    <mergeCell ref="ES164:ES166"/>
    <mergeCell ref="EJ164:EJ166"/>
    <mergeCell ref="EK164:EK166"/>
    <mergeCell ref="EL164:EL166"/>
    <mergeCell ref="EM164:EM166"/>
    <mergeCell ref="EN164:EN166"/>
    <mergeCell ref="EE164:EE166"/>
    <mergeCell ref="EF164:EF166"/>
    <mergeCell ref="EG164:EG166"/>
    <mergeCell ref="EH164:EH166"/>
    <mergeCell ref="EI164:EI166"/>
    <mergeCell ref="DZ164:DZ166"/>
    <mergeCell ref="EA164:EA166"/>
    <mergeCell ref="EB164:EB166"/>
    <mergeCell ref="EC164:EC166"/>
    <mergeCell ref="ED164:ED166"/>
    <mergeCell ref="DU164:DU166"/>
    <mergeCell ref="DV164:DV166"/>
    <mergeCell ref="DW164:DW166"/>
    <mergeCell ref="DX164:DX166"/>
    <mergeCell ref="DY164:DY166"/>
    <mergeCell ref="GH164:GH166"/>
    <mergeCell ref="GI164:GI166"/>
    <mergeCell ref="GJ164:GJ166"/>
    <mergeCell ref="GK164:GK166"/>
    <mergeCell ref="GL164:GL166"/>
    <mergeCell ref="GC164:GC166"/>
    <mergeCell ref="GD164:GD166"/>
    <mergeCell ref="GE164:GE166"/>
    <mergeCell ref="GF164:GF166"/>
    <mergeCell ref="GG164:GG166"/>
    <mergeCell ref="FX164:FX166"/>
    <mergeCell ref="FY164:FY166"/>
    <mergeCell ref="FZ164:FZ166"/>
    <mergeCell ref="GA164:GA166"/>
    <mergeCell ref="GB164:GB166"/>
    <mergeCell ref="FS164:FS166"/>
    <mergeCell ref="FT164:FT166"/>
    <mergeCell ref="FU164:FU166"/>
    <mergeCell ref="FV164:FV166"/>
    <mergeCell ref="FW164:FW166"/>
    <mergeCell ref="FN164:FN166"/>
    <mergeCell ref="FO164:FO166"/>
    <mergeCell ref="FP164:FP166"/>
    <mergeCell ref="FQ164:FQ166"/>
    <mergeCell ref="FR164:FR166"/>
    <mergeCell ref="FI164:FI166"/>
    <mergeCell ref="FJ164:FJ166"/>
    <mergeCell ref="FK164:FK166"/>
    <mergeCell ref="FL164:FL166"/>
    <mergeCell ref="FM164:FM166"/>
    <mergeCell ref="FD164:FD166"/>
    <mergeCell ref="FE164:FE166"/>
    <mergeCell ref="FF164:FF166"/>
    <mergeCell ref="FG164:FG166"/>
    <mergeCell ref="FH164:FH166"/>
    <mergeCell ref="HQ164:HQ166"/>
    <mergeCell ref="HR164:HR166"/>
    <mergeCell ref="HS164:HS166"/>
    <mergeCell ref="HT164:HT166"/>
    <mergeCell ref="HU164:HU166"/>
    <mergeCell ref="HL164:HL166"/>
    <mergeCell ref="HM164:HM166"/>
    <mergeCell ref="HN164:HN166"/>
    <mergeCell ref="HO164:HO166"/>
    <mergeCell ref="HP164:HP166"/>
    <mergeCell ref="HG164:HG166"/>
    <mergeCell ref="HH164:HH166"/>
    <mergeCell ref="HI164:HI166"/>
    <mergeCell ref="HJ164:HJ166"/>
    <mergeCell ref="HK164:HK166"/>
    <mergeCell ref="HB164:HB166"/>
    <mergeCell ref="HC164:HC166"/>
    <mergeCell ref="HD164:HD166"/>
    <mergeCell ref="HE164:HE166"/>
    <mergeCell ref="HF164:HF166"/>
    <mergeCell ref="GW164:GW166"/>
    <mergeCell ref="GX164:GX166"/>
    <mergeCell ref="GY164:GY166"/>
    <mergeCell ref="GZ164:GZ166"/>
    <mergeCell ref="HA164:HA166"/>
    <mergeCell ref="GR164:GR166"/>
    <mergeCell ref="GS164:GS166"/>
    <mergeCell ref="GT164:GT166"/>
    <mergeCell ref="GU164:GU166"/>
    <mergeCell ref="GV164:GV166"/>
    <mergeCell ref="GM164:GM166"/>
    <mergeCell ref="GN164:GN166"/>
    <mergeCell ref="GO164:GO166"/>
    <mergeCell ref="GP164:GP166"/>
    <mergeCell ref="GQ164:GQ166"/>
    <mergeCell ref="IZ164:IZ166"/>
    <mergeCell ref="JA164:JA166"/>
    <mergeCell ref="JB164:JB166"/>
    <mergeCell ref="JC164:JC166"/>
    <mergeCell ref="JD164:JD166"/>
    <mergeCell ref="IU164:IU166"/>
    <mergeCell ref="IV164:IV166"/>
    <mergeCell ref="IW164:IW166"/>
    <mergeCell ref="IX164:IX166"/>
    <mergeCell ref="IY164:IY166"/>
    <mergeCell ref="IP164:IP166"/>
    <mergeCell ref="IQ164:IQ166"/>
    <mergeCell ref="IR164:IR166"/>
    <mergeCell ref="IS164:IS166"/>
    <mergeCell ref="IT164:IT166"/>
    <mergeCell ref="IK164:IK166"/>
    <mergeCell ref="IL164:IL166"/>
    <mergeCell ref="IM164:IM166"/>
    <mergeCell ref="IN164:IN166"/>
    <mergeCell ref="IO164:IO166"/>
    <mergeCell ref="IF164:IF166"/>
    <mergeCell ref="IG164:IG166"/>
    <mergeCell ref="IH164:IH166"/>
    <mergeCell ref="II164:II166"/>
    <mergeCell ref="IJ164:IJ166"/>
    <mergeCell ref="IA164:IA166"/>
    <mergeCell ref="IB164:IB166"/>
    <mergeCell ref="IC164:IC166"/>
    <mergeCell ref="ID164:ID166"/>
    <mergeCell ref="IE164:IE166"/>
    <mergeCell ref="HV164:HV166"/>
    <mergeCell ref="HW164:HW166"/>
    <mergeCell ref="HX164:HX166"/>
    <mergeCell ref="HY164:HY166"/>
    <mergeCell ref="HZ164:HZ166"/>
    <mergeCell ref="KI164:KI166"/>
    <mergeCell ref="KJ164:KJ166"/>
    <mergeCell ref="KK164:KK166"/>
    <mergeCell ref="KL164:KL166"/>
    <mergeCell ref="KM164:KM166"/>
    <mergeCell ref="KD164:KD166"/>
    <mergeCell ref="KE164:KE166"/>
    <mergeCell ref="KF164:KF166"/>
    <mergeCell ref="KG164:KG166"/>
    <mergeCell ref="KH164:KH166"/>
    <mergeCell ref="JY164:JY166"/>
    <mergeCell ref="JZ164:JZ166"/>
    <mergeCell ref="KA164:KA166"/>
    <mergeCell ref="KB164:KB166"/>
    <mergeCell ref="KC164:KC166"/>
    <mergeCell ref="JT164:JT166"/>
    <mergeCell ref="JU164:JU166"/>
    <mergeCell ref="JV164:JV166"/>
    <mergeCell ref="JW164:JW166"/>
    <mergeCell ref="JX164:JX166"/>
    <mergeCell ref="JO164:JO166"/>
    <mergeCell ref="JP164:JP166"/>
    <mergeCell ref="JQ164:JQ166"/>
    <mergeCell ref="JR164:JR166"/>
    <mergeCell ref="JS164:JS166"/>
    <mergeCell ref="JJ164:JJ166"/>
    <mergeCell ref="JK164:JK166"/>
    <mergeCell ref="JL164:JL166"/>
    <mergeCell ref="JM164:JM166"/>
    <mergeCell ref="JN164:JN166"/>
    <mergeCell ref="JE164:JE166"/>
    <mergeCell ref="JF164:JF166"/>
    <mergeCell ref="JG164:JG166"/>
    <mergeCell ref="JH164:JH166"/>
    <mergeCell ref="JI164:JI166"/>
    <mergeCell ref="LR164:LR166"/>
    <mergeCell ref="LS164:LS166"/>
    <mergeCell ref="LT164:LT166"/>
    <mergeCell ref="LU164:LU166"/>
    <mergeCell ref="LV164:LV166"/>
    <mergeCell ref="LM164:LM166"/>
    <mergeCell ref="LN164:LN166"/>
    <mergeCell ref="LO164:LO166"/>
    <mergeCell ref="LP164:LP166"/>
    <mergeCell ref="LQ164:LQ166"/>
    <mergeCell ref="LH164:LH166"/>
    <mergeCell ref="LI164:LI166"/>
    <mergeCell ref="LJ164:LJ166"/>
    <mergeCell ref="LK164:LK166"/>
    <mergeCell ref="LL164:LL166"/>
    <mergeCell ref="LC164:LC166"/>
    <mergeCell ref="LD164:LD166"/>
    <mergeCell ref="LE164:LE166"/>
    <mergeCell ref="LF164:LF166"/>
    <mergeCell ref="LG164:LG166"/>
    <mergeCell ref="KX164:KX166"/>
    <mergeCell ref="KY164:KY166"/>
    <mergeCell ref="KZ164:KZ166"/>
    <mergeCell ref="LA164:LA166"/>
    <mergeCell ref="LB164:LB166"/>
    <mergeCell ref="KS164:KS166"/>
    <mergeCell ref="KT164:KT166"/>
    <mergeCell ref="KU164:KU166"/>
    <mergeCell ref="KV164:KV166"/>
    <mergeCell ref="KW164:KW166"/>
    <mergeCell ref="KN164:KN166"/>
    <mergeCell ref="KO164:KO166"/>
    <mergeCell ref="KP164:KP166"/>
    <mergeCell ref="KQ164:KQ166"/>
    <mergeCell ref="KR164:KR166"/>
    <mergeCell ref="NA164:NA166"/>
    <mergeCell ref="NB164:NB166"/>
    <mergeCell ref="NC164:NC166"/>
    <mergeCell ref="ND164:ND166"/>
    <mergeCell ref="NE164:NE166"/>
    <mergeCell ref="MV164:MV166"/>
    <mergeCell ref="MW164:MW166"/>
    <mergeCell ref="MX164:MX166"/>
    <mergeCell ref="MY164:MY166"/>
    <mergeCell ref="MZ164:MZ166"/>
    <mergeCell ref="MQ164:MQ166"/>
    <mergeCell ref="MR164:MR166"/>
    <mergeCell ref="MS164:MS166"/>
    <mergeCell ref="MT164:MT166"/>
    <mergeCell ref="MU164:MU166"/>
    <mergeCell ref="ML164:ML166"/>
    <mergeCell ref="MM164:MM166"/>
    <mergeCell ref="MN164:MN166"/>
    <mergeCell ref="MO164:MO166"/>
    <mergeCell ref="MP164:MP166"/>
    <mergeCell ref="MG164:MG166"/>
    <mergeCell ref="MH164:MH166"/>
    <mergeCell ref="MI164:MI166"/>
    <mergeCell ref="MJ164:MJ166"/>
    <mergeCell ref="MK164:MK166"/>
    <mergeCell ref="MB164:MB166"/>
    <mergeCell ref="MC164:MC166"/>
    <mergeCell ref="MD164:MD166"/>
    <mergeCell ref="ME164:ME166"/>
    <mergeCell ref="MF164:MF166"/>
    <mergeCell ref="LW164:LW166"/>
    <mergeCell ref="LX164:LX166"/>
    <mergeCell ref="LY164:LY166"/>
    <mergeCell ref="LZ164:LZ166"/>
    <mergeCell ref="MA164:MA166"/>
    <mergeCell ref="OJ164:OJ166"/>
    <mergeCell ref="OK164:OK166"/>
    <mergeCell ref="OL164:OL166"/>
    <mergeCell ref="OM164:OM166"/>
    <mergeCell ref="ON164:ON166"/>
    <mergeCell ref="OE164:OE166"/>
    <mergeCell ref="OF164:OF166"/>
    <mergeCell ref="OG164:OG166"/>
    <mergeCell ref="OH164:OH166"/>
    <mergeCell ref="OI164:OI166"/>
    <mergeCell ref="NZ164:NZ166"/>
    <mergeCell ref="OA164:OA166"/>
    <mergeCell ref="OB164:OB166"/>
    <mergeCell ref="OC164:OC166"/>
    <mergeCell ref="OD164:OD166"/>
    <mergeCell ref="NU164:NU166"/>
    <mergeCell ref="NV164:NV166"/>
    <mergeCell ref="NW164:NW166"/>
    <mergeCell ref="NX164:NX166"/>
    <mergeCell ref="NY164:NY166"/>
    <mergeCell ref="NP164:NP166"/>
    <mergeCell ref="NQ164:NQ166"/>
    <mergeCell ref="NR164:NR166"/>
    <mergeCell ref="NS164:NS166"/>
    <mergeCell ref="NT164:NT166"/>
    <mergeCell ref="NK164:NK166"/>
    <mergeCell ref="NL164:NL166"/>
    <mergeCell ref="NM164:NM166"/>
    <mergeCell ref="NN164:NN166"/>
    <mergeCell ref="NO164:NO166"/>
    <mergeCell ref="NF164:NF166"/>
    <mergeCell ref="NG164:NG166"/>
    <mergeCell ref="NH164:NH166"/>
    <mergeCell ref="NI164:NI166"/>
    <mergeCell ref="NJ164:NJ166"/>
    <mergeCell ref="AN167:AN169"/>
    <mergeCell ref="AO167:AO169"/>
    <mergeCell ref="AP167:AP169"/>
    <mergeCell ref="AQ167:AQ169"/>
    <mergeCell ref="AR167:AR169"/>
    <mergeCell ref="AI167:AI169"/>
    <mergeCell ref="AJ167:AJ169"/>
    <mergeCell ref="AK167:AK169"/>
    <mergeCell ref="AL167:AL169"/>
    <mergeCell ref="AM167:AM169"/>
    <mergeCell ref="AD167:AD169"/>
    <mergeCell ref="AE167:AE169"/>
    <mergeCell ref="AF167:AF169"/>
    <mergeCell ref="AG167:AG169"/>
    <mergeCell ref="AH167:AH169"/>
    <mergeCell ref="Y167:Y169"/>
    <mergeCell ref="Z167:Z169"/>
    <mergeCell ref="AA167:AA169"/>
    <mergeCell ref="AB167:AB169"/>
    <mergeCell ref="AC167:AC169"/>
    <mergeCell ref="T167:T169"/>
    <mergeCell ref="U167:U169"/>
    <mergeCell ref="V167:V169"/>
    <mergeCell ref="W167:W169"/>
    <mergeCell ref="X167:X169"/>
    <mergeCell ref="O167:O169"/>
    <mergeCell ref="P167:P169"/>
    <mergeCell ref="Q167:Q169"/>
    <mergeCell ref="R167:R169"/>
    <mergeCell ref="S167:S169"/>
    <mergeCell ref="J167:J169"/>
    <mergeCell ref="K167:K169"/>
    <mergeCell ref="L167:L169"/>
    <mergeCell ref="M167:M169"/>
    <mergeCell ref="N167:N169"/>
    <mergeCell ref="BW167:BW169"/>
    <mergeCell ref="BX167:BX169"/>
    <mergeCell ref="BY167:BY169"/>
    <mergeCell ref="BZ167:BZ169"/>
    <mergeCell ref="CA167:CA169"/>
    <mergeCell ref="BR167:BR169"/>
    <mergeCell ref="BS167:BS169"/>
    <mergeCell ref="BT167:BT169"/>
    <mergeCell ref="BU167:BU169"/>
    <mergeCell ref="BV167:BV169"/>
    <mergeCell ref="BM167:BM169"/>
    <mergeCell ref="BN167:BN169"/>
    <mergeCell ref="BO167:BO169"/>
    <mergeCell ref="BP167:BP169"/>
    <mergeCell ref="BQ167:BQ169"/>
    <mergeCell ref="BH167:BH169"/>
    <mergeCell ref="BI167:BI169"/>
    <mergeCell ref="BJ167:BJ169"/>
    <mergeCell ref="BK167:BK169"/>
    <mergeCell ref="BL167:BL169"/>
    <mergeCell ref="BC167:BC169"/>
    <mergeCell ref="BD167:BD169"/>
    <mergeCell ref="BE167:BE169"/>
    <mergeCell ref="BF167:BF169"/>
    <mergeCell ref="BG167:BG169"/>
    <mergeCell ref="AX167:AX169"/>
    <mergeCell ref="AY167:AY169"/>
    <mergeCell ref="AZ167:AZ169"/>
    <mergeCell ref="BA167:BA169"/>
    <mergeCell ref="BB167:BB169"/>
    <mergeCell ref="AS167:AS169"/>
    <mergeCell ref="AT167:AT169"/>
    <mergeCell ref="AU167:AU169"/>
    <mergeCell ref="AV167:AV169"/>
    <mergeCell ref="AW167:AW169"/>
    <mergeCell ref="DF167:DF169"/>
    <mergeCell ref="DG167:DG169"/>
    <mergeCell ref="DH167:DH169"/>
    <mergeCell ref="DI167:DI169"/>
    <mergeCell ref="DJ167:DJ169"/>
    <mergeCell ref="DA167:DA169"/>
    <mergeCell ref="DB167:DB169"/>
    <mergeCell ref="DC167:DC169"/>
    <mergeCell ref="DD167:DD169"/>
    <mergeCell ref="DE167:DE169"/>
    <mergeCell ref="CV167:CV169"/>
    <mergeCell ref="CW167:CW169"/>
    <mergeCell ref="CX167:CX169"/>
    <mergeCell ref="CY167:CY169"/>
    <mergeCell ref="CZ167:CZ169"/>
    <mergeCell ref="CQ167:CQ169"/>
    <mergeCell ref="CR167:CR169"/>
    <mergeCell ref="CS167:CS169"/>
    <mergeCell ref="CT167:CT169"/>
    <mergeCell ref="CU167:CU169"/>
    <mergeCell ref="CL167:CL169"/>
    <mergeCell ref="CM167:CM169"/>
    <mergeCell ref="CN167:CN169"/>
    <mergeCell ref="CO167:CO169"/>
    <mergeCell ref="CP167:CP169"/>
    <mergeCell ref="CG167:CG169"/>
    <mergeCell ref="CH167:CH169"/>
    <mergeCell ref="CI167:CI169"/>
    <mergeCell ref="CJ167:CJ169"/>
    <mergeCell ref="CK167:CK169"/>
    <mergeCell ref="CB167:CB169"/>
    <mergeCell ref="CC167:CC169"/>
    <mergeCell ref="CD167:CD169"/>
    <mergeCell ref="CE167:CE169"/>
    <mergeCell ref="CF167:CF169"/>
    <mergeCell ref="EO167:EO169"/>
    <mergeCell ref="EP167:EP169"/>
    <mergeCell ref="EQ167:EQ169"/>
    <mergeCell ref="ER167:ER169"/>
    <mergeCell ref="ES167:ES169"/>
    <mergeCell ref="EJ167:EJ169"/>
    <mergeCell ref="EK167:EK169"/>
    <mergeCell ref="EL167:EL169"/>
    <mergeCell ref="EM167:EM169"/>
    <mergeCell ref="EN167:EN169"/>
    <mergeCell ref="EE167:EE169"/>
    <mergeCell ref="EF167:EF169"/>
    <mergeCell ref="EG167:EG169"/>
    <mergeCell ref="EH167:EH169"/>
    <mergeCell ref="EI167:EI169"/>
    <mergeCell ref="DZ167:DZ169"/>
    <mergeCell ref="EA167:EA169"/>
    <mergeCell ref="EB167:EB169"/>
    <mergeCell ref="EC167:EC169"/>
    <mergeCell ref="ED167:ED169"/>
    <mergeCell ref="DU167:DU169"/>
    <mergeCell ref="DV167:DV169"/>
    <mergeCell ref="DW167:DW169"/>
    <mergeCell ref="DX167:DX169"/>
    <mergeCell ref="DY167:DY169"/>
    <mergeCell ref="DP167:DP169"/>
    <mergeCell ref="DQ167:DQ169"/>
    <mergeCell ref="DR167:DR169"/>
    <mergeCell ref="DS167:DS169"/>
    <mergeCell ref="DT167:DT169"/>
    <mergeCell ref="DK167:DK169"/>
    <mergeCell ref="DL167:DL169"/>
    <mergeCell ref="DM167:DM169"/>
    <mergeCell ref="DN167:DN169"/>
    <mergeCell ref="DO167:DO169"/>
    <mergeCell ref="FX167:FX169"/>
    <mergeCell ref="FY167:FY169"/>
    <mergeCell ref="FZ167:FZ169"/>
    <mergeCell ref="GA167:GA169"/>
    <mergeCell ref="GB167:GB169"/>
    <mergeCell ref="FS167:FS169"/>
    <mergeCell ref="FT167:FT169"/>
    <mergeCell ref="FU167:FU169"/>
    <mergeCell ref="FV167:FV169"/>
    <mergeCell ref="FW167:FW169"/>
    <mergeCell ref="FN167:FN169"/>
    <mergeCell ref="FO167:FO169"/>
    <mergeCell ref="FP167:FP169"/>
    <mergeCell ref="FQ167:FQ169"/>
    <mergeCell ref="FR167:FR169"/>
    <mergeCell ref="FI167:FI169"/>
    <mergeCell ref="FJ167:FJ169"/>
    <mergeCell ref="FK167:FK169"/>
    <mergeCell ref="FL167:FL169"/>
    <mergeCell ref="FM167:FM169"/>
    <mergeCell ref="FD167:FD169"/>
    <mergeCell ref="FE167:FE169"/>
    <mergeCell ref="FF167:FF169"/>
    <mergeCell ref="FG167:FG169"/>
    <mergeCell ref="FH167:FH169"/>
    <mergeCell ref="EY167:EY169"/>
    <mergeCell ref="EZ167:EZ169"/>
    <mergeCell ref="FA167:FA169"/>
    <mergeCell ref="FB167:FB169"/>
    <mergeCell ref="FC167:FC169"/>
    <mergeCell ref="ET167:ET169"/>
    <mergeCell ref="EU167:EU169"/>
    <mergeCell ref="EV167:EV169"/>
    <mergeCell ref="EW167:EW169"/>
    <mergeCell ref="EX167:EX169"/>
    <mergeCell ref="HG167:HG169"/>
    <mergeCell ref="HH167:HH169"/>
    <mergeCell ref="HI167:HI169"/>
    <mergeCell ref="HJ167:HJ169"/>
    <mergeCell ref="HK167:HK169"/>
    <mergeCell ref="HB167:HB169"/>
    <mergeCell ref="HC167:HC169"/>
    <mergeCell ref="HD167:HD169"/>
    <mergeCell ref="HE167:HE169"/>
    <mergeCell ref="HF167:HF169"/>
    <mergeCell ref="GW167:GW169"/>
    <mergeCell ref="GX167:GX169"/>
    <mergeCell ref="GY167:GY169"/>
    <mergeCell ref="GZ167:GZ169"/>
    <mergeCell ref="HA167:HA169"/>
    <mergeCell ref="GR167:GR169"/>
    <mergeCell ref="GS167:GS169"/>
    <mergeCell ref="GT167:GT169"/>
    <mergeCell ref="GU167:GU169"/>
    <mergeCell ref="GV167:GV169"/>
    <mergeCell ref="GM167:GM169"/>
    <mergeCell ref="GN167:GN169"/>
    <mergeCell ref="GO167:GO169"/>
    <mergeCell ref="GP167:GP169"/>
    <mergeCell ref="GQ167:GQ169"/>
    <mergeCell ref="GH167:GH169"/>
    <mergeCell ref="GI167:GI169"/>
    <mergeCell ref="GJ167:GJ169"/>
    <mergeCell ref="GK167:GK169"/>
    <mergeCell ref="GL167:GL169"/>
    <mergeCell ref="GC167:GC169"/>
    <mergeCell ref="GD167:GD169"/>
    <mergeCell ref="GE167:GE169"/>
    <mergeCell ref="GF167:GF169"/>
    <mergeCell ref="GG167:GG169"/>
    <mergeCell ref="IP167:IP169"/>
    <mergeCell ref="IQ167:IQ169"/>
    <mergeCell ref="IR167:IR169"/>
    <mergeCell ref="IS167:IS169"/>
    <mergeCell ref="IT167:IT169"/>
    <mergeCell ref="IK167:IK169"/>
    <mergeCell ref="IL167:IL169"/>
    <mergeCell ref="IM167:IM169"/>
    <mergeCell ref="IN167:IN169"/>
    <mergeCell ref="IO167:IO169"/>
    <mergeCell ref="IF167:IF169"/>
    <mergeCell ref="IG167:IG169"/>
    <mergeCell ref="IH167:IH169"/>
    <mergeCell ref="II167:II169"/>
    <mergeCell ref="IJ167:IJ169"/>
    <mergeCell ref="IA167:IA169"/>
    <mergeCell ref="IB167:IB169"/>
    <mergeCell ref="IC167:IC169"/>
    <mergeCell ref="ID167:ID169"/>
    <mergeCell ref="IE167:IE169"/>
    <mergeCell ref="HV167:HV169"/>
    <mergeCell ref="HW167:HW169"/>
    <mergeCell ref="HX167:HX169"/>
    <mergeCell ref="HY167:HY169"/>
    <mergeCell ref="HZ167:HZ169"/>
    <mergeCell ref="HQ167:HQ169"/>
    <mergeCell ref="HR167:HR169"/>
    <mergeCell ref="HS167:HS169"/>
    <mergeCell ref="HT167:HT169"/>
    <mergeCell ref="HU167:HU169"/>
    <mergeCell ref="HL167:HL169"/>
    <mergeCell ref="HM167:HM169"/>
    <mergeCell ref="HN167:HN169"/>
    <mergeCell ref="HO167:HO169"/>
    <mergeCell ref="HP167:HP169"/>
    <mergeCell ref="JY167:JY169"/>
    <mergeCell ref="JZ167:JZ169"/>
    <mergeCell ref="KA167:KA169"/>
    <mergeCell ref="KB167:KB169"/>
    <mergeCell ref="KC167:KC169"/>
    <mergeCell ref="JT167:JT169"/>
    <mergeCell ref="JU167:JU169"/>
    <mergeCell ref="JV167:JV169"/>
    <mergeCell ref="JW167:JW169"/>
    <mergeCell ref="JX167:JX169"/>
    <mergeCell ref="JO167:JO169"/>
    <mergeCell ref="JP167:JP169"/>
    <mergeCell ref="JQ167:JQ169"/>
    <mergeCell ref="JR167:JR169"/>
    <mergeCell ref="JS167:JS169"/>
    <mergeCell ref="JJ167:JJ169"/>
    <mergeCell ref="JK167:JK169"/>
    <mergeCell ref="JL167:JL169"/>
    <mergeCell ref="JM167:JM169"/>
    <mergeCell ref="JN167:JN169"/>
    <mergeCell ref="JE167:JE169"/>
    <mergeCell ref="JF167:JF169"/>
    <mergeCell ref="JG167:JG169"/>
    <mergeCell ref="JH167:JH169"/>
    <mergeCell ref="JI167:JI169"/>
    <mergeCell ref="IZ167:IZ169"/>
    <mergeCell ref="JA167:JA169"/>
    <mergeCell ref="JB167:JB169"/>
    <mergeCell ref="JC167:JC169"/>
    <mergeCell ref="JD167:JD169"/>
    <mergeCell ref="IU167:IU169"/>
    <mergeCell ref="IV167:IV169"/>
    <mergeCell ref="IW167:IW169"/>
    <mergeCell ref="IX167:IX169"/>
    <mergeCell ref="IY167:IY169"/>
    <mergeCell ref="LH167:LH169"/>
    <mergeCell ref="LI167:LI169"/>
    <mergeCell ref="LJ167:LJ169"/>
    <mergeCell ref="LK167:LK169"/>
    <mergeCell ref="LL167:LL169"/>
    <mergeCell ref="LC167:LC169"/>
    <mergeCell ref="LD167:LD169"/>
    <mergeCell ref="LE167:LE169"/>
    <mergeCell ref="LF167:LF169"/>
    <mergeCell ref="LG167:LG169"/>
    <mergeCell ref="KX167:KX169"/>
    <mergeCell ref="KY167:KY169"/>
    <mergeCell ref="KZ167:KZ169"/>
    <mergeCell ref="LA167:LA169"/>
    <mergeCell ref="LB167:LB169"/>
    <mergeCell ref="KS167:KS169"/>
    <mergeCell ref="KT167:KT169"/>
    <mergeCell ref="KU167:KU169"/>
    <mergeCell ref="KV167:KV169"/>
    <mergeCell ref="KW167:KW169"/>
    <mergeCell ref="KN167:KN169"/>
    <mergeCell ref="KO167:KO169"/>
    <mergeCell ref="KP167:KP169"/>
    <mergeCell ref="KQ167:KQ169"/>
    <mergeCell ref="KR167:KR169"/>
    <mergeCell ref="KI167:KI169"/>
    <mergeCell ref="KJ167:KJ169"/>
    <mergeCell ref="KK167:KK169"/>
    <mergeCell ref="KL167:KL169"/>
    <mergeCell ref="KM167:KM169"/>
    <mergeCell ref="KD167:KD169"/>
    <mergeCell ref="KE167:KE169"/>
    <mergeCell ref="KF167:KF169"/>
    <mergeCell ref="KG167:KG169"/>
    <mergeCell ref="KH167:KH169"/>
    <mergeCell ref="MZ167:MZ169"/>
    <mergeCell ref="MQ167:MQ169"/>
    <mergeCell ref="MR167:MR169"/>
    <mergeCell ref="MS167:MS169"/>
    <mergeCell ref="MT167:MT169"/>
    <mergeCell ref="MU167:MU169"/>
    <mergeCell ref="ML167:ML169"/>
    <mergeCell ref="MM167:MM169"/>
    <mergeCell ref="MN167:MN169"/>
    <mergeCell ref="MO167:MO169"/>
    <mergeCell ref="MP167:MP169"/>
    <mergeCell ref="MG167:MG169"/>
    <mergeCell ref="MH167:MH169"/>
    <mergeCell ref="MI167:MI169"/>
    <mergeCell ref="MJ167:MJ169"/>
    <mergeCell ref="MK167:MK169"/>
    <mergeCell ref="MB167:MB169"/>
    <mergeCell ref="MC167:MC169"/>
    <mergeCell ref="MD167:MD169"/>
    <mergeCell ref="ME167:ME169"/>
    <mergeCell ref="MF167:MF169"/>
    <mergeCell ref="LW167:LW169"/>
    <mergeCell ref="LX167:LX169"/>
    <mergeCell ref="LY167:LY169"/>
    <mergeCell ref="LZ167:LZ169"/>
    <mergeCell ref="MA167:MA169"/>
    <mergeCell ref="LR167:LR169"/>
    <mergeCell ref="LS167:LS169"/>
    <mergeCell ref="LT167:LT169"/>
    <mergeCell ref="LU167:LU169"/>
    <mergeCell ref="LV167:LV169"/>
    <mergeCell ref="LM167:LM169"/>
    <mergeCell ref="LN167:LN169"/>
    <mergeCell ref="LO167:LO169"/>
    <mergeCell ref="LP167:LP169"/>
    <mergeCell ref="LQ167:LQ169"/>
    <mergeCell ref="Y170:Y172"/>
    <mergeCell ref="Z170:Z172"/>
    <mergeCell ref="AA170:AA172"/>
    <mergeCell ref="AB170:AB172"/>
    <mergeCell ref="AC170:AC172"/>
    <mergeCell ref="T170:T172"/>
    <mergeCell ref="U170:U172"/>
    <mergeCell ref="V170:V172"/>
    <mergeCell ref="W170:W172"/>
    <mergeCell ref="X170:X172"/>
    <mergeCell ref="O170:O172"/>
    <mergeCell ref="P170:P172"/>
    <mergeCell ref="Q170:Q172"/>
    <mergeCell ref="R170:R172"/>
    <mergeCell ref="S170:S172"/>
    <mergeCell ref="J170:J172"/>
    <mergeCell ref="K170:K172"/>
    <mergeCell ref="L170:L172"/>
    <mergeCell ref="M170:M172"/>
    <mergeCell ref="N170:N172"/>
    <mergeCell ref="OJ167:OJ169"/>
    <mergeCell ref="OK167:OK169"/>
    <mergeCell ref="OL167:OL169"/>
    <mergeCell ref="OM167:OM169"/>
    <mergeCell ref="ON167:ON169"/>
    <mergeCell ref="OE167:OE169"/>
    <mergeCell ref="OF167:OF169"/>
    <mergeCell ref="OG167:OG169"/>
    <mergeCell ref="OH167:OH169"/>
    <mergeCell ref="OI167:OI169"/>
    <mergeCell ref="NZ167:NZ169"/>
    <mergeCell ref="OA167:OA169"/>
    <mergeCell ref="OB167:OB169"/>
    <mergeCell ref="OC167:OC169"/>
    <mergeCell ref="OD167:OD169"/>
    <mergeCell ref="NU167:NU169"/>
    <mergeCell ref="NV167:NV169"/>
    <mergeCell ref="NW167:NW169"/>
    <mergeCell ref="NX167:NX169"/>
    <mergeCell ref="NY167:NY169"/>
    <mergeCell ref="NP167:NP169"/>
    <mergeCell ref="NQ167:NQ169"/>
    <mergeCell ref="NR167:NR169"/>
    <mergeCell ref="NS167:NS169"/>
    <mergeCell ref="NT167:NT169"/>
    <mergeCell ref="NK167:NK169"/>
    <mergeCell ref="NL167:NL169"/>
    <mergeCell ref="NM167:NM169"/>
    <mergeCell ref="NN167:NN169"/>
    <mergeCell ref="NO167:NO169"/>
    <mergeCell ref="NF167:NF169"/>
    <mergeCell ref="NG167:NG169"/>
    <mergeCell ref="NH167:NH169"/>
    <mergeCell ref="NI167:NI169"/>
    <mergeCell ref="NJ167:NJ169"/>
    <mergeCell ref="NA167:NA169"/>
    <mergeCell ref="NB167:NB169"/>
    <mergeCell ref="NC167:NC169"/>
    <mergeCell ref="ND167:ND169"/>
    <mergeCell ref="NE167:NE169"/>
    <mergeCell ref="MV167:MV169"/>
    <mergeCell ref="MW167:MW169"/>
    <mergeCell ref="MX167:MX169"/>
    <mergeCell ref="MY167:MY169"/>
    <mergeCell ref="BH170:BH172"/>
    <mergeCell ref="BI170:BI172"/>
    <mergeCell ref="BJ170:BJ172"/>
    <mergeCell ref="BK170:BK172"/>
    <mergeCell ref="BL170:BL172"/>
    <mergeCell ref="BC170:BC172"/>
    <mergeCell ref="BD170:BD172"/>
    <mergeCell ref="BE170:BE172"/>
    <mergeCell ref="BF170:BF172"/>
    <mergeCell ref="BG170:BG172"/>
    <mergeCell ref="AX170:AX172"/>
    <mergeCell ref="AY170:AY172"/>
    <mergeCell ref="AZ170:AZ172"/>
    <mergeCell ref="BA170:BA172"/>
    <mergeCell ref="BB170:BB172"/>
    <mergeCell ref="AS170:AS172"/>
    <mergeCell ref="AT170:AT172"/>
    <mergeCell ref="AU170:AU172"/>
    <mergeCell ref="AV170:AV172"/>
    <mergeCell ref="AW170:AW172"/>
    <mergeCell ref="AN170:AN172"/>
    <mergeCell ref="AO170:AO172"/>
    <mergeCell ref="AP170:AP172"/>
    <mergeCell ref="AQ170:AQ172"/>
    <mergeCell ref="AR170:AR172"/>
    <mergeCell ref="AI170:AI172"/>
    <mergeCell ref="AJ170:AJ172"/>
    <mergeCell ref="AK170:AK172"/>
    <mergeCell ref="AL170:AL172"/>
    <mergeCell ref="AM170:AM172"/>
    <mergeCell ref="AD170:AD172"/>
    <mergeCell ref="AE170:AE172"/>
    <mergeCell ref="AF170:AF172"/>
    <mergeCell ref="AG170:AG172"/>
    <mergeCell ref="AH170:AH172"/>
    <mergeCell ref="CQ170:CQ172"/>
    <mergeCell ref="CR170:CR172"/>
    <mergeCell ref="CS170:CS172"/>
    <mergeCell ref="CT170:CT172"/>
    <mergeCell ref="CU170:CU172"/>
    <mergeCell ref="CL170:CL172"/>
    <mergeCell ref="CM170:CM172"/>
    <mergeCell ref="CN170:CN172"/>
    <mergeCell ref="CO170:CO172"/>
    <mergeCell ref="CP170:CP172"/>
    <mergeCell ref="CG170:CG172"/>
    <mergeCell ref="CH170:CH172"/>
    <mergeCell ref="CI170:CI172"/>
    <mergeCell ref="CJ170:CJ172"/>
    <mergeCell ref="CK170:CK172"/>
    <mergeCell ref="CB170:CB172"/>
    <mergeCell ref="CC170:CC172"/>
    <mergeCell ref="CD170:CD172"/>
    <mergeCell ref="CE170:CE172"/>
    <mergeCell ref="CF170:CF172"/>
    <mergeCell ref="BW170:BW172"/>
    <mergeCell ref="BX170:BX172"/>
    <mergeCell ref="BY170:BY172"/>
    <mergeCell ref="BZ170:BZ172"/>
    <mergeCell ref="CA170:CA172"/>
    <mergeCell ref="BR170:BR172"/>
    <mergeCell ref="BS170:BS172"/>
    <mergeCell ref="BT170:BT172"/>
    <mergeCell ref="BU170:BU172"/>
    <mergeCell ref="BV170:BV172"/>
    <mergeCell ref="BM170:BM172"/>
    <mergeCell ref="BN170:BN172"/>
    <mergeCell ref="BO170:BO172"/>
    <mergeCell ref="BP170:BP172"/>
    <mergeCell ref="BQ170:BQ172"/>
    <mergeCell ref="DZ170:DZ172"/>
    <mergeCell ref="EA170:EA172"/>
    <mergeCell ref="EB170:EB172"/>
    <mergeCell ref="EC170:EC172"/>
    <mergeCell ref="ED170:ED172"/>
    <mergeCell ref="DU170:DU172"/>
    <mergeCell ref="DV170:DV172"/>
    <mergeCell ref="DW170:DW172"/>
    <mergeCell ref="DX170:DX172"/>
    <mergeCell ref="DY170:DY172"/>
    <mergeCell ref="DP170:DP172"/>
    <mergeCell ref="DQ170:DQ172"/>
    <mergeCell ref="DR170:DR172"/>
    <mergeCell ref="DS170:DS172"/>
    <mergeCell ref="DT170:DT172"/>
    <mergeCell ref="DK170:DK172"/>
    <mergeCell ref="DL170:DL172"/>
    <mergeCell ref="DM170:DM172"/>
    <mergeCell ref="DN170:DN172"/>
    <mergeCell ref="DO170:DO172"/>
    <mergeCell ref="DF170:DF172"/>
    <mergeCell ref="DG170:DG172"/>
    <mergeCell ref="DH170:DH172"/>
    <mergeCell ref="DI170:DI172"/>
    <mergeCell ref="DJ170:DJ172"/>
    <mergeCell ref="DA170:DA172"/>
    <mergeCell ref="DB170:DB172"/>
    <mergeCell ref="DC170:DC172"/>
    <mergeCell ref="DD170:DD172"/>
    <mergeCell ref="DE170:DE172"/>
    <mergeCell ref="CV170:CV172"/>
    <mergeCell ref="CW170:CW172"/>
    <mergeCell ref="CX170:CX172"/>
    <mergeCell ref="CY170:CY172"/>
    <mergeCell ref="CZ170:CZ172"/>
    <mergeCell ref="FI170:FI172"/>
    <mergeCell ref="FJ170:FJ172"/>
    <mergeCell ref="FK170:FK172"/>
    <mergeCell ref="FL170:FL172"/>
    <mergeCell ref="FM170:FM172"/>
    <mergeCell ref="FD170:FD172"/>
    <mergeCell ref="FE170:FE172"/>
    <mergeCell ref="FF170:FF172"/>
    <mergeCell ref="FG170:FG172"/>
    <mergeCell ref="FH170:FH172"/>
    <mergeCell ref="EY170:EY172"/>
    <mergeCell ref="EZ170:EZ172"/>
    <mergeCell ref="FA170:FA172"/>
    <mergeCell ref="FB170:FB172"/>
    <mergeCell ref="FC170:FC172"/>
    <mergeCell ref="ET170:ET172"/>
    <mergeCell ref="EU170:EU172"/>
    <mergeCell ref="EV170:EV172"/>
    <mergeCell ref="EW170:EW172"/>
    <mergeCell ref="EX170:EX172"/>
    <mergeCell ref="EO170:EO172"/>
    <mergeCell ref="EP170:EP172"/>
    <mergeCell ref="EQ170:EQ172"/>
    <mergeCell ref="ER170:ER172"/>
    <mergeCell ref="ES170:ES172"/>
    <mergeCell ref="EJ170:EJ172"/>
    <mergeCell ref="EK170:EK172"/>
    <mergeCell ref="EL170:EL172"/>
    <mergeCell ref="EM170:EM172"/>
    <mergeCell ref="EN170:EN172"/>
    <mergeCell ref="EE170:EE172"/>
    <mergeCell ref="EF170:EF172"/>
    <mergeCell ref="EG170:EG172"/>
    <mergeCell ref="EH170:EH172"/>
    <mergeCell ref="EI170:EI172"/>
    <mergeCell ref="GR170:GR172"/>
    <mergeCell ref="GS170:GS172"/>
    <mergeCell ref="GT170:GT172"/>
    <mergeCell ref="GU170:GU172"/>
    <mergeCell ref="GV170:GV172"/>
    <mergeCell ref="GM170:GM172"/>
    <mergeCell ref="GN170:GN172"/>
    <mergeCell ref="GO170:GO172"/>
    <mergeCell ref="GP170:GP172"/>
    <mergeCell ref="GQ170:GQ172"/>
    <mergeCell ref="GH170:GH172"/>
    <mergeCell ref="GI170:GI172"/>
    <mergeCell ref="GJ170:GJ172"/>
    <mergeCell ref="GK170:GK172"/>
    <mergeCell ref="GL170:GL172"/>
    <mergeCell ref="GC170:GC172"/>
    <mergeCell ref="GD170:GD172"/>
    <mergeCell ref="GE170:GE172"/>
    <mergeCell ref="GF170:GF172"/>
    <mergeCell ref="GG170:GG172"/>
    <mergeCell ref="FX170:FX172"/>
    <mergeCell ref="FY170:FY172"/>
    <mergeCell ref="FZ170:FZ172"/>
    <mergeCell ref="GA170:GA172"/>
    <mergeCell ref="GB170:GB172"/>
    <mergeCell ref="FS170:FS172"/>
    <mergeCell ref="FT170:FT172"/>
    <mergeCell ref="FU170:FU172"/>
    <mergeCell ref="FV170:FV172"/>
    <mergeCell ref="FW170:FW172"/>
    <mergeCell ref="FN170:FN172"/>
    <mergeCell ref="FO170:FO172"/>
    <mergeCell ref="FP170:FP172"/>
    <mergeCell ref="FQ170:FQ172"/>
    <mergeCell ref="FR170:FR172"/>
    <mergeCell ref="IA170:IA172"/>
    <mergeCell ref="IB170:IB172"/>
    <mergeCell ref="IC170:IC172"/>
    <mergeCell ref="ID170:ID172"/>
    <mergeCell ref="IE170:IE172"/>
    <mergeCell ref="HV170:HV172"/>
    <mergeCell ref="HW170:HW172"/>
    <mergeCell ref="HX170:HX172"/>
    <mergeCell ref="HY170:HY172"/>
    <mergeCell ref="HZ170:HZ172"/>
    <mergeCell ref="HQ170:HQ172"/>
    <mergeCell ref="HR170:HR172"/>
    <mergeCell ref="HS170:HS172"/>
    <mergeCell ref="HT170:HT172"/>
    <mergeCell ref="HU170:HU172"/>
    <mergeCell ref="HL170:HL172"/>
    <mergeCell ref="HM170:HM172"/>
    <mergeCell ref="HN170:HN172"/>
    <mergeCell ref="HO170:HO172"/>
    <mergeCell ref="HP170:HP172"/>
    <mergeCell ref="HG170:HG172"/>
    <mergeCell ref="HH170:HH172"/>
    <mergeCell ref="HI170:HI172"/>
    <mergeCell ref="HJ170:HJ172"/>
    <mergeCell ref="HK170:HK172"/>
    <mergeCell ref="HB170:HB172"/>
    <mergeCell ref="HC170:HC172"/>
    <mergeCell ref="HD170:HD172"/>
    <mergeCell ref="HE170:HE172"/>
    <mergeCell ref="HF170:HF172"/>
    <mergeCell ref="GW170:GW172"/>
    <mergeCell ref="GX170:GX172"/>
    <mergeCell ref="GY170:GY172"/>
    <mergeCell ref="GZ170:GZ172"/>
    <mergeCell ref="HA170:HA172"/>
    <mergeCell ref="JJ170:JJ172"/>
    <mergeCell ref="JK170:JK172"/>
    <mergeCell ref="JL170:JL172"/>
    <mergeCell ref="JM170:JM172"/>
    <mergeCell ref="JN170:JN172"/>
    <mergeCell ref="JE170:JE172"/>
    <mergeCell ref="JF170:JF172"/>
    <mergeCell ref="JG170:JG172"/>
    <mergeCell ref="JH170:JH172"/>
    <mergeCell ref="JI170:JI172"/>
    <mergeCell ref="IZ170:IZ172"/>
    <mergeCell ref="JA170:JA172"/>
    <mergeCell ref="JB170:JB172"/>
    <mergeCell ref="JC170:JC172"/>
    <mergeCell ref="JD170:JD172"/>
    <mergeCell ref="IU170:IU172"/>
    <mergeCell ref="IV170:IV172"/>
    <mergeCell ref="IW170:IW172"/>
    <mergeCell ref="IX170:IX172"/>
    <mergeCell ref="IY170:IY172"/>
    <mergeCell ref="IP170:IP172"/>
    <mergeCell ref="IQ170:IQ172"/>
    <mergeCell ref="IR170:IR172"/>
    <mergeCell ref="IS170:IS172"/>
    <mergeCell ref="IT170:IT172"/>
    <mergeCell ref="IK170:IK172"/>
    <mergeCell ref="IL170:IL172"/>
    <mergeCell ref="IM170:IM172"/>
    <mergeCell ref="IN170:IN172"/>
    <mergeCell ref="IO170:IO172"/>
    <mergeCell ref="IF170:IF172"/>
    <mergeCell ref="IG170:IG172"/>
    <mergeCell ref="IH170:IH172"/>
    <mergeCell ref="II170:II172"/>
    <mergeCell ref="IJ170:IJ172"/>
    <mergeCell ref="KS170:KS172"/>
    <mergeCell ref="KT170:KT172"/>
    <mergeCell ref="KU170:KU172"/>
    <mergeCell ref="KV170:KV172"/>
    <mergeCell ref="KW170:KW172"/>
    <mergeCell ref="KN170:KN172"/>
    <mergeCell ref="KO170:KO172"/>
    <mergeCell ref="KP170:KP172"/>
    <mergeCell ref="KQ170:KQ172"/>
    <mergeCell ref="KR170:KR172"/>
    <mergeCell ref="KI170:KI172"/>
    <mergeCell ref="KJ170:KJ172"/>
    <mergeCell ref="KK170:KK172"/>
    <mergeCell ref="KL170:KL172"/>
    <mergeCell ref="KM170:KM172"/>
    <mergeCell ref="KD170:KD172"/>
    <mergeCell ref="KE170:KE172"/>
    <mergeCell ref="KF170:KF172"/>
    <mergeCell ref="KG170:KG172"/>
    <mergeCell ref="KH170:KH172"/>
    <mergeCell ref="JY170:JY172"/>
    <mergeCell ref="JZ170:JZ172"/>
    <mergeCell ref="KA170:KA172"/>
    <mergeCell ref="KB170:KB172"/>
    <mergeCell ref="KC170:KC172"/>
    <mergeCell ref="JT170:JT172"/>
    <mergeCell ref="JU170:JU172"/>
    <mergeCell ref="JV170:JV172"/>
    <mergeCell ref="JW170:JW172"/>
    <mergeCell ref="JX170:JX172"/>
    <mergeCell ref="JO170:JO172"/>
    <mergeCell ref="JP170:JP172"/>
    <mergeCell ref="JQ170:JQ172"/>
    <mergeCell ref="JR170:JR172"/>
    <mergeCell ref="JS170:JS172"/>
    <mergeCell ref="MK170:MK172"/>
    <mergeCell ref="MB170:MB172"/>
    <mergeCell ref="MC170:MC172"/>
    <mergeCell ref="MD170:MD172"/>
    <mergeCell ref="ME170:ME172"/>
    <mergeCell ref="MF170:MF172"/>
    <mergeCell ref="LW170:LW172"/>
    <mergeCell ref="LX170:LX172"/>
    <mergeCell ref="LY170:LY172"/>
    <mergeCell ref="LZ170:LZ172"/>
    <mergeCell ref="MA170:MA172"/>
    <mergeCell ref="LR170:LR172"/>
    <mergeCell ref="LS170:LS172"/>
    <mergeCell ref="LT170:LT172"/>
    <mergeCell ref="LU170:LU172"/>
    <mergeCell ref="LV170:LV172"/>
    <mergeCell ref="LM170:LM172"/>
    <mergeCell ref="LN170:LN172"/>
    <mergeCell ref="LO170:LO172"/>
    <mergeCell ref="LP170:LP172"/>
    <mergeCell ref="LQ170:LQ172"/>
    <mergeCell ref="LH170:LH172"/>
    <mergeCell ref="LI170:LI172"/>
    <mergeCell ref="LJ170:LJ172"/>
    <mergeCell ref="LK170:LK172"/>
    <mergeCell ref="LL170:LL172"/>
    <mergeCell ref="LC170:LC172"/>
    <mergeCell ref="LD170:LD172"/>
    <mergeCell ref="LE170:LE172"/>
    <mergeCell ref="LF170:LF172"/>
    <mergeCell ref="LG170:LG172"/>
    <mergeCell ref="KX170:KX172"/>
    <mergeCell ref="KY170:KY172"/>
    <mergeCell ref="KZ170:KZ172"/>
    <mergeCell ref="LA170:LA172"/>
    <mergeCell ref="LB170:LB172"/>
    <mergeCell ref="J173:J175"/>
    <mergeCell ref="K173:K175"/>
    <mergeCell ref="L173:L175"/>
    <mergeCell ref="M173:M175"/>
    <mergeCell ref="N173:N175"/>
    <mergeCell ref="OJ170:OJ172"/>
    <mergeCell ref="OK170:OK172"/>
    <mergeCell ref="OL170:OL172"/>
    <mergeCell ref="OM170:OM172"/>
    <mergeCell ref="ON170:ON172"/>
    <mergeCell ref="OE170:OE172"/>
    <mergeCell ref="OF170:OF172"/>
    <mergeCell ref="OG170:OG172"/>
    <mergeCell ref="OH170:OH172"/>
    <mergeCell ref="OI170:OI172"/>
    <mergeCell ref="NZ170:NZ172"/>
    <mergeCell ref="OA170:OA172"/>
    <mergeCell ref="OB170:OB172"/>
    <mergeCell ref="OC170:OC172"/>
    <mergeCell ref="OD170:OD172"/>
    <mergeCell ref="NU170:NU172"/>
    <mergeCell ref="NV170:NV172"/>
    <mergeCell ref="NW170:NW172"/>
    <mergeCell ref="NX170:NX172"/>
    <mergeCell ref="NY170:NY172"/>
    <mergeCell ref="NP170:NP172"/>
    <mergeCell ref="NQ170:NQ172"/>
    <mergeCell ref="NR170:NR172"/>
    <mergeCell ref="NS170:NS172"/>
    <mergeCell ref="NT170:NT172"/>
    <mergeCell ref="NK170:NK172"/>
    <mergeCell ref="NL170:NL172"/>
    <mergeCell ref="NM170:NM172"/>
    <mergeCell ref="NN170:NN172"/>
    <mergeCell ref="NO170:NO172"/>
    <mergeCell ref="NF170:NF172"/>
    <mergeCell ref="NG170:NG172"/>
    <mergeCell ref="NH170:NH172"/>
    <mergeCell ref="NI170:NI172"/>
    <mergeCell ref="NJ170:NJ172"/>
    <mergeCell ref="NA170:NA172"/>
    <mergeCell ref="NB170:NB172"/>
    <mergeCell ref="NC170:NC172"/>
    <mergeCell ref="ND170:ND172"/>
    <mergeCell ref="NE170:NE172"/>
    <mergeCell ref="MV170:MV172"/>
    <mergeCell ref="MW170:MW172"/>
    <mergeCell ref="MX170:MX172"/>
    <mergeCell ref="MY170:MY172"/>
    <mergeCell ref="MZ170:MZ172"/>
    <mergeCell ref="MQ170:MQ172"/>
    <mergeCell ref="MR170:MR172"/>
    <mergeCell ref="MS170:MS172"/>
    <mergeCell ref="MT170:MT172"/>
    <mergeCell ref="MU170:MU172"/>
    <mergeCell ref="ML170:ML172"/>
    <mergeCell ref="MM170:MM172"/>
    <mergeCell ref="MN170:MN172"/>
    <mergeCell ref="MO170:MO172"/>
    <mergeCell ref="MP170:MP172"/>
    <mergeCell ref="MG170:MG172"/>
    <mergeCell ref="MH170:MH172"/>
    <mergeCell ref="MI170:MI172"/>
    <mergeCell ref="MJ170:MJ172"/>
    <mergeCell ref="AS173:AS175"/>
    <mergeCell ref="AT173:AT175"/>
    <mergeCell ref="AU173:AU175"/>
    <mergeCell ref="AV173:AV175"/>
    <mergeCell ref="AW173:AW175"/>
    <mergeCell ref="AN173:AN175"/>
    <mergeCell ref="AO173:AO175"/>
    <mergeCell ref="AP173:AP175"/>
    <mergeCell ref="AQ173:AQ175"/>
    <mergeCell ref="AR173:AR175"/>
    <mergeCell ref="AI173:AI175"/>
    <mergeCell ref="AJ173:AJ175"/>
    <mergeCell ref="AK173:AK175"/>
    <mergeCell ref="AL173:AL175"/>
    <mergeCell ref="AM173:AM175"/>
    <mergeCell ref="AD173:AD175"/>
    <mergeCell ref="AE173:AE175"/>
    <mergeCell ref="AF173:AF175"/>
    <mergeCell ref="AG173:AG175"/>
    <mergeCell ref="AH173:AH175"/>
    <mergeCell ref="Y173:Y175"/>
    <mergeCell ref="Z173:Z175"/>
    <mergeCell ref="AA173:AA175"/>
    <mergeCell ref="AB173:AB175"/>
    <mergeCell ref="AC173:AC175"/>
    <mergeCell ref="T173:T175"/>
    <mergeCell ref="U173:U175"/>
    <mergeCell ref="V173:V175"/>
    <mergeCell ref="W173:W175"/>
    <mergeCell ref="X173:X175"/>
    <mergeCell ref="O173:O175"/>
    <mergeCell ref="P173:P175"/>
    <mergeCell ref="Q173:Q175"/>
    <mergeCell ref="R173:R175"/>
    <mergeCell ref="S173:S175"/>
    <mergeCell ref="CB173:CB175"/>
    <mergeCell ref="CC173:CC175"/>
    <mergeCell ref="CD173:CD175"/>
    <mergeCell ref="CE173:CE175"/>
    <mergeCell ref="CF173:CF175"/>
    <mergeCell ref="BW173:BW175"/>
    <mergeCell ref="BX173:BX175"/>
    <mergeCell ref="BY173:BY175"/>
    <mergeCell ref="BZ173:BZ175"/>
    <mergeCell ref="CA173:CA175"/>
    <mergeCell ref="BR173:BR175"/>
    <mergeCell ref="BS173:BS175"/>
    <mergeCell ref="BT173:BT175"/>
    <mergeCell ref="BU173:BU175"/>
    <mergeCell ref="BV173:BV175"/>
    <mergeCell ref="BM173:BM175"/>
    <mergeCell ref="BN173:BN175"/>
    <mergeCell ref="BO173:BO175"/>
    <mergeCell ref="BP173:BP175"/>
    <mergeCell ref="BQ173:BQ175"/>
    <mergeCell ref="BH173:BH175"/>
    <mergeCell ref="BI173:BI175"/>
    <mergeCell ref="BJ173:BJ175"/>
    <mergeCell ref="BK173:BK175"/>
    <mergeCell ref="BL173:BL175"/>
    <mergeCell ref="BC173:BC175"/>
    <mergeCell ref="BD173:BD175"/>
    <mergeCell ref="BE173:BE175"/>
    <mergeCell ref="BF173:BF175"/>
    <mergeCell ref="BG173:BG175"/>
    <mergeCell ref="AX173:AX175"/>
    <mergeCell ref="AY173:AY175"/>
    <mergeCell ref="AZ173:AZ175"/>
    <mergeCell ref="BA173:BA175"/>
    <mergeCell ref="BB173:BB175"/>
    <mergeCell ref="DK173:DK175"/>
    <mergeCell ref="DL173:DL175"/>
    <mergeCell ref="DM173:DM175"/>
    <mergeCell ref="DN173:DN175"/>
    <mergeCell ref="DO173:DO175"/>
    <mergeCell ref="DF173:DF175"/>
    <mergeCell ref="DG173:DG175"/>
    <mergeCell ref="DH173:DH175"/>
    <mergeCell ref="DI173:DI175"/>
    <mergeCell ref="DJ173:DJ175"/>
    <mergeCell ref="DA173:DA175"/>
    <mergeCell ref="DB173:DB175"/>
    <mergeCell ref="DC173:DC175"/>
    <mergeCell ref="DD173:DD175"/>
    <mergeCell ref="DE173:DE175"/>
    <mergeCell ref="CV173:CV175"/>
    <mergeCell ref="CW173:CW175"/>
    <mergeCell ref="CX173:CX175"/>
    <mergeCell ref="CY173:CY175"/>
    <mergeCell ref="CZ173:CZ175"/>
    <mergeCell ref="CQ173:CQ175"/>
    <mergeCell ref="CR173:CR175"/>
    <mergeCell ref="CS173:CS175"/>
    <mergeCell ref="CT173:CT175"/>
    <mergeCell ref="CU173:CU175"/>
    <mergeCell ref="CL173:CL175"/>
    <mergeCell ref="CM173:CM175"/>
    <mergeCell ref="CN173:CN175"/>
    <mergeCell ref="CO173:CO175"/>
    <mergeCell ref="CP173:CP175"/>
    <mergeCell ref="CG173:CG175"/>
    <mergeCell ref="CH173:CH175"/>
    <mergeCell ref="CI173:CI175"/>
    <mergeCell ref="CJ173:CJ175"/>
    <mergeCell ref="CK173:CK175"/>
    <mergeCell ref="ET173:ET175"/>
    <mergeCell ref="EU173:EU175"/>
    <mergeCell ref="EV173:EV175"/>
    <mergeCell ref="EW173:EW175"/>
    <mergeCell ref="EX173:EX175"/>
    <mergeCell ref="EO173:EO175"/>
    <mergeCell ref="EP173:EP175"/>
    <mergeCell ref="EQ173:EQ175"/>
    <mergeCell ref="ER173:ER175"/>
    <mergeCell ref="ES173:ES175"/>
    <mergeCell ref="EJ173:EJ175"/>
    <mergeCell ref="EK173:EK175"/>
    <mergeCell ref="EL173:EL175"/>
    <mergeCell ref="EM173:EM175"/>
    <mergeCell ref="EN173:EN175"/>
    <mergeCell ref="EE173:EE175"/>
    <mergeCell ref="EF173:EF175"/>
    <mergeCell ref="EG173:EG175"/>
    <mergeCell ref="EH173:EH175"/>
    <mergeCell ref="EI173:EI175"/>
    <mergeCell ref="DZ173:DZ175"/>
    <mergeCell ref="EA173:EA175"/>
    <mergeCell ref="EB173:EB175"/>
    <mergeCell ref="EC173:EC175"/>
    <mergeCell ref="ED173:ED175"/>
    <mergeCell ref="DU173:DU175"/>
    <mergeCell ref="DV173:DV175"/>
    <mergeCell ref="DW173:DW175"/>
    <mergeCell ref="DX173:DX175"/>
    <mergeCell ref="DY173:DY175"/>
    <mergeCell ref="DP173:DP175"/>
    <mergeCell ref="DQ173:DQ175"/>
    <mergeCell ref="DR173:DR175"/>
    <mergeCell ref="DS173:DS175"/>
    <mergeCell ref="DT173:DT175"/>
    <mergeCell ref="GC173:GC175"/>
    <mergeCell ref="GD173:GD175"/>
    <mergeCell ref="GE173:GE175"/>
    <mergeCell ref="GF173:GF175"/>
    <mergeCell ref="GG173:GG175"/>
    <mergeCell ref="FX173:FX175"/>
    <mergeCell ref="FY173:FY175"/>
    <mergeCell ref="FZ173:FZ175"/>
    <mergeCell ref="GA173:GA175"/>
    <mergeCell ref="GB173:GB175"/>
    <mergeCell ref="FS173:FS175"/>
    <mergeCell ref="FT173:FT175"/>
    <mergeCell ref="FU173:FU175"/>
    <mergeCell ref="FV173:FV175"/>
    <mergeCell ref="FW173:FW175"/>
    <mergeCell ref="FN173:FN175"/>
    <mergeCell ref="FO173:FO175"/>
    <mergeCell ref="FP173:FP175"/>
    <mergeCell ref="FQ173:FQ175"/>
    <mergeCell ref="FR173:FR175"/>
    <mergeCell ref="FI173:FI175"/>
    <mergeCell ref="FJ173:FJ175"/>
    <mergeCell ref="FK173:FK175"/>
    <mergeCell ref="FL173:FL175"/>
    <mergeCell ref="FM173:FM175"/>
    <mergeCell ref="FD173:FD175"/>
    <mergeCell ref="FE173:FE175"/>
    <mergeCell ref="FF173:FF175"/>
    <mergeCell ref="FG173:FG175"/>
    <mergeCell ref="FH173:FH175"/>
    <mergeCell ref="EY173:EY175"/>
    <mergeCell ref="EZ173:EZ175"/>
    <mergeCell ref="FA173:FA175"/>
    <mergeCell ref="FB173:FB175"/>
    <mergeCell ref="FC173:FC175"/>
    <mergeCell ref="HL173:HL175"/>
    <mergeCell ref="HM173:HM175"/>
    <mergeCell ref="HN173:HN175"/>
    <mergeCell ref="HO173:HO175"/>
    <mergeCell ref="HP173:HP175"/>
    <mergeCell ref="HG173:HG175"/>
    <mergeCell ref="HH173:HH175"/>
    <mergeCell ref="HI173:HI175"/>
    <mergeCell ref="HJ173:HJ175"/>
    <mergeCell ref="HK173:HK175"/>
    <mergeCell ref="HB173:HB175"/>
    <mergeCell ref="HC173:HC175"/>
    <mergeCell ref="HD173:HD175"/>
    <mergeCell ref="HE173:HE175"/>
    <mergeCell ref="HF173:HF175"/>
    <mergeCell ref="GW173:GW175"/>
    <mergeCell ref="GX173:GX175"/>
    <mergeCell ref="GY173:GY175"/>
    <mergeCell ref="GZ173:GZ175"/>
    <mergeCell ref="HA173:HA175"/>
    <mergeCell ref="GR173:GR175"/>
    <mergeCell ref="GS173:GS175"/>
    <mergeCell ref="GT173:GT175"/>
    <mergeCell ref="GU173:GU175"/>
    <mergeCell ref="GV173:GV175"/>
    <mergeCell ref="GM173:GM175"/>
    <mergeCell ref="GN173:GN175"/>
    <mergeCell ref="GO173:GO175"/>
    <mergeCell ref="GP173:GP175"/>
    <mergeCell ref="GQ173:GQ175"/>
    <mergeCell ref="GH173:GH175"/>
    <mergeCell ref="GI173:GI175"/>
    <mergeCell ref="GJ173:GJ175"/>
    <mergeCell ref="GK173:GK175"/>
    <mergeCell ref="GL173:GL175"/>
    <mergeCell ref="IU173:IU175"/>
    <mergeCell ref="IV173:IV175"/>
    <mergeCell ref="IW173:IW175"/>
    <mergeCell ref="IX173:IX175"/>
    <mergeCell ref="IY173:IY175"/>
    <mergeCell ref="IP173:IP175"/>
    <mergeCell ref="IQ173:IQ175"/>
    <mergeCell ref="IR173:IR175"/>
    <mergeCell ref="IS173:IS175"/>
    <mergeCell ref="IT173:IT175"/>
    <mergeCell ref="IK173:IK175"/>
    <mergeCell ref="IL173:IL175"/>
    <mergeCell ref="IM173:IM175"/>
    <mergeCell ref="IN173:IN175"/>
    <mergeCell ref="IO173:IO175"/>
    <mergeCell ref="IF173:IF175"/>
    <mergeCell ref="IG173:IG175"/>
    <mergeCell ref="IH173:IH175"/>
    <mergeCell ref="II173:II175"/>
    <mergeCell ref="IJ173:IJ175"/>
    <mergeCell ref="IA173:IA175"/>
    <mergeCell ref="IB173:IB175"/>
    <mergeCell ref="IC173:IC175"/>
    <mergeCell ref="ID173:ID175"/>
    <mergeCell ref="IE173:IE175"/>
    <mergeCell ref="HV173:HV175"/>
    <mergeCell ref="HW173:HW175"/>
    <mergeCell ref="HX173:HX175"/>
    <mergeCell ref="HY173:HY175"/>
    <mergeCell ref="HZ173:HZ175"/>
    <mergeCell ref="HQ173:HQ175"/>
    <mergeCell ref="HR173:HR175"/>
    <mergeCell ref="HS173:HS175"/>
    <mergeCell ref="HT173:HT175"/>
    <mergeCell ref="HU173:HU175"/>
    <mergeCell ref="KD173:KD175"/>
    <mergeCell ref="KE173:KE175"/>
    <mergeCell ref="KF173:KF175"/>
    <mergeCell ref="KG173:KG175"/>
    <mergeCell ref="KH173:KH175"/>
    <mergeCell ref="JY173:JY175"/>
    <mergeCell ref="JZ173:JZ175"/>
    <mergeCell ref="KA173:KA175"/>
    <mergeCell ref="KB173:KB175"/>
    <mergeCell ref="KC173:KC175"/>
    <mergeCell ref="JT173:JT175"/>
    <mergeCell ref="JU173:JU175"/>
    <mergeCell ref="JV173:JV175"/>
    <mergeCell ref="JW173:JW175"/>
    <mergeCell ref="JX173:JX175"/>
    <mergeCell ref="JO173:JO175"/>
    <mergeCell ref="JP173:JP175"/>
    <mergeCell ref="JQ173:JQ175"/>
    <mergeCell ref="JR173:JR175"/>
    <mergeCell ref="JS173:JS175"/>
    <mergeCell ref="JJ173:JJ175"/>
    <mergeCell ref="JK173:JK175"/>
    <mergeCell ref="JL173:JL175"/>
    <mergeCell ref="JM173:JM175"/>
    <mergeCell ref="JN173:JN175"/>
    <mergeCell ref="JE173:JE175"/>
    <mergeCell ref="JF173:JF175"/>
    <mergeCell ref="JG173:JG175"/>
    <mergeCell ref="JH173:JH175"/>
    <mergeCell ref="JI173:JI175"/>
    <mergeCell ref="IZ173:IZ175"/>
    <mergeCell ref="JA173:JA175"/>
    <mergeCell ref="JB173:JB175"/>
    <mergeCell ref="JC173:JC175"/>
    <mergeCell ref="JD173:JD175"/>
    <mergeCell ref="LM173:LM175"/>
    <mergeCell ref="LN173:LN175"/>
    <mergeCell ref="LO173:LO175"/>
    <mergeCell ref="LP173:LP175"/>
    <mergeCell ref="LQ173:LQ175"/>
    <mergeCell ref="LH173:LH175"/>
    <mergeCell ref="LI173:LI175"/>
    <mergeCell ref="LJ173:LJ175"/>
    <mergeCell ref="LK173:LK175"/>
    <mergeCell ref="LL173:LL175"/>
    <mergeCell ref="LC173:LC175"/>
    <mergeCell ref="LD173:LD175"/>
    <mergeCell ref="LE173:LE175"/>
    <mergeCell ref="LF173:LF175"/>
    <mergeCell ref="LG173:LG175"/>
    <mergeCell ref="KX173:KX175"/>
    <mergeCell ref="KY173:KY175"/>
    <mergeCell ref="KZ173:KZ175"/>
    <mergeCell ref="LA173:LA175"/>
    <mergeCell ref="LB173:LB175"/>
    <mergeCell ref="KS173:KS175"/>
    <mergeCell ref="KT173:KT175"/>
    <mergeCell ref="KU173:KU175"/>
    <mergeCell ref="KV173:KV175"/>
    <mergeCell ref="KW173:KW175"/>
    <mergeCell ref="KN173:KN175"/>
    <mergeCell ref="KO173:KO175"/>
    <mergeCell ref="KP173:KP175"/>
    <mergeCell ref="KQ173:KQ175"/>
    <mergeCell ref="KR173:KR175"/>
    <mergeCell ref="KI173:KI175"/>
    <mergeCell ref="KJ173:KJ175"/>
    <mergeCell ref="KK173:KK175"/>
    <mergeCell ref="KL173:KL175"/>
    <mergeCell ref="KM173:KM175"/>
    <mergeCell ref="NE173:NE175"/>
    <mergeCell ref="MV173:MV175"/>
    <mergeCell ref="MW173:MW175"/>
    <mergeCell ref="MX173:MX175"/>
    <mergeCell ref="MY173:MY175"/>
    <mergeCell ref="MZ173:MZ175"/>
    <mergeCell ref="MQ173:MQ175"/>
    <mergeCell ref="MR173:MR175"/>
    <mergeCell ref="MS173:MS175"/>
    <mergeCell ref="MT173:MT175"/>
    <mergeCell ref="MU173:MU175"/>
    <mergeCell ref="ML173:ML175"/>
    <mergeCell ref="MM173:MM175"/>
    <mergeCell ref="MN173:MN175"/>
    <mergeCell ref="MO173:MO175"/>
    <mergeCell ref="MP173:MP175"/>
    <mergeCell ref="MG173:MG175"/>
    <mergeCell ref="MH173:MH175"/>
    <mergeCell ref="MI173:MI175"/>
    <mergeCell ref="MJ173:MJ175"/>
    <mergeCell ref="MK173:MK175"/>
    <mergeCell ref="MB173:MB175"/>
    <mergeCell ref="MC173:MC175"/>
    <mergeCell ref="MD173:MD175"/>
    <mergeCell ref="ME173:ME175"/>
    <mergeCell ref="MF173:MF175"/>
    <mergeCell ref="LW173:LW175"/>
    <mergeCell ref="LX173:LX175"/>
    <mergeCell ref="LY173:LY175"/>
    <mergeCell ref="LZ173:LZ175"/>
    <mergeCell ref="MA173:MA175"/>
    <mergeCell ref="LR173:LR175"/>
    <mergeCell ref="LS173:LS175"/>
    <mergeCell ref="LT173:LT175"/>
    <mergeCell ref="LU173:LU175"/>
    <mergeCell ref="LV173:LV175"/>
    <mergeCell ref="AD176:AD178"/>
    <mergeCell ref="AE176:AE178"/>
    <mergeCell ref="AF176:AF178"/>
    <mergeCell ref="AG176:AG178"/>
    <mergeCell ref="AH176:AH178"/>
    <mergeCell ref="Y176:Y178"/>
    <mergeCell ref="Z176:Z178"/>
    <mergeCell ref="AA176:AA178"/>
    <mergeCell ref="AB176:AB178"/>
    <mergeCell ref="AC176:AC178"/>
    <mergeCell ref="T176:T178"/>
    <mergeCell ref="U176:U178"/>
    <mergeCell ref="V176:V178"/>
    <mergeCell ref="W176:W178"/>
    <mergeCell ref="X176:X178"/>
    <mergeCell ref="O176:O178"/>
    <mergeCell ref="P176:P178"/>
    <mergeCell ref="Q176:Q178"/>
    <mergeCell ref="R176:R178"/>
    <mergeCell ref="S176:S178"/>
    <mergeCell ref="J176:J178"/>
    <mergeCell ref="K176:K178"/>
    <mergeCell ref="L176:L178"/>
    <mergeCell ref="M176:M178"/>
    <mergeCell ref="N176:N178"/>
    <mergeCell ref="OJ173:OJ175"/>
    <mergeCell ref="OK173:OK175"/>
    <mergeCell ref="OL173:OL175"/>
    <mergeCell ref="OM173:OM175"/>
    <mergeCell ref="ON173:ON175"/>
    <mergeCell ref="OE173:OE175"/>
    <mergeCell ref="OF173:OF175"/>
    <mergeCell ref="OG173:OG175"/>
    <mergeCell ref="OH173:OH175"/>
    <mergeCell ref="OI173:OI175"/>
    <mergeCell ref="NZ173:NZ175"/>
    <mergeCell ref="OA173:OA175"/>
    <mergeCell ref="OB173:OB175"/>
    <mergeCell ref="OC173:OC175"/>
    <mergeCell ref="OD173:OD175"/>
    <mergeCell ref="NU173:NU175"/>
    <mergeCell ref="NV173:NV175"/>
    <mergeCell ref="NW173:NW175"/>
    <mergeCell ref="NX173:NX175"/>
    <mergeCell ref="NY173:NY175"/>
    <mergeCell ref="NP173:NP175"/>
    <mergeCell ref="NQ173:NQ175"/>
    <mergeCell ref="NR173:NR175"/>
    <mergeCell ref="NS173:NS175"/>
    <mergeCell ref="NT173:NT175"/>
    <mergeCell ref="NK173:NK175"/>
    <mergeCell ref="NL173:NL175"/>
    <mergeCell ref="NM173:NM175"/>
    <mergeCell ref="NN173:NN175"/>
    <mergeCell ref="NO173:NO175"/>
    <mergeCell ref="NF173:NF175"/>
    <mergeCell ref="NG173:NG175"/>
    <mergeCell ref="NH173:NH175"/>
    <mergeCell ref="NI173:NI175"/>
    <mergeCell ref="NJ173:NJ175"/>
    <mergeCell ref="NA173:NA175"/>
    <mergeCell ref="NB173:NB175"/>
    <mergeCell ref="NC173:NC175"/>
    <mergeCell ref="ND173:ND175"/>
    <mergeCell ref="BM176:BM178"/>
    <mergeCell ref="BN176:BN178"/>
    <mergeCell ref="BO176:BO178"/>
    <mergeCell ref="BP176:BP178"/>
    <mergeCell ref="BQ176:BQ178"/>
    <mergeCell ref="BH176:BH178"/>
    <mergeCell ref="BI176:BI178"/>
    <mergeCell ref="BJ176:BJ178"/>
    <mergeCell ref="BK176:BK178"/>
    <mergeCell ref="BL176:BL178"/>
    <mergeCell ref="BC176:BC178"/>
    <mergeCell ref="BD176:BD178"/>
    <mergeCell ref="BE176:BE178"/>
    <mergeCell ref="BF176:BF178"/>
    <mergeCell ref="BG176:BG178"/>
    <mergeCell ref="AX176:AX178"/>
    <mergeCell ref="AY176:AY178"/>
    <mergeCell ref="AZ176:AZ178"/>
    <mergeCell ref="BA176:BA178"/>
    <mergeCell ref="BB176:BB178"/>
    <mergeCell ref="AS176:AS178"/>
    <mergeCell ref="AT176:AT178"/>
    <mergeCell ref="AU176:AU178"/>
    <mergeCell ref="AV176:AV178"/>
    <mergeCell ref="AW176:AW178"/>
    <mergeCell ref="AN176:AN178"/>
    <mergeCell ref="AO176:AO178"/>
    <mergeCell ref="AP176:AP178"/>
    <mergeCell ref="AQ176:AQ178"/>
    <mergeCell ref="AR176:AR178"/>
    <mergeCell ref="AI176:AI178"/>
    <mergeCell ref="AJ176:AJ178"/>
    <mergeCell ref="AK176:AK178"/>
    <mergeCell ref="AL176:AL178"/>
    <mergeCell ref="AM176:AM178"/>
    <mergeCell ref="CV176:CV178"/>
    <mergeCell ref="CW176:CW178"/>
    <mergeCell ref="CX176:CX178"/>
    <mergeCell ref="CY176:CY178"/>
    <mergeCell ref="CZ176:CZ178"/>
    <mergeCell ref="CQ176:CQ178"/>
    <mergeCell ref="CR176:CR178"/>
    <mergeCell ref="CS176:CS178"/>
    <mergeCell ref="CT176:CT178"/>
    <mergeCell ref="CU176:CU178"/>
    <mergeCell ref="CL176:CL178"/>
    <mergeCell ref="CM176:CM178"/>
    <mergeCell ref="CN176:CN178"/>
    <mergeCell ref="CO176:CO178"/>
    <mergeCell ref="CP176:CP178"/>
    <mergeCell ref="CG176:CG178"/>
    <mergeCell ref="CH176:CH178"/>
    <mergeCell ref="CI176:CI178"/>
    <mergeCell ref="CJ176:CJ178"/>
    <mergeCell ref="CK176:CK178"/>
    <mergeCell ref="CB176:CB178"/>
    <mergeCell ref="CC176:CC178"/>
    <mergeCell ref="CD176:CD178"/>
    <mergeCell ref="CE176:CE178"/>
    <mergeCell ref="CF176:CF178"/>
    <mergeCell ref="BW176:BW178"/>
    <mergeCell ref="BX176:BX178"/>
    <mergeCell ref="BY176:BY178"/>
    <mergeCell ref="BZ176:BZ178"/>
    <mergeCell ref="CA176:CA178"/>
    <mergeCell ref="BR176:BR178"/>
    <mergeCell ref="BS176:BS178"/>
    <mergeCell ref="BT176:BT178"/>
    <mergeCell ref="BU176:BU178"/>
    <mergeCell ref="BV176:BV178"/>
    <mergeCell ref="EE176:EE178"/>
    <mergeCell ref="EF176:EF178"/>
    <mergeCell ref="EG176:EG178"/>
    <mergeCell ref="EH176:EH178"/>
    <mergeCell ref="EI176:EI178"/>
    <mergeCell ref="DZ176:DZ178"/>
    <mergeCell ref="EA176:EA178"/>
    <mergeCell ref="EB176:EB178"/>
    <mergeCell ref="EC176:EC178"/>
    <mergeCell ref="ED176:ED178"/>
    <mergeCell ref="DU176:DU178"/>
    <mergeCell ref="DV176:DV178"/>
    <mergeCell ref="DW176:DW178"/>
    <mergeCell ref="DX176:DX178"/>
    <mergeCell ref="DY176:DY178"/>
    <mergeCell ref="DP176:DP178"/>
    <mergeCell ref="DQ176:DQ178"/>
    <mergeCell ref="DR176:DR178"/>
    <mergeCell ref="DS176:DS178"/>
    <mergeCell ref="DT176:DT178"/>
    <mergeCell ref="DK176:DK178"/>
    <mergeCell ref="DL176:DL178"/>
    <mergeCell ref="DM176:DM178"/>
    <mergeCell ref="DN176:DN178"/>
    <mergeCell ref="DO176:DO178"/>
    <mergeCell ref="DF176:DF178"/>
    <mergeCell ref="DG176:DG178"/>
    <mergeCell ref="DH176:DH178"/>
    <mergeCell ref="DI176:DI178"/>
    <mergeCell ref="DJ176:DJ178"/>
    <mergeCell ref="DA176:DA178"/>
    <mergeCell ref="DB176:DB178"/>
    <mergeCell ref="DC176:DC178"/>
    <mergeCell ref="DD176:DD178"/>
    <mergeCell ref="DE176:DE178"/>
    <mergeCell ref="FN176:FN178"/>
    <mergeCell ref="FO176:FO178"/>
    <mergeCell ref="FP176:FP178"/>
    <mergeCell ref="FQ176:FQ178"/>
    <mergeCell ref="FR176:FR178"/>
    <mergeCell ref="FI176:FI178"/>
    <mergeCell ref="FJ176:FJ178"/>
    <mergeCell ref="FK176:FK178"/>
    <mergeCell ref="FL176:FL178"/>
    <mergeCell ref="FM176:FM178"/>
    <mergeCell ref="FD176:FD178"/>
    <mergeCell ref="FE176:FE178"/>
    <mergeCell ref="FF176:FF178"/>
    <mergeCell ref="FG176:FG178"/>
    <mergeCell ref="FH176:FH178"/>
    <mergeCell ref="EY176:EY178"/>
    <mergeCell ref="EZ176:EZ178"/>
    <mergeCell ref="FA176:FA178"/>
    <mergeCell ref="FB176:FB178"/>
    <mergeCell ref="FC176:FC178"/>
    <mergeCell ref="ET176:ET178"/>
    <mergeCell ref="EU176:EU178"/>
    <mergeCell ref="EV176:EV178"/>
    <mergeCell ref="EW176:EW178"/>
    <mergeCell ref="EX176:EX178"/>
    <mergeCell ref="EO176:EO178"/>
    <mergeCell ref="EP176:EP178"/>
    <mergeCell ref="EQ176:EQ178"/>
    <mergeCell ref="ER176:ER178"/>
    <mergeCell ref="ES176:ES178"/>
    <mergeCell ref="EJ176:EJ178"/>
    <mergeCell ref="EK176:EK178"/>
    <mergeCell ref="EL176:EL178"/>
    <mergeCell ref="EM176:EM178"/>
    <mergeCell ref="EN176:EN178"/>
    <mergeCell ref="GW176:GW178"/>
    <mergeCell ref="GX176:GX178"/>
    <mergeCell ref="GY176:GY178"/>
    <mergeCell ref="GZ176:GZ178"/>
    <mergeCell ref="HA176:HA178"/>
    <mergeCell ref="GR176:GR178"/>
    <mergeCell ref="GS176:GS178"/>
    <mergeCell ref="GT176:GT178"/>
    <mergeCell ref="GU176:GU178"/>
    <mergeCell ref="GV176:GV178"/>
    <mergeCell ref="GM176:GM178"/>
    <mergeCell ref="GN176:GN178"/>
    <mergeCell ref="GO176:GO178"/>
    <mergeCell ref="GP176:GP178"/>
    <mergeCell ref="GQ176:GQ178"/>
    <mergeCell ref="GH176:GH178"/>
    <mergeCell ref="GI176:GI178"/>
    <mergeCell ref="GJ176:GJ178"/>
    <mergeCell ref="GK176:GK178"/>
    <mergeCell ref="GL176:GL178"/>
    <mergeCell ref="GC176:GC178"/>
    <mergeCell ref="GD176:GD178"/>
    <mergeCell ref="GE176:GE178"/>
    <mergeCell ref="GF176:GF178"/>
    <mergeCell ref="GG176:GG178"/>
    <mergeCell ref="FX176:FX178"/>
    <mergeCell ref="FY176:FY178"/>
    <mergeCell ref="FZ176:FZ178"/>
    <mergeCell ref="GA176:GA178"/>
    <mergeCell ref="GB176:GB178"/>
    <mergeCell ref="FS176:FS178"/>
    <mergeCell ref="FT176:FT178"/>
    <mergeCell ref="FU176:FU178"/>
    <mergeCell ref="FV176:FV178"/>
    <mergeCell ref="FW176:FW178"/>
    <mergeCell ref="IF176:IF178"/>
    <mergeCell ref="IG176:IG178"/>
    <mergeCell ref="IH176:IH178"/>
    <mergeCell ref="II176:II178"/>
    <mergeCell ref="IJ176:IJ178"/>
    <mergeCell ref="IA176:IA178"/>
    <mergeCell ref="IB176:IB178"/>
    <mergeCell ref="IC176:IC178"/>
    <mergeCell ref="ID176:ID178"/>
    <mergeCell ref="IE176:IE178"/>
    <mergeCell ref="HV176:HV178"/>
    <mergeCell ref="HW176:HW178"/>
    <mergeCell ref="HX176:HX178"/>
    <mergeCell ref="HY176:HY178"/>
    <mergeCell ref="HZ176:HZ178"/>
    <mergeCell ref="HQ176:HQ178"/>
    <mergeCell ref="HR176:HR178"/>
    <mergeCell ref="HS176:HS178"/>
    <mergeCell ref="HT176:HT178"/>
    <mergeCell ref="HU176:HU178"/>
    <mergeCell ref="HL176:HL178"/>
    <mergeCell ref="HM176:HM178"/>
    <mergeCell ref="HN176:HN178"/>
    <mergeCell ref="HO176:HO178"/>
    <mergeCell ref="HP176:HP178"/>
    <mergeCell ref="HG176:HG178"/>
    <mergeCell ref="HH176:HH178"/>
    <mergeCell ref="HI176:HI178"/>
    <mergeCell ref="HJ176:HJ178"/>
    <mergeCell ref="HK176:HK178"/>
    <mergeCell ref="HB176:HB178"/>
    <mergeCell ref="HC176:HC178"/>
    <mergeCell ref="HD176:HD178"/>
    <mergeCell ref="HE176:HE178"/>
    <mergeCell ref="HF176:HF178"/>
    <mergeCell ref="JO176:JO178"/>
    <mergeCell ref="JP176:JP178"/>
    <mergeCell ref="JQ176:JQ178"/>
    <mergeCell ref="JR176:JR178"/>
    <mergeCell ref="JS176:JS178"/>
    <mergeCell ref="JJ176:JJ178"/>
    <mergeCell ref="JK176:JK178"/>
    <mergeCell ref="JL176:JL178"/>
    <mergeCell ref="JM176:JM178"/>
    <mergeCell ref="JN176:JN178"/>
    <mergeCell ref="JE176:JE178"/>
    <mergeCell ref="JF176:JF178"/>
    <mergeCell ref="JG176:JG178"/>
    <mergeCell ref="JH176:JH178"/>
    <mergeCell ref="JI176:JI178"/>
    <mergeCell ref="IZ176:IZ178"/>
    <mergeCell ref="JA176:JA178"/>
    <mergeCell ref="JB176:JB178"/>
    <mergeCell ref="JC176:JC178"/>
    <mergeCell ref="JD176:JD178"/>
    <mergeCell ref="IU176:IU178"/>
    <mergeCell ref="IV176:IV178"/>
    <mergeCell ref="IW176:IW178"/>
    <mergeCell ref="IX176:IX178"/>
    <mergeCell ref="IY176:IY178"/>
    <mergeCell ref="IP176:IP178"/>
    <mergeCell ref="IQ176:IQ178"/>
    <mergeCell ref="IR176:IR178"/>
    <mergeCell ref="IS176:IS178"/>
    <mergeCell ref="IT176:IT178"/>
    <mergeCell ref="IK176:IK178"/>
    <mergeCell ref="IL176:IL178"/>
    <mergeCell ref="IM176:IM178"/>
    <mergeCell ref="IN176:IN178"/>
    <mergeCell ref="IO176:IO178"/>
    <mergeCell ref="KX176:KX178"/>
    <mergeCell ref="KY176:KY178"/>
    <mergeCell ref="KZ176:KZ178"/>
    <mergeCell ref="LA176:LA178"/>
    <mergeCell ref="LB176:LB178"/>
    <mergeCell ref="KS176:KS178"/>
    <mergeCell ref="KT176:KT178"/>
    <mergeCell ref="KU176:KU178"/>
    <mergeCell ref="KV176:KV178"/>
    <mergeCell ref="KW176:KW178"/>
    <mergeCell ref="KN176:KN178"/>
    <mergeCell ref="KO176:KO178"/>
    <mergeCell ref="KP176:KP178"/>
    <mergeCell ref="KQ176:KQ178"/>
    <mergeCell ref="KR176:KR178"/>
    <mergeCell ref="KI176:KI178"/>
    <mergeCell ref="KJ176:KJ178"/>
    <mergeCell ref="KK176:KK178"/>
    <mergeCell ref="KL176:KL178"/>
    <mergeCell ref="KM176:KM178"/>
    <mergeCell ref="KD176:KD178"/>
    <mergeCell ref="KE176:KE178"/>
    <mergeCell ref="KF176:KF178"/>
    <mergeCell ref="KG176:KG178"/>
    <mergeCell ref="KH176:KH178"/>
    <mergeCell ref="JY176:JY178"/>
    <mergeCell ref="JZ176:JZ178"/>
    <mergeCell ref="KA176:KA178"/>
    <mergeCell ref="KB176:KB178"/>
    <mergeCell ref="KC176:KC178"/>
    <mergeCell ref="JT176:JT178"/>
    <mergeCell ref="JU176:JU178"/>
    <mergeCell ref="JV176:JV178"/>
    <mergeCell ref="JW176:JW178"/>
    <mergeCell ref="JX176:JX178"/>
    <mergeCell ref="MP176:MP178"/>
    <mergeCell ref="MG176:MG178"/>
    <mergeCell ref="MH176:MH178"/>
    <mergeCell ref="MI176:MI178"/>
    <mergeCell ref="MJ176:MJ178"/>
    <mergeCell ref="MK176:MK178"/>
    <mergeCell ref="MB176:MB178"/>
    <mergeCell ref="MC176:MC178"/>
    <mergeCell ref="MD176:MD178"/>
    <mergeCell ref="ME176:ME178"/>
    <mergeCell ref="MF176:MF178"/>
    <mergeCell ref="LW176:LW178"/>
    <mergeCell ref="LX176:LX178"/>
    <mergeCell ref="LY176:LY178"/>
    <mergeCell ref="LZ176:LZ178"/>
    <mergeCell ref="MA176:MA178"/>
    <mergeCell ref="LR176:LR178"/>
    <mergeCell ref="LS176:LS178"/>
    <mergeCell ref="LT176:LT178"/>
    <mergeCell ref="LU176:LU178"/>
    <mergeCell ref="LV176:LV178"/>
    <mergeCell ref="LM176:LM178"/>
    <mergeCell ref="LN176:LN178"/>
    <mergeCell ref="LO176:LO178"/>
    <mergeCell ref="LP176:LP178"/>
    <mergeCell ref="LQ176:LQ178"/>
    <mergeCell ref="LH176:LH178"/>
    <mergeCell ref="LI176:LI178"/>
    <mergeCell ref="LJ176:LJ178"/>
    <mergeCell ref="LK176:LK178"/>
    <mergeCell ref="LL176:LL178"/>
    <mergeCell ref="LC176:LC178"/>
    <mergeCell ref="LD176:LD178"/>
    <mergeCell ref="LE176:LE178"/>
    <mergeCell ref="LF176:LF178"/>
    <mergeCell ref="LG176:LG178"/>
    <mergeCell ref="O179:O181"/>
    <mergeCell ref="P179:P181"/>
    <mergeCell ref="Q179:Q181"/>
    <mergeCell ref="R179:R181"/>
    <mergeCell ref="S179:S181"/>
    <mergeCell ref="J179:J181"/>
    <mergeCell ref="K179:K181"/>
    <mergeCell ref="L179:L181"/>
    <mergeCell ref="M179:M181"/>
    <mergeCell ref="N179:N181"/>
    <mergeCell ref="OJ176:OJ178"/>
    <mergeCell ref="OK176:OK178"/>
    <mergeCell ref="OL176:OL178"/>
    <mergeCell ref="OM176:OM178"/>
    <mergeCell ref="ON176:ON178"/>
    <mergeCell ref="OE176:OE178"/>
    <mergeCell ref="OF176:OF178"/>
    <mergeCell ref="OG176:OG178"/>
    <mergeCell ref="OH176:OH178"/>
    <mergeCell ref="OI176:OI178"/>
    <mergeCell ref="NZ176:NZ178"/>
    <mergeCell ref="OA176:OA178"/>
    <mergeCell ref="OB176:OB178"/>
    <mergeCell ref="OC176:OC178"/>
    <mergeCell ref="OD176:OD178"/>
    <mergeCell ref="NU176:NU178"/>
    <mergeCell ref="NV176:NV178"/>
    <mergeCell ref="NW176:NW178"/>
    <mergeCell ref="NX176:NX178"/>
    <mergeCell ref="NY176:NY178"/>
    <mergeCell ref="NP176:NP178"/>
    <mergeCell ref="NQ176:NQ178"/>
    <mergeCell ref="NR176:NR178"/>
    <mergeCell ref="NS176:NS178"/>
    <mergeCell ref="NT176:NT178"/>
    <mergeCell ref="NK176:NK178"/>
    <mergeCell ref="NL176:NL178"/>
    <mergeCell ref="NM176:NM178"/>
    <mergeCell ref="NN176:NN178"/>
    <mergeCell ref="NO176:NO178"/>
    <mergeCell ref="NF176:NF178"/>
    <mergeCell ref="NG176:NG178"/>
    <mergeCell ref="NH176:NH178"/>
    <mergeCell ref="NI176:NI178"/>
    <mergeCell ref="NJ176:NJ178"/>
    <mergeCell ref="NA176:NA178"/>
    <mergeCell ref="NB176:NB178"/>
    <mergeCell ref="NC176:NC178"/>
    <mergeCell ref="ND176:ND178"/>
    <mergeCell ref="NE176:NE178"/>
    <mergeCell ref="MV176:MV178"/>
    <mergeCell ref="MW176:MW178"/>
    <mergeCell ref="MX176:MX178"/>
    <mergeCell ref="MY176:MY178"/>
    <mergeCell ref="MZ176:MZ178"/>
    <mergeCell ref="MQ176:MQ178"/>
    <mergeCell ref="MR176:MR178"/>
    <mergeCell ref="MS176:MS178"/>
    <mergeCell ref="MT176:MT178"/>
    <mergeCell ref="MU176:MU178"/>
    <mergeCell ref="ML176:ML178"/>
    <mergeCell ref="MM176:MM178"/>
    <mergeCell ref="MN176:MN178"/>
    <mergeCell ref="MO176:MO178"/>
    <mergeCell ref="AX179:AX181"/>
    <mergeCell ref="AY179:AY181"/>
    <mergeCell ref="AZ179:AZ181"/>
    <mergeCell ref="BA179:BA181"/>
    <mergeCell ref="BB179:BB181"/>
    <mergeCell ref="AS179:AS181"/>
    <mergeCell ref="AT179:AT181"/>
    <mergeCell ref="AU179:AU181"/>
    <mergeCell ref="AV179:AV181"/>
    <mergeCell ref="AW179:AW181"/>
    <mergeCell ref="AN179:AN181"/>
    <mergeCell ref="AO179:AO181"/>
    <mergeCell ref="AP179:AP181"/>
    <mergeCell ref="AQ179:AQ181"/>
    <mergeCell ref="AR179:AR181"/>
    <mergeCell ref="AI179:AI181"/>
    <mergeCell ref="AJ179:AJ181"/>
    <mergeCell ref="AK179:AK181"/>
    <mergeCell ref="AL179:AL181"/>
    <mergeCell ref="AM179:AM181"/>
    <mergeCell ref="AD179:AD181"/>
    <mergeCell ref="AE179:AE181"/>
    <mergeCell ref="AF179:AF181"/>
    <mergeCell ref="AG179:AG181"/>
    <mergeCell ref="AH179:AH181"/>
    <mergeCell ref="Y179:Y181"/>
    <mergeCell ref="Z179:Z181"/>
    <mergeCell ref="AA179:AA181"/>
    <mergeCell ref="AB179:AB181"/>
    <mergeCell ref="AC179:AC181"/>
    <mergeCell ref="T179:T181"/>
    <mergeCell ref="U179:U181"/>
    <mergeCell ref="V179:V181"/>
    <mergeCell ref="W179:W181"/>
    <mergeCell ref="X179:X181"/>
    <mergeCell ref="CG179:CG181"/>
    <mergeCell ref="CH179:CH181"/>
    <mergeCell ref="CI179:CI181"/>
    <mergeCell ref="CJ179:CJ181"/>
    <mergeCell ref="CK179:CK181"/>
    <mergeCell ref="CB179:CB181"/>
    <mergeCell ref="CC179:CC181"/>
    <mergeCell ref="CD179:CD181"/>
    <mergeCell ref="CE179:CE181"/>
    <mergeCell ref="CF179:CF181"/>
    <mergeCell ref="BW179:BW181"/>
    <mergeCell ref="BX179:BX181"/>
    <mergeCell ref="BY179:BY181"/>
    <mergeCell ref="BZ179:BZ181"/>
    <mergeCell ref="CA179:CA181"/>
    <mergeCell ref="BR179:BR181"/>
    <mergeCell ref="BS179:BS181"/>
    <mergeCell ref="BT179:BT181"/>
    <mergeCell ref="BU179:BU181"/>
    <mergeCell ref="BV179:BV181"/>
    <mergeCell ref="BM179:BM181"/>
    <mergeCell ref="BN179:BN181"/>
    <mergeCell ref="BO179:BO181"/>
    <mergeCell ref="BP179:BP181"/>
    <mergeCell ref="BQ179:BQ181"/>
    <mergeCell ref="BH179:BH181"/>
    <mergeCell ref="BI179:BI181"/>
    <mergeCell ref="BJ179:BJ181"/>
    <mergeCell ref="BK179:BK181"/>
    <mergeCell ref="BL179:BL181"/>
    <mergeCell ref="BC179:BC181"/>
    <mergeCell ref="BD179:BD181"/>
    <mergeCell ref="BE179:BE181"/>
    <mergeCell ref="BF179:BF181"/>
    <mergeCell ref="BG179:BG181"/>
    <mergeCell ref="DP179:DP181"/>
    <mergeCell ref="DQ179:DQ181"/>
    <mergeCell ref="DR179:DR181"/>
    <mergeCell ref="DS179:DS181"/>
    <mergeCell ref="DT179:DT181"/>
    <mergeCell ref="DK179:DK181"/>
    <mergeCell ref="DL179:DL181"/>
    <mergeCell ref="DM179:DM181"/>
    <mergeCell ref="DN179:DN181"/>
    <mergeCell ref="DO179:DO181"/>
    <mergeCell ref="DF179:DF181"/>
    <mergeCell ref="DG179:DG181"/>
    <mergeCell ref="DH179:DH181"/>
    <mergeCell ref="DI179:DI181"/>
    <mergeCell ref="DJ179:DJ181"/>
    <mergeCell ref="DA179:DA181"/>
    <mergeCell ref="DB179:DB181"/>
    <mergeCell ref="DC179:DC181"/>
    <mergeCell ref="DD179:DD181"/>
    <mergeCell ref="DE179:DE181"/>
    <mergeCell ref="CV179:CV181"/>
    <mergeCell ref="CW179:CW181"/>
    <mergeCell ref="CX179:CX181"/>
    <mergeCell ref="CY179:CY181"/>
    <mergeCell ref="CZ179:CZ181"/>
    <mergeCell ref="CQ179:CQ181"/>
    <mergeCell ref="CR179:CR181"/>
    <mergeCell ref="CS179:CS181"/>
    <mergeCell ref="CT179:CT181"/>
    <mergeCell ref="CU179:CU181"/>
    <mergeCell ref="CL179:CL181"/>
    <mergeCell ref="CM179:CM181"/>
    <mergeCell ref="CN179:CN181"/>
    <mergeCell ref="CO179:CO181"/>
    <mergeCell ref="CP179:CP181"/>
    <mergeCell ref="EY179:EY181"/>
    <mergeCell ref="EZ179:EZ181"/>
    <mergeCell ref="FA179:FA181"/>
    <mergeCell ref="FB179:FB181"/>
    <mergeCell ref="FC179:FC181"/>
    <mergeCell ref="ET179:ET181"/>
    <mergeCell ref="EU179:EU181"/>
    <mergeCell ref="EV179:EV181"/>
    <mergeCell ref="EW179:EW181"/>
    <mergeCell ref="EX179:EX181"/>
    <mergeCell ref="EO179:EO181"/>
    <mergeCell ref="EP179:EP181"/>
    <mergeCell ref="EQ179:EQ181"/>
    <mergeCell ref="ER179:ER181"/>
    <mergeCell ref="ES179:ES181"/>
    <mergeCell ref="EJ179:EJ181"/>
    <mergeCell ref="EK179:EK181"/>
    <mergeCell ref="EL179:EL181"/>
    <mergeCell ref="EM179:EM181"/>
    <mergeCell ref="EN179:EN181"/>
    <mergeCell ref="EE179:EE181"/>
    <mergeCell ref="EF179:EF181"/>
    <mergeCell ref="EG179:EG181"/>
    <mergeCell ref="EH179:EH181"/>
    <mergeCell ref="EI179:EI181"/>
    <mergeCell ref="DZ179:DZ181"/>
    <mergeCell ref="EA179:EA181"/>
    <mergeCell ref="EB179:EB181"/>
    <mergeCell ref="EC179:EC181"/>
    <mergeCell ref="ED179:ED181"/>
    <mergeCell ref="DU179:DU181"/>
    <mergeCell ref="DV179:DV181"/>
    <mergeCell ref="DW179:DW181"/>
    <mergeCell ref="DX179:DX181"/>
    <mergeCell ref="DY179:DY181"/>
    <mergeCell ref="GH179:GH181"/>
    <mergeCell ref="GI179:GI181"/>
    <mergeCell ref="GJ179:GJ181"/>
    <mergeCell ref="GK179:GK181"/>
    <mergeCell ref="GL179:GL181"/>
    <mergeCell ref="GC179:GC181"/>
    <mergeCell ref="GD179:GD181"/>
    <mergeCell ref="GE179:GE181"/>
    <mergeCell ref="GF179:GF181"/>
    <mergeCell ref="GG179:GG181"/>
    <mergeCell ref="FX179:FX181"/>
    <mergeCell ref="FY179:FY181"/>
    <mergeCell ref="FZ179:FZ181"/>
    <mergeCell ref="GA179:GA181"/>
    <mergeCell ref="GB179:GB181"/>
    <mergeCell ref="FS179:FS181"/>
    <mergeCell ref="FT179:FT181"/>
    <mergeCell ref="FU179:FU181"/>
    <mergeCell ref="FV179:FV181"/>
    <mergeCell ref="FW179:FW181"/>
    <mergeCell ref="FN179:FN181"/>
    <mergeCell ref="FO179:FO181"/>
    <mergeCell ref="FP179:FP181"/>
    <mergeCell ref="FQ179:FQ181"/>
    <mergeCell ref="FR179:FR181"/>
    <mergeCell ref="FI179:FI181"/>
    <mergeCell ref="FJ179:FJ181"/>
    <mergeCell ref="FK179:FK181"/>
    <mergeCell ref="FL179:FL181"/>
    <mergeCell ref="FM179:FM181"/>
    <mergeCell ref="FD179:FD181"/>
    <mergeCell ref="FE179:FE181"/>
    <mergeCell ref="FF179:FF181"/>
    <mergeCell ref="FG179:FG181"/>
    <mergeCell ref="FH179:FH181"/>
    <mergeCell ref="HQ179:HQ181"/>
    <mergeCell ref="HR179:HR181"/>
    <mergeCell ref="HS179:HS181"/>
    <mergeCell ref="HT179:HT181"/>
    <mergeCell ref="HU179:HU181"/>
    <mergeCell ref="HL179:HL181"/>
    <mergeCell ref="HM179:HM181"/>
    <mergeCell ref="HN179:HN181"/>
    <mergeCell ref="HO179:HO181"/>
    <mergeCell ref="HP179:HP181"/>
    <mergeCell ref="HG179:HG181"/>
    <mergeCell ref="HH179:HH181"/>
    <mergeCell ref="HI179:HI181"/>
    <mergeCell ref="HJ179:HJ181"/>
    <mergeCell ref="HK179:HK181"/>
    <mergeCell ref="HB179:HB181"/>
    <mergeCell ref="HC179:HC181"/>
    <mergeCell ref="HD179:HD181"/>
    <mergeCell ref="HE179:HE181"/>
    <mergeCell ref="HF179:HF181"/>
    <mergeCell ref="GW179:GW181"/>
    <mergeCell ref="GX179:GX181"/>
    <mergeCell ref="GY179:GY181"/>
    <mergeCell ref="GZ179:GZ181"/>
    <mergeCell ref="HA179:HA181"/>
    <mergeCell ref="GR179:GR181"/>
    <mergeCell ref="GS179:GS181"/>
    <mergeCell ref="GT179:GT181"/>
    <mergeCell ref="GU179:GU181"/>
    <mergeCell ref="GV179:GV181"/>
    <mergeCell ref="GM179:GM181"/>
    <mergeCell ref="GN179:GN181"/>
    <mergeCell ref="GO179:GO181"/>
    <mergeCell ref="GP179:GP181"/>
    <mergeCell ref="GQ179:GQ181"/>
    <mergeCell ref="IZ179:IZ181"/>
    <mergeCell ref="JA179:JA181"/>
    <mergeCell ref="JB179:JB181"/>
    <mergeCell ref="JC179:JC181"/>
    <mergeCell ref="JD179:JD181"/>
    <mergeCell ref="IU179:IU181"/>
    <mergeCell ref="IV179:IV181"/>
    <mergeCell ref="IW179:IW181"/>
    <mergeCell ref="IX179:IX181"/>
    <mergeCell ref="IY179:IY181"/>
    <mergeCell ref="IP179:IP181"/>
    <mergeCell ref="IQ179:IQ181"/>
    <mergeCell ref="IR179:IR181"/>
    <mergeCell ref="IS179:IS181"/>
    <mergeCell ref="IT179:IT181"/>
    <mergeCell ref="IK179:IK181"/>
    <mergeCell ref="IL179:IL181"/>
    <mergeCell ref="IM179:IM181"/>
    <mergeCell ref="IN179:IN181"/>
    <mergeCell ref="IO179:IO181"/>
    <mergeCell ref="IF179:IF181"/>
    <mergeCell ref="IG179:IG181"/>
    <mergeCell ref="IH179:IH181"/>
    <mergeCell ref="II179:II181"/>
    <mergeCell ref="IJ179:IJ181"/>
    <mergeCell ref="IA179:IA181"/>
    <mergeCell ref="IB179:IB181"/>
    <mergeCell ref="IC179:IC181"/>
    <mergeCell ref="ID179:ID181"/>
    <mergeCell ref="IE179:IE181"/>
    <mergeCell ref="HV179:HV181"/>
    <mergeCell ref="HW179:HW181"/>
    <mergeCell ref="HX179:HX181"/>
    <mergeCell ref="HY179:HY181"/>
    <mergeCell ref="HZ179:HZ181"/>
    <mergeCell ref="KI179:KI181"/>
    <mergeCell ref="KJ179:KJ181"/>
    <mergeCell ref="KK179:KK181"/>
    <mergeCell ref="KL179:KL181"/>
    <mergeCell ref="KM179:KM181"/>
    <mergeCell ref="KD179:KD181"/>
    <mergeCell ref="KE179:KE181"/>
    <mergeCell ref="KF179:KF181"/>
    <mergeCell ref="KG179:KG181"/>
    <mergeCell ref="KH179:KH181"/>
    <mergeCell ref="JY179:JY181"/>
    <mergeCell ref="JZ179:JZ181"/>
    <mergeCell ref="KA179:KA181"/>
    <mergeCell ref="KB179:KB181"/>
    <mergeCell ref="KC179:KC181"/>
    <mergeCell ref="JT179:JT181"/>
    <mergeCell ref="JU179:JU181"/>
    <mergeCell ref="JV179:JV181"/>
    <mergeCell ref="JW179:JW181"/>
    <mergeCell ref="JX179:JX181"/>
    <mergeCell ref="JO179:JO181"/>
    <mergeCell ref="JP179:JP181"/>
    <mergeCell ref="JQ179:JQ181"/>
    <mergeCell ref="JR179:JR181"/>
    <mergeCell ref="JS179:JS181"/>
    <mergeCell ref="JJ179:JJ181"/>
    <mergeCell ref="JK179:JK181"/>
    <mergeCell ref="JL179:JL181"/>
    <mergeCell ref="JM179:JM181"/>
    <mergeCell ref="JN179:JN181"/>
    <mergeCell ref="JE179:JE181"/>
    <mergeCell ref="JF179:JF181"/>
    <mergeCell ref="JG179:JG181"/>
    <mergeCell ref="JH179:JH181"/>
    <mergeCell ref="JI179:JI181"/>
    <mergeCell ref="LR179:LR181"/>
    <mergeCell ref="LS179:LS181"/>
    <mergeCell ref="LT179:LT181"/>
    <mergeCell ref="LU179:LU181"/>
    <mergeCell ref="LV179:LV181"/>
    <mergeCell ref="LM179:LM181"/>
    <mergeCell ref="LN179:LN181"/>
    <mergeCell ref="LO179:LO181"/>
    <mergeCell ref="LP179:LP181"/>
    <mergeCell ref="LQ179:LQ181"/>
    <mergeCell ref="LH179:LH181"/>
    <mergeCell ref="LI179:LI181"/>
    <mergeCell ref="LJ179:LJ181"/>
    <mergeCell ref="LK179:LK181"/>
    <mergeCell ref="LL179:LL181"/>
    <mergeCell ref="LC179:LC181"/>
    <mergeCell ref="LD179:LD181"/>
    <mergeCell ref="LE179:LE181"/>
    <mergeCell ref="LF179:LF181"/>
    <mergeCell ref="LG179:LG181"/>
    <mergeCell ref="KX179:KX181"/>
    <mergeCell ref="KY179:KY181"/>
    <mergeCell ref="KZ179:KZ181"/>
    <mergeCell ref="LA179:LA181"/>
    <mergeCell ref="LB179:LB181"/>
    <mergeCell ref="KS179:KS181"/>
    <mergeCell ref="KT179:KT181"/>
    <mergeCell ref="KU179:KU181"/>
    <mergeCell ref="KV179:KV181"/>
    <mergeCell ref="KW179:KW181"/>
    <mergeCell ref="KN179:KN181"/>
    <mergeCell ref="KO179:KO181"/>
    <mergeCell ref="KP179:KP181"/>
    <mergeCell ref="KQ179:KQ181"/>
    <mergeCell ref="KR179:KR181"/>
    <mergeCell ref="NA179:NA181"/>
    <mergeCell ref="NB179:NB181"/>
    <mergeCell ref="NC179:NC181"/>
    <mergeCell ref="ND179:ND181"/>
    <mergeCell ref="NE179:NE181"/>
    <mergeCell ref="MV179:MV181"/>
    <mergeCell ref="MW179:MW181"/>
    <mergeCell ref="MX179:MX181"/>
    <mergeCell ref="MY179:MY181"/>
    <mergeCell ref="MZ179:MZ181"/>
    <mergeCell ref="MQ179:MQ181"/>
    <mergeCell ref="MR179:MR181"/>
    <mergeCell ref="MS179:MS181"/>
    <mergeCell ref="MT179:MT181"/>
    <mergeCell ref="MU179:MU181"/>
    <mergeCell ref="ML179:ML181"/>
    <mergeCell ref="MM179:MM181"/>
    <mergeCell ref="MN179:MN181"/>
    <mergeCell ref="MO179:MO181"/>
    <mergeCell ref="MP179:MP181"/>
    <mergeCell ref="MG179:MG181"/>
    <mergeCell ref="MH179:MH181"/>
    <mergeCell ref="MI179:MI181"/>
    <mergeCell ref="MJ179:MJ181"/>
    <mergeCell ref="MK179:MK181"/>
    <mergeCell ref="MB179:MB181"/>
    <mergeCell ref="MC179:MC181"/>
    <mergeCell ref="MD179:MD181"/>
    <mergeCell ref="ME179:ME181"/>
    <mergeCell ref="MF179:MF181"/>
    <mergeCell ref="LW179:LW181"/>
    <mergeCell ref="LX179:LX181"/>
    <mergeCell ref="LY179:LY181"/>
    <mergeCell ref="LZ179:LZ181"/>
    <mergeCell ref="MA179:MA181"/>
    <mergeCell ref="OJ179:OJ181"/>
    <mergeCell ref="OK179:OK181"/>
    <mergeCell ref="OL179:OL181"/>
    <mergeCell ref="OM179:OM181"/>
    <mergeCell ref="ON179:ON181"/>
    <mergeCell ref="OE179:OE181"/>
    <mergeCell ref="OF179:OF181"/>
    <mergeCell ref="OG179:OG181"/>
    <mergeCell ref="OH179:OH181"/>
    <mergeCell ref="OI179:OI181"/>
    <mergeCell ref="NZ179:NZ181"/>
    <mergeCell ref="OA179:OA181"/>
    <mergeCell ref="OB179:OB181"/>
    <mergeCell ref="OC179:OC181"/>
    <mergeCell ref="OD179:OD181"/>
    <mergeCell ref="NU179:NU181"/>
    <mergeCell ref="NV179:NV181"/>
    <mergeCell ref="NW179:NW181"/>
    <mergeCell ref="NX179:NX181"/>
    <mergeCell ref="NY179:NY181"/>
    <mergeCell ref="NP179:NP181"/>
    <mergeCell ref="NQ179:NQ181"/>
    <mergeCell ref="NR179:NR181"/>
    <mergeCell ref="NS179:NS181"/>
    <mergeCell ref="NT179:NT181"/>
    <mergeCell ref="NK179:NK181"/>
    <mergeCell ref="NL179:NL181"/>
    <mergeCell ref="NM179:NM181"/>
    <mergeCell ref="NN179:NN181"/>
    <mergeCell ref="NO179:NO181"/>
    <mergeCell ref="NF179:NF181"/>
    <mergeCell ref="NG179:NG181"/>
    <mergeCell ref="NH179:NH181"/>
    <mergeCell ref="NI179:NI181"/>
    <mergeCell ref="NJ179:NJ181"/>
    <mergeCell ref="O39:O42"/>
    <mergeCell ref="P39:P42"/>
    <mergeCell ref="Q39:Q42"/>
    <mergeCell ref="R39:R42"/>
    <mergeCell ref="S39:S42"/>
    <mergeCell ref="T39:T42"/>
    <mergeCell ref="U39:U42"/>
    <mergeCell ref="V39:V42"/>
    <mergeCell ref="W39:W42"/>
    <mergeCell ref="X39:X42"/>
    <mergeCell ref="Y39:Y42"/>
    <mergeCell ref="Z39:Z42"/>
    <mergeCell ref="AA39:AA42"/>
    <mergeCell ref="AB39:AB42"/>
    <mergeCell ref="AC39:AC42"/>
    <mergeCell ref="AD39:AD42"/>
    <mergeCell ref="AE39:AE42"/>
    <mergeCell ref="AF39:AF42"/>
    <mergeCell ref="AG39:AG42"/>
    <mergeCell ref="AH39:AH42"/>
    <mergeCell ref="AI39:AI42"/>
    <mergeCell ref="AJ39:AJ42"/>
    <mergeCell ref="AK39:AK42"/>
    <mergeCell ref="AL39:AL42"/>
    <mergeCell ref="AM39:AM42"/>
    <mergeCell ref="AN39:AN42"/>
    <mergeCell ref="AO39:AO42"/>
    <mergeCell ref="AP39:AP42"/>
    <mergeCell ref="AQ39:AQ42"/>
    <mergeCell ref="AR39:AR42"/>
    <mergeCell ref="AS39:AS42"/>
    <mergeCell ref="AT39:AT42"/>
    <mergeCell ref="AU39:AU42"/>
    <mergeCell ref="N58:N59"/>
    <mergeCell ref="O58:O59"/>
    <mergeCell ref="P58:P59"/>
    <mergeCell ref="Q58:Q59"/>
    <mergeCell ref="R58:R59"/>
    <mergeCell ref="S58:S59"/>
    <mergeCell ref="T58:T59"/>
    <mergeCell ref="U58:U59"/>
    <mergeCell ref="V58:V59"/>
    <mergeCell ref="W58:W59"/>
    <mergeCell ref="X58:X59"/>
    <mergeCell ref="Y58:Y59"/>
    <mergeCell ref="Z58:Z59"/>
    <mergeCell ref="AA58:AA59"/>
    <mergeCell ref="AB58:AB59"/>
    <mergeCell ref="AC58:AC59"/>
    <mergeCell ref="AD58:AD59"/>
    <mergeCell ref="AE58:AE59"/>
    <mergeCell ref="AF58:AF59"/>
    <mergeCell ref="AG58:AG59"/>
    <mergeCell ref="AH58:AH59"/>
    <mergeCell ref="AI58:AI59"/>
    <mergeCell ref="AJ58:AJ59"/>
    <mergeCell ref="AK58:AK59"/>
    <mergeCell ref="AL58:AL59"/>
    <mergeCell ref="AM58:AM59"/>
    <mergeCell ref="AN58:AN59"/>
    <mergeCell ref="AO58:AO59"/>
    <mergeCell ref="AP58:AP59"/>
    <mergeCell ref="AQ58:AQ59"/>
    <mergeCell ref="AR58:AR59"/>
    <mergeCell ref="AS58:AS59"/>
    <mergeCell ref="AT58:AT59"/>
    <mergeCell ref="N60:N62"/>
    <mergeCell ref="O60:O62"/>
    <mergeCell ref="P60:P62"/>
    <mergeCell ref="Q60:Q62"/>
    <mergeCell ref="R60:R62"/>
    <mergeCell ref="S60:S62"/>
    <mergeCell ref="T60:T62"/>
    <mergeCell ref="U60:U62"/>
    <mergeCell ref="V60:V62"/>
    <mergeCell ref="W60:W62"/>
    <mergeCell ref="X60:X62"/>
    <mergeCell ref="Y60:Y62"/>
    <mergeCell ref="Z60:Z62"/>
    <mergeCell ref="AA60:AA62"/>
    <mergeCell ref="AB60:AB62"/>
    <mergeCell ref="AC60:AC62"/>
    <mergeCell ref="AD60:AD62"/>
    <mergeCell ref="AE60:AE62"/>
    <mergeCell ref="AF60:AF62"/>
    <mergeCell ref="AG60:AG62"/>
    <mergeCell ref="AH60:AH62"/>
    <mergeCell ref="AI60:AI62"/>
    <mergeCell ref="AJ60:AJ62"/>
    <mergeCell ref="AK60:AK62"/>
    <mergeCell ref="AL60:AL62"/>
    <mergeCell ref="AM60:AM62"/>
    <mergeCell ref="AN60:AN62"/>
    <mergeCell ref="AO60:AO62"/>
    <mergeCell ref="AP60:AP62"/>
    <mergeCell ref="AQ60:AQ62"/>
    <mergeCell ref="AR60:AR62"/>
    <mergeCell ref="AS60:AS62"/>
    <mergeCell ref="AT60:AT62"/>
    <mergeCell ref="BF60:BF62"/>
    <mergeCell ref="BG60:BG62"/>
    <mergeCell ref="BH60:BH62"/>
    <mergeCell ref="BI60:BI62"/>
    <mergeCell ref="BJ60:BJ62"/>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CE60:CE62"/>
    <mergeCell ref="CF60:CF62"/>
    <mergeCell ref="CG60:CG62"/>
    <mergeCell ref="CH60:CH62"/>
    <mergeCell ref="CI60:CI62"/>
    <mergeCell ref="CJ60:CJ62"/>
    <mergeCell ref="CK60:CK62"/>
    <mergeCell ref="CL60:CL62"/>
  </mergeCells>
  <pageMargins left="0.7" right="0.7" top="0.75" bottom="0.75" header="0.3" footer="0.3"/>
  <pageSetup orientation="portrait" r:id="rId1"/>
  <ignoredErrors>
    <ignoredError sqref="G63" formula="1"/>
  </ignoredErrors>
  <drawing r:id="rId2"/>
  <extLst>
    <ext xmlns:x14="http://schemas.microsoft.com/office/spreadsheetml/2009/9/main" uri="{CCE6A557-97BC-4b89-ADB6-D9C93CAAB3DF}">
      <x14:dataValidations xmlns:xm="http://schemas.microsoft.com/office/excel/2006/main" xWindow="753" yWindow="430" count="11">
        <x14:dataValidation type="list" allowBlank="1" showInputMessage="1" showErrorMessage="1" prompt=" - " xr:uid="{00000000-0002-0000-0100-000002000000}">
          <x14:formula1>
            <xm:f>'Data Valid. Internal-External'!$F$3:$F$8</xm:f>
          </x14:formula1>
          <xm:sqref>F42</xm:sqref>
        </x14:dataValidation>
        <x14:dataValidation type="list" allowBlank="1" showInputMessage="1" showErrorMessage="1" prompt=" - " xr:uid="{00000000-0002-0000-0100-000005000000}">
          <x14:formula1>
            <xm:f>'Data Valid. Internal-External'!$P$5:$P$6</xm:f>
          </x14:formula1>
          <xm:sqref>F67 F6 F41</xm:sqref>
        </x14:dataValidation>
        <x14:dataValidation type="list" allowBlank="1" showInputMessage="1" showErrorMessage="1" prompt=" - " xr:uid="{00000000-0002-0000-0100-000009000000}">
          <x14:formula1>
            <xm:f>'Data Valid. Internal-External'!$D$3:$D$6</xm:f>
          </x14:formula1>
          <xm:sqref>F29</xm:sqref>
        </x14:dataValidation>
        <x14:dataValidation type="list" allowBlank="1" showInputMessage="1" showErrorMessage="1" prompt=" - " xr:uid="{814847CA-CF3B-4873-855B-D4C258C55411}">
          <x14:formula1>
            <xm:f>'Data Valid. Internal-External'!$E$3:$E$4</xm:f>
          </x14:formula1>
          <xm:sqref>F35</xm:sqref>
        </x14:dataValidation>
        <x14:dataValidation type="list" allowBlank="1" showInputMessage="1" showErrorMessage="1" prompt=" - " xr:uid="{89266316-5468-4606-97EC-9456CF0861E8}">
          <x14:formula1>
            <xm:f>'Data Valid. Internal-External'!$A$5:$A$6</xm:f>
          </x14:formula1>
          <xm:sqref>F8:F14</xm:sqref>
        </x14:dataValidation>
        <x14:dataValidation type="list" allowBlank="1" showInputMessage="1" showErrorMessage="1" prompt=" - " xr:uid="{547B6A18-530D-4C53-9151-8C9138047F61}">
          <x14:formula1>
            <xm:f>'Data Valid. Internal-External'!$B$5:$B$6</xm:f>
          </x14:formula1>
          <xm:sqref>F16:F17</xm:sqref>
        </x14:dataValidation>
        <x14:dataValidation type="list" allowBlank="1" showInputMessage="1" showErrorMessage="1" prompt=" - " xr:uid="{4C94331A-B293-41B3-B12B-C95C6E792635}">
          <x14:formula1>
            <xm:f>'Data Valid. Internal-External'!$O$5:$O$6</xm:f>
          </x14:formula1>
          <xm:sqref>F61:F62 F64:F66 F70</xm:sqref>
        </x14:dataValidation>
        <x14:dataValidation type="list" allowBlank="1" showInputMessage="1" showErrorMessage="1" prompt=" - " xr:uid="{76A64EDD-0A03-42BC-B110-9E8A99D88604}">
          <x14:formula1>
            <xm:f>'Data Valid. Internal-External'!$N$5:$N$6</xm:f>
          </x14:formula1>
          <xm:sqref>F55</xm:sqref>
        </x14:dataValidation>
        <x14:dataValidation type="list" allowBlank="1" showInputMessage="1" showErrorMessage="1" prompt=" - " xr:uid="{D2C64223-4C80-4CD3-94A0-0ACA59E774E3}">
          <x14:formula1>
            <xm:f>'Data Valid. Internal-External'!$H$3:$H$4</xm:f>
          </x14:formula1>
          <xm:sqref>F52</xm:sqref>
        </x14:dataValidation>
        <x14:dataValidation type="list" allowBlank="1" showInputMessage="1" showErrorMessage="1" prompt=" - " xr:uid="{067B72E1-02BD-46A6-8A85-B31C07D3319C}">
          <x14:formula1>
            <xm:f>'Data Valid. Internal-External'!$C$3:$C$7</xm:f>
          </x14:formula1>
          <xm:sqref>F23</xm:sqref>
        </x14:dataValidation>
        <x14:dataValidation type="list" allowBlank="1" showInputMessage="1" showErrorMessage="1" xr:uid="{9881EA17-723C-4784-BCB5-7A36475855C4}">
          <x14:formula1>
            <xm:f>'Data Valid. Internal-External'!$G$3:$G$4</xm:f>
          </x14:formula1>
          <xm:sqref>F49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outlinePr summaryBelow="0" summaryRight="0"/>
  </sheetPr>
  <dimension ref="A1:Z195"/>
  <sheetViews>
    <sheetView topLeftCell="A48" zoomScale="90" zoomScaleNormal="90" workbookViewId="0">
      <selection activeCell="F15" sqref="F15"/>
    </sheetView>
  </sheetViews>
  <sheetFormatPr defaultColWidth="12.42578125" defaultRowHeight="15" customHeight="1"/>
  <cols>
    <col min="3" max="4" width="25.42578125" customWidth="1"/>
    <col min="6" max="6" width="29.5703125" customWidth="1"/>
  </cols>
  <sheetData>
    <row r="1" spans="1:26" ht="41.25" customHeight="1">
      <c r="A1" s="272"/>
      <c r="B1" s="272"/>
      <c r="C1" s="272"/>
      <c r="D1" s="272"/>
      <c r="E1" s="272"/>
      <c r="F1" s="272"/>
      <c r="G1" s="272"/>
      <c r="H1" s="272"/>
      <c r="I1" s="272"/>
      <c r="J1" s="272"/>
      <c r="K1" s="272"/>
      <c r="L1" s="272"/>
      <c r="M1" s="272"/>
      <c r="N1" s="272"/>
      <c r="O1" s="272"/>
      <c r="P1" s="272"/>
      <c r="Q1" s="272"/>
      <c r="R1" s="272"/>
      <c r="S1" s="272"/>
      <c r="T1" s="272"/>
      <c r="U1" s="272"/>
      <c r="V1" s="272"/>
      <c r="W1" s="272"/>
      <c r="X1" s="272"/>
      <c r="Y1" s="272"/>
      <c r="Z1" s="272"/>
    </row>
    <row r="2" spans="1:26" ht="30.75" customHeight="1" thickBot="1">
      <c r="A2" s="137"/>
      <c r="B2" s="421" t="s">
        <v>108</v>
      </c>
      <c r="C2" s="643"/>
      <c r="D2" s="643"/>
      <c r="E2" s="643"/>
      <c r="F2" s="644"/>
      <c r="G2" s="210"/>
      <c r="H2" s="271"/>
      <c r="I2" s="272"/>
      <c r="J2" s="272"/>
      <c r="K2" s="272"/>
      <c r="L2" s="272"/>
      <c r="M2" s="272"/>
      <c r="N2" s="272"/>
      <c r="O2" s="272"/>
      <c r="P2" s="272"/>
      <c r="Q2" s="272"/>
      <c r="R2" s="272"/>
      <c r="S2" s="272"/>
      <c r="T2" s="272"/>
      <c r="U2" s="272"/>
      <c r="V2" s="272"/>
      <c r="W2" s="272"/>
      <c r="X2" s="272"/>
      <c r="Y2" s="272"/>
      <c r="Z2" s="272"/>
    </row>
    <row r="3" spans="1:26" s="118" customFormat="1" ht="30.75" customHeight="1" thickBot="1">
      <c r="A3" s="137"/>
      <c r="B3" s="273"/>
      <c r="C3" s="260"/>
      <c r="D3" s="260"/>
      <c r="E3" s="260"/>
      <c r="F3" s="260"/>
      <c r="G3" s="210"/>
      <c r="H3" s="271"/>
      <c r="I3" s="272"/>
      <c r="J3" s="272"/>
      <c r="K3" s="272"/>
      <c r="L3" s="272"/>
      <c r="M3" s="272"/>
      <c r="N3" s="272"/>
      <c r="O3" s="272"/>
      <c r="P3" s="272"/>
      <c r="Q3" s="272"/>
      <c r="R3" s="272"/>
      <c r="S3" s="272"/>
      <c r="T3" s="272"/>
      <c r="U3" s="272"/>
      <c r="V3" s="272"/>
      <c r="W3" s="272"/>
      <c r="X3" s="272"/>
      <c r="Y3" s="272"/>
      <c r="Z3" s="272"/>
    </row>
    <row r="4" spans="1:26" ht="24" thickBot="1">
      <c r="A4" s="137"/>
      <c r="B4" s="384" t="s">
        <v>109</v>
      </c>
      <c r="C4" s="385"/>
      <c r="D4" s="385"/>
      <c r="E4" s="385"/>
      <c r="F4" s="386"/>
      <c r="G4" s="307"/>
      <c r="H4" s="271"/>
      <c r="I4" s="272"/>
      <c r="J4" s="272"/>
      <c r="K4" s="272"/>
      <c r="L4" s="272"/>
      <c r="M4" s="272"/>
      <c r="N4" s="272"/>
      <c r="O4" s="272"/>
      <c r="P4" s="272"/>
      <c r="Q4" s="272"/>
      <c r="R4" s="272"/>
      <c r="S4" s="272"/>
      <c r="T4" s="272"/>
      <c r="U4" s="272"/>
      <c r="V4" s="272"/>
      <c r="W4" s="272"/>
      <c r="X4" s="272"/>
      <c r="Y4" s="272"/>
      <c r="Z4" s="272"/>
    </row>
    <row r="5" spans="1:26" ht="15" customHeight="1">
      <c r="A5" s="137"/>
      <c r="B5" s="422" t="s">
        <v>110</v>
      </c>
      <c r="C5" s="636"/>
      <c r="D5" s="636"/>
      <c r="E5" s="636"/>
      <c r="F5" s="228" t="s">
        <v>22</v>
      </c>
      <c r="G5" s="210"/>
      <c r="H5" s="271"/>
      <c r="I5" s="272"/>
      <c r="J5" s="272"/>
      <c r="K5" s="272"/>
      <c r="L5" s="272"/>
      <c r="M5" s="272"/>
      <c r="N5" s="272"/>
      <c r="O5" s="272"/>
      <c r="P5" s="272"/>
      <c r="Q5" s="272"/>
      <c r="R5" s="272"/>
      <c r="S5" s="272"/>
      <c r="T5" s="272"/>
      <c r="U5" s="272"/>
      <c r="V5" s="272"/>
      <c r="W5" s="272"/>
      <c r="X5" s="272"/>
      <c r="Y5" s="272"/>
      <c r="Z5" s="272"/>
    </row>
    <row r="6" spans="1:26" ht="40.5" customHeight="1">
      <c r="A6" s="137"/>
      <c r="B6" s="9" t="s">
        <v>23</v>
      </c>
      <c r="C6" s="419" t="s">
        <v>111</v>
      </c>
      <c r="D6" s="420"/>
      <c r="E6" s="420"/>
      <c r="F6" s="317"/>
      <c r="G6" s="280" t="str">
        <f>IF(F6="","Select an answer from dropdown","")</f>
        <v>Select an answer from dropdown</v>
      </c>
      <c r="H6" s="271"/>
      <c r="I6" s="272"/>
      <c r="J6" s="272"/>
      <c r="K6" s="272"/>
      <c r="L6" s="272"/>
      <c r="M6" s="272"/>
      <c r="N6" s="272"/>
      <c r="O6" s="272"/>
      <c r="P6" s="272"/>
      <c r="Q6" s="272"/>
      <c r="R6" s="272"/>
      <c r="S6" s="272"/>
      <c r="T6" s="272"/>
      <c r="U6" s="272"/>
      <c r="V6" s="272"/>
      <c r="W6" s="272"/>
      <c r="X6" s="272"/>
      <c r="Y6" s="272"/>
      <c r="Z6" s="272"/>
    </row>
    <row r="7" spans="1:26" ht="69.95" customHeight="1">
      <c r="A7" s="137"/>
      <c r="B7" s="9" t="s">
        <v>25</v>
      </c>
      <c r="C7" s="419" t="s">
        <v>112</v>
      </c>
      <c r="D7" s="420"/>
      <c r="E7" s="420"/>
      <c r="F7" s="317"/>
      <c r="G7" s="280" t="str">
        <f>IF(F7="","Select an answer from dropdown","")</f>
        <v>Select an answer from dropdown</v>
      </c>
      <c r="H7" s="271"/>
      <c r="I7" s="272"/>
      <c r="J7" s="272"/>
      <c r="K7" s="272"/>
      <c r="L7" s="272"/>
      <c r="M7" s="272"/>
      <c r="N7" s="272"/>
      <c r="O7" s="272"/>
      <c r="P7" s="272"/>
      <c r="Q7" s="272"/>
      <c r="R7" s="272"/>
      <c r="S7" s="272"/>
      <c r="T7" s="272"/>
      <c r="U7" s="272"/>
      <c r="V7" s="272"/>
      <c r="W7" s="272"/>
      <c r="X7" s="272"/>
      <c r="Y7" s="272"/>
      <c r="Z7" s="272"/>
    </row>
    <row r="8" spans="1:26" ht="30" customHeight="1">
      <c r="A8" s="137"/>
      <c r="B8" s="9" t="s">
        <v>38</v>
      </c>
      <c r="C8" s="419" t="s">
        <v>113</v>
      </c>
      <c r="D8" s="420"/>
      <c r="E8" s="420"/>
      <c r="F8" s="221"/>
      <c r="G8" s="280" t="str">
        <f>IF(F8="","Select an answer from dropdown","")</f>
        <v>Select an answer from dropdown</v>
      </c>
      <c r="H8" s="271"/>
      <c r="I8" s="272"/>
      <c r="J8" s="272"/>
      <c r="K8" s="272"/>
      <c r="L8" s="272"/>
      <c r="M8" s="272"/>
      <c r="N8" s="272"/>
      <c r="O8" s="272"/>
      <c r="P8" s="272"/>
      <c r="Q8" s="272"/>
      <c r="R8" s="272"/>
      <c r="S8" s="272"/>
      <c r="T8" s="272"/>
      <c r="U8" s="272"/>
      <c r="V8" s="272"/>
      <c r="W8" s="272"/>
      <c r="X8" s="272"/>
      <c r="Y8" s="272"/>
      <c r="Z8" s="272"/>
    </row>
    <row r="9" spans="1:26" ht="27" customHeight="1">
      <c r="A9" s="137"/>
      <c r="B9" s="9" t="s">
        <v>6</v>
      </c>
      <c r="C9" s="419" t="s">
        <v>114</v>
      </c>
      <c r="D9" s="420"/>
      <c r="E9" s="420"/>
      <c r="F9" s="278" t="str">
        <f>IF($F$8="","",IF($F$8='Data Valid. Internal-External'!S5,'Data Valid. Internal-External'!T5,0))</f>
        <v/>
      </c>
      <c r="G9" s="280"/>
      <c r="H9" s="271"/>
      <c r="I9" s="272"/>
      <c r="J9" s="272"/>
      <c r="K9" s="272"/>
      <c r="L9" s="272"/>
      <c r="M9" s="272"/>
      <c r="N9" s="272"/>
      <c r="O9" s="272"/>
      <c r="P9" s="272"/>
      <c r="Q9" s="272"/>
      <c r="R9" s="272"/>
      <c r="S9" s="272"/>
      <c r="T9" s="272"/>
      <c r="U9" s="272"/>
      <c r="V9" s="272"/>
      <c r="W9" s="272"/>
      <c r="X9" s="272"/>
      <c r="Y9" s="272"/>
      <c r="Z9" s="272"/>
    </row>
    <row r="10" spans="1:26" ht="41.25" customHeight="1">
      <c r="A10" s="137"/>
      <c r="B10" s="9" t="s">
        <v>8</v>
      </c>
      <c r="C10" s="419" t="s">
        <v>115</v>
      </c>
      <c r="D10" s="420"/>
      <c r="E10" s="420"/>
      <c r="F10" s="278" t="str">
        <f>IF($F$8="","",IF($F$8='Data Valid. Internal-External'!S6,'Data Valid. Internal-External'!U6,0))</f>
        <v/>
      </c>
      <c r="G10" s="280"/>
      <c r="H10" s="271"/>
      <c r="I10" s="272"/>
      <c r="J10" s="272"/>
      <c r="K10" s="272"/>
      <c r="L10" s="272"/>
      <c r="M10" s="272"/>
      <c r="N10" s="272"/>
      <c r="O10" s="272"/>
      <c r="P10" s="272"/>
      <c r="Q10" s="272"/>
      <c r="R10" s="272"/>
      <c r="S10" s="272"/>
      <c r="T10" s="272"/>
      <c r="U10" s="272"/>
      <c r="V10" s="272"/>
      <c r="W10" s="272"/>
      <c r="X10" s="272"/>
      <c r="Y10" s="272"/>
      <c r="Z10" s="272"/>
    </row>
    <row r="11" spans="1:26" ht="41.25" customHeight="1">
      <c r="A11" s="137"/>
      <c r="B11" s="9" t="s">
        <v>77</v>
      </c>
      <c r="C11" s="419" t="s">
        <v>116</v>
      </c>
      <c r="D11" s="420"/>
      <c r="E11" s="420"/>
      <c r="F11" s="221"/>
      <c r="G11" s="280" t="str">
        <f>IF(F11="","Select an answer from dropdown","")</f>
        <v>Select an answer from dropdown</v>
      </c>
      <c r="H11" s="271"/>
      <c r="I11" s="272"/>
      <c r="J11" s="272"/>
      <c r="K11" s="272"/>
      <c r="L11" s="272"/>
      <c r="M11" s="272"/>
      <c r="N11" s="272"/>
      <c r="O11" s="272"/>
      <c r="P11" s="272"/>
      <c r="Q11" s="272"/>
      <c r="R11" s="272"/>
      <c r="S11" s="272"/>
      <c r="T11" s="272"/>
      <c r="U11" s="272"/>
      <c r="V11" s="272"/>
      <c r="W11" s="272"/>
      <c r="X11" s="272"/>
      <c r="Y11" s="272"/>
      <c r="Z11" s="272"/>
    </row>
    <row r="12" spans="1:26" ht="41.25" customHeight="1">
      <c r="A12" s="137"/>
      <c r="B12" s="9" t="s">
        <v>10</v>
      </c>
      <c r="C12" s="419" t="s">
        <v>117</v>
      </c>
      <c r="D12" s="420"/>
      <c r="E12" s="420"/>
      <c r="F12" s="278" t="str">
        <f>IF($F$11="","",IF($F$11='Data Valid. Internal-External'!V5,'Data Valid. Internal-External'!W6,0))</f>
        <v/>
      </c>
      <c r="G12" s="280"/>
      <c r="H12" s="271"/>
      <c r="I12" s="272"/>
      <c r="J12" s="272"/>
      <c r="K12" s="272"/>
      <c r="L12" s="272"/>
      <c r="M12" s="272"/>
      <c r="N12" s="272"/>
      <c r="O12" s="272"/>
      <c r="P12" s="272"/>
      <c r="Q12" s="272"/>
      <c r="R12" s="272"/>
      <c r="S12" s="272"/>
      <c r="T12" s="272"/>
      <c r="U12" s="272"/>
      <c r="V12" s="272"/>
      <c r="W12" s="272"/>
      <c r="X12" s="272"/>
      <c r="Y12" s="272"/>
      <c r="Z12" s="272"/>
    </row>
    <row r="13" spans="1:26" ht="41.25" customHeight="1">
      <c r="A13" s="137"/>
      <c r="B13" s="9" t="s">
        <v>30</v>
      </c>
      <c r="C13" s="419" t="s">
        <v>118</v>
      </c>
      <c r="D13" s="420"/>
      <c r="E13" s="420"/>
      <c r="F13" s="278" t="str">
        <f>IF($F$11="","",IF($F$11='Data Valid. Internal-External'!V6,'Data Valid. Internal-External'!X6,0))</f>
        <v/>
      </c>
      <c r="G13" s="280"/>
      <c r="H13" s="271"/>
      <c r="I13" s="272"/>
      <c r="J13" s="272"/>
      <c r="K13" s="272"/>
      <c r="L13" s="272"/>
      <c r="M13" s="272"/>
      <c r="N13" s="272"/>
      <c r="O13" s="272"/>
      <c r="P13" s="272"/>
      <c r="Q13" s="272"/>
      <c r="R13" s="272"/>
      <c r="S13" s="272"/>
      <c r="T13" s="272"/>
      <c r="U13" s="272"/>
      <c r="V13" s="272"/>
      <c r="W13" s="272"/>
      <c r="X13" s="272"/>
      <c r="Y13" s="272"/>
      <c r="Z13" s="272"/>
    </row>
    <row r="14" spans="1:26" ht="57" customHeight="1">
      <c r="A14" s="137"/>
      <c r="B14" s="9" t="s">
        <v>32</v>
      </c>
      <c r="C14" s="419" t="s">
        <v>119</v>
      </c>
      <c r="D14" s="420"/>
      <c r="E14" s="420"/>
      <c r="F14" s="278" t="str">
        <f>IF($F$11="","",IF($F$11='Data Valid. Internal-External'!V7,'Data Valid. Internal-External'!Y6,0))</f>
        <v/>
      </c>
      <c r="G14" s="280"/>
      <c r="H14" s="271"/>
      <c r="I14" s="272"/>
      <c r="J14" s="272"/>
      <c r="K14" s="272"/>
      <c r="L14" s="272"/>
      <c r="M14" s="272"/>
      <c r="N14" s="272"/>
      <c r="O14" s="272"/>
      <c r="P14" s="272"/>
      <c r="Q14" s="272"/>
      <c r="R14" s="272"/>
      <c r="S14" s="272"/>
      <c r="T14" s="272"/>
      <c r="U14" s="272"/>
      <c r="V14" s="272"/>
      <c r="W14" s="272"/>
      <c r="X14" s="272"/>
      <c r="Y14" s="272"/>
      <c r="Z14" s="272"/>
    </row>
    <row r="15" spans="1:26" ht="41.25" customHeight="1">
      <c r="A15" s="137"/>
      <c r="B15" s="9" t="s">
        <v>93</v>
      </c>
      <c r="C15" s="389" t="s">
        <v>120</v>
      </c>
      <c r="D15" s="390"/>
      <c r="E15" s="390"/>
      <c r="F15" s="221"/>
      <c r="G15" s="280" t="str">
        <f>IF(F15="","Select an answer from dropdown","")</f>
        <v>Select an answer from dropdown</v>
      </c>
      <c r="H15" s="271"/>
      <c r="I15" s="272"/>
      <c r="J15" s="272"/>
      <c r="K15" s="272"/>
      <c r="L15" s="272"/>
      <c r="M15" s="272"/>
      <c r="N15" s="272"/>
      <c r="O15" s="272"/>
      <c r="P15" s="272"/>
      <c r="Q15" s="272"/>
      <c r="R15" s="272"/>
      <c r="S15" s="272"/>
      <c r="T15" s="272"/>
      <c r="U15" s="272"/>
      <c r="V15" s="272"/>
      <c r="W15" s="272"/>
      <c r="X15" s="272"/>
      <c r="Y15" s="272"/>
      <c r="Z15" s="272"/>
    </row>
    <row r="16" spans="1:26" ht="30.75" customHeight="1">
      <c r="A16" s="137"/>
      <c r="B16" s="9" t="s">
        <v>34</v>
      </c>
      <c r="C16" s="389" t="s">
        <v>121</v>
      </c>
      <c r="D16" s="390"/>
      <c r="E16" s="390"/>
      <c r="F16" s="278" t="str">
        <f>IF($F$15="","",IF($F$15='Data Valid. Internal-External'!Z5,'Data Valid. Internal-External'!AA6,0))</f>
        <v/>
      </c>
      <c r="G16" s="280"/>
      <c r="H16" s="324"/>
      <c r="I16" s="325"/>
      <c r="J16" s="272"/>
      <c r="K16" s="272"/>
      <c r="L16" s="272"/>
      <c r="M16" s="272"/>
      <c r="N16" s="272"/>
      <c r="O16" s="272"/>
      <c r="P16" s="272"/>
      <c r="Q16" s="272"/>
      <c r="R16" s="272"/>
      <c r="S16" s="272"/>
      <c r="T16" s="272"/>
      <c r="U16" s="272"/>
      <c r="V16" s="272"/>
      <c r="W16" s="272"/>
      <c r="X16" s="272"/>
      <c r="Y16" s="272"/>
      <c r="Z16" s="272"/>
    </row>
    <row r="17" spans="1:26" ht="30.75" customHeight="1">
      <c r="A17" s="137"/>
      <c r="B17" s="9" t="s">
        <v>36</v>
      </c>
      <c r="C17" s="389" t="s">
        <v>122</v>
      </c>
      <c r="D17" s="390"/>
      <c r="E17" s="390"/>
      <c r="F17" s="278" t="str">
        <f>IF($F$15="","",IF($F$15='Data Valid. Internal-External'!Z6,'Data Valid. Internal-External'!AB6,0))</f>
        <v/>
      </c>
      <c r="G17" s="280"/>
      <c r="H17" s="324"/>
      <c r="I17" s="325"/>
      <c r="J17" s="272"/>
      <c r="K17" s="272"/>
      <c r="L17" s="272"/>
      <c r="M17" s="272"/>
      <c r="N17" s="272"/>
      <c r="O17" s="272"/>
      <c r="P17" s="272"/>
      <c r="Q17" s="272"/>
      <c r="R17" s="272"/>
      <c r="S17" s="272"/>
      <c r="T17" s="272"/>
      <c r="U17" s="272"/>
      <c r="V17" s="272"/>
      <c r="W17" s="272"/>
      <c r="X17" s="272"/>
      <c r="Y17" s="272"/>
      <c r="Z17" s="272"/>
    </row>
    <row r="18" spans="1:26" ht="16.5" customHeight="1">
      <c r="A18" s="137"/>
      <c r="B18" s="9" t="s">
        <v>40</v>
      </c>
      <c r="C18" s="389" t="s">
        <v>123</v>
      </c>
      <c r="D18" s="390"/>
      <c r="E18" s="390"/>
      <c r="F18" s="278" t="str">
        <f>IF($F$15="","",IF($F$15='Data Valid. Internal-External'!Z7,'Data Valid. Internal-External'!AC6,0))</f>
        <v/>
      </c>
      <c r="G18" s="280"/>
      <c r="H18" s="324"/>
      <c r="I18" s="325"/>
      <c r="J18" s="272"/>
      <c r="K18" s="272"/>
      <c r="L18" s="272"/>
      <c r="M18" s="272"/>
      <c r="N18" s="272"/>
      <c r="O18" s="272"/>
      <c r="P18" s="272"/>
      <c r="Q18" s="272"/>
      <c r="R18" s="272"/>
      <c r="S18" s="272"/>
      <c r="T18" s="272"/>
      <c r="U18" s="272"/>
      <c r="V18" s="272"/>
      <c r="W18" s="272"/>
      <c r="X18" s="272"/>
      <c r="Y18" s="272"/>
      <c r="Z18" s="272"/>
    </row>
    <row r="19" spans="1:26" ht="16.5" customHeight="1">
      <c r="A19" s="137"/>
      <c r="B19" s="9" t="s">
        <v>95</v>
      </c>
      <c r="C19" s="389" t="s">
        <v>124</v>
      </c>
      <c r="D19" s="390"/>
      <c r="E19" s="390"/>
      <c r="F19" s="221"/>
      <c r="G19" s="280" t="str">
        <f>IF(F19="","Select an answer from dropdown","")</f>
        <v>Select an answer from dropdown</v>
      </c>
      <c r="H19" s="324"/>
      <c r="I19" s="325"/>
      <c r="J19" s="272"/>
      <c r="K19" s="272"/>
      <c r="L19" s="272"/>
      <c r="M19" s="272"/>
      <c r="N19" s="272"/>
      <c r="O19" s="272"/>
      <c r="P19" s="272"/>
      <c r="Q19" s="272"/>
      <c r="R19" s="272"/>
      <c r="S19" s="272"/>
      <c r="T19" s="272"/>
      <c r="U19" s="272"/>
      <c r="V19" s="272"/>
      <c r="W19" s="272"/>
      <c r="X19" s="272"/>
      <c r="Y19" s="272"/>
      <c r="Z19" s="272"/>
    </row>
    <row r="20" spans="1:26" ht="30" customHeight="1">
      <c r="A20" s="137"/>
      <c r="B20" s="9" t="s">
        <v>42</v>
      </c>
      <c r="C20" s="389" t="s">
        <v>121</v>
      </c>
      <c r="D20" s="390"/>
      <c r="E20" s="390"/>
      <c r="F20" s="278" t="str">
        <f>IF($F$19="","",IF($F$19='Data Valid. Internal-External'!AD5,'Data Valid. Internal-External'!AE6,0))</f>
        <v/>
      </c>
      <c r="G20" s="280"/>
      <c r="H20" s="324"/>
      <c r="I20" s="325"/>
      <c r="J20" s="272"/>
      <c r="K20" s="272"/>
      <c r="L20" s="272"/>
      <c r="M20" s="272"/>
      <c r="N20" s="272"/>
      <c r="O20" s="272"/>
      <c r="P20" s="272"/>
      <c r="Q20" s="272"/>
      <c r="R20" s="272"/>
      <c r="S20" s="272"/>
      <c r="T20" s="272"/>
      <c r="U20" s="272"/>
      <c r="V20" s="272"/>
      <c r="W20" s="272"/>
      <c r="X20" s="272"/>
      <c r="Y20" s="272"/>
      <c r="Z20" s="272"/>
    </row>
    <row r="21" spans="1:26" ht="27.75" customHeight="1">
      <c r="A21" s="137"/>
      <c r="B21" s="9" t="s">
        <v>59</v>
      </c>
      <c r="C21" s="389" t="s">
        <v>122</v>
      </c>
      <c r="D21" s="390"/>
      <c r="E21" s="390"/>
      <c r="F21" s="278" t="str">
        <f>IF($F$19="","",IF($F$19='Data Valid. Internal-External'!AD6,'Data Valid. Internal-External'!AF6,0))</f>
        <v/>
      </c>
      <c r="G21" s="280"/>
      <c r="H21" s="271"/>
      <c r="I21" s="272"/>
      <c r="J21" s="272"/>
      <c r="K21" s="272"/>
      <c r="L21" s="272"/>
      <c r="M21" s="272"/>
      <c r="N21" s="272"/>
      <c r="O21" s="272"/>
      <c r="P21" s="272"/>
      <c r="Q21" s="272"/>
      <c r="R21" s="272"/>
      <c r="S21" s="272"/>
      <c r="T21" s="272"/>
      <c r="U21" s="272"/>
      <c r="V21" s="272"/>
      <c r="W21" s="272"/>
      <c r="X21" s="272"/>
      <c r="Y21" s="272"/>
      <c r="Z21" s="272"/>
    </row>
    <row r="22" spans="1:26" ht="16.5" customHeight="1">
      <c r="A22" s="137"/>
      <c r="B22" s="9" t="s">
        <v>81</v>
      </c>
      <c r="C22" s="389" t="s">
        <v>123</v>
      </c>
      <c r="D22" s="390"/>
      <c r="E22" s="390"/>
      <c r="F22" s="278" t="str">
        <f>IF($F$19="","",IF($F$19='Data Valid. Internal-External'!AD7,'Data Valid. Internal-External'!AG6,0))</f>
        <v/>
      </c>
      <c r="G22" s="280"/>
      <c r="H22" s="271"/>
      <c r="I22" s="272"/>
      <c r="J22" s="272"/>
      <c r="K22" s="272"/>
      <c r="L22" s="272"/>
      <c r="M22" s="272"/>
      <c r="N22" s="272"/>
      <c r="O22" s="272"/>
      <c r="P22" s="272"/>
      <c r="Q22" s="272"/>
      <c r="R22" s="272"/>
      <c r="S22" s="272"/>
      <c r="T22" s="272"/>
      <c r="U22" s="272"/>
      <c r="V22" s="272"/>
      <c r="W22" s="272"/>
      <c r="X22" s="272"/>
      <c r="Y22" s="272"/>
      <c r="Z22" s="272"/>
    </row>
    <row r="23" spans="1:26" ht="46.5" customHeight="1">
      <c r="A23" s="137"/>
      <c r="B23" s="9" t="s">
        <v>97</v>
      </c>
      <c r="C23" s="389" t="s">
        <v>125</v>
      </c>
      <c r="D23" s="390"/>
      <c r="E23" s="390"/>
      <c r="F23" s="221"/>
      <c r="G23" s="280" t="str">
        <f>IF(F23="","Select an answer from dropdown","")</f>
        <v>Select an answer from dropdown</v>
      </c>
      <c r="H23" s="271"/>
      <c r="I23" s="272"/>
      <c r="J23" s="272"/>
      <c r="K23" s="272"/>
      <c r="L23" s="272"/>
      <c r="M23" s="272"/>
      <c r="N23" s="272"/>
      <c r="O23" s="272"/>
      <c r="P23" s="272"/>
      <c r="Q23" s="272"/>
      <c r="R23" s="272"/>
      <c r="S23" s="272"/>
      <c r="T23" s="272"/>
      <c r="U23" s="272"/>
      <c r="V23" s="272"/>
      <c r="W23" s="272"/>
      <c r="X23" s="272"/>
      <c r="Y23" s="272"/>
      <c r="Z23" s="272"/>
    </row>
    <row r="24" spans="1:26" ht="53.45" customHeight="1">
      <c r="A24" s="137"/>
      <c r="B24" s="9" t="s">
        <v>126</v>
      </c>
      <c r="C24" s="389" t="s">
        <v>127</v>
      </c>
      <c r="D24" s="390"/>
      <c r="E24" s="390"/>
      <c r="F24" s="278" t="str">
        <f>IF($F$23="","",IF($F$23='Data Valid. Internal-External'!AH5,'Data Valid. Internal-External'!AI6,0))</f>
        <v/>
      </c>
      <c r="G24" s="280"/>
      <c r="H24" s="271"/>
      <c r="I24" s="272"/>
      <c r="J24" s="272"/>
      <c r="K24" s="272"/>
      <c r="L24" s="272"/>
      <c r="M24" s="272"/>
      <c r="N24" s="272"/>
      <c r="O24" s="272"/>
      <c r="P24" s="272"/>
      <c r="Q24" s="272"/>
      <c r="R24" s="272"/>
      <c r="S24" s="272"/>
      <c r="T24" s="272"/>
      <c r="U24" s="272"/>
      <c r="V24" s="272"/>
      <c r="W24" s="272"/>
      <c r="X24" s="272"/>
      <c r="Y24" s="272"/>
      <c r="Z24" s="272"/>
    </row>
    <row r="25" spans="1:26" ht="58.5" customHeight="1">
      <c r="A25" s="137"/>
      <c r="B25" s="9" t="s">
        <v>128</v>
      </c>
      <c r="C25" s="389" t="s">
        <v>129</v>
      </c>
      <c r="D25" s="390"/>
      <c r="E25" s="390"/>
      <c r="F25" s="278" t="str">
        <f>IF($F$23="","",IF($F$23='Data Valid. Internal-External'!AH6,'Data Valid. Internal-External'!AJ6,0))</f>
        <v/>
      </c>
      <c r="G25" s="280"/>
      <c r="H25" s="271"/>
      <c r="I25" s="272"/>
      <c r="J25" s="272"/>
      <c r="K25" s="272"/>
      <c r="L25" s="272"/>
      <c r="M25" s="272"/>
      <c r="N25" s="272"/>
      <c r="O25" s="272"/>
      <c r="P25" s="272"/>
      <c r="Q25" s="272"/>
      <c r="R25" s="272"/>
      <c r="S25" s="272"/>
      <c r="T25" s="272"/>
      <c r="U25" s="272"/>
      <c r="V25" s="272"/>
      <c r="W25" s="272"/>
      <c r="X25" s="272"/>
      <c r="Y25" s="272"/>
      <c r="Z25" s="272"/>
    </row>
    <row r="26" spans="1:26" ht="23.1" customHeight="1">
      <c r="A26" s="137"/>
      <c r="B26" s="9" t="s">
        <v>101</v>
      </c>
      <c r="C26" s="389" t="s">
        <v>130</v>
      </c>
      <c r="D26" s="390"/>
      <c r="E26" s="390"/>
      <c r="F26" s="395"/>
      <c r="G26" s="280"/>
      <c r="H26" s="271"/>
      <c r="I26" s="272"/>
      <c r="J26" s="272"/>
      <c r="K26" s="272"/>
      <c r="L26" s="272"/>
      <c r="M26" s="272"/>
      <c r="N26" s="272"/>
      <c r="O26" s="272"/>
      <c r="P26" s="272"/>
      <c r="Q26" s="272"/>
      <c r="R26" s="272"/>
      <c r="S26" s="272"/>
      <c r="T26" s="272"/>
      <c r="U26" s="272"/>
      <c r="V26" s="272"/>
      <c r="W26" s="272"/>
      <c r="X26" s="272"/>
      <c r="Y26" s="272"/>
      <c r="Z26" s="272"/>
    </row>
    <row r="27" spans="1:26" ht="55.5" customHeight="1">
      <c r="A27" s="137"/>
      <c r="B27" s="9" t="s">
        <v>131</v>
      </c>
      <c r="C27" s="389" t="s">
        <v>132</v>
      </c>
      <c r="D27" s="390"/>
      <c r="E27" s="390"/>
      <c r="F27" s="221"/>
      <c r="G27" s="280" t="str">
        <f t="shared" ref="G27:G28" si="0">IF(F27="","Select a value from dropdown","")</f>
        <v>Select a value from dropdown</v>
      </c>
      <c r="H27" s="271"/>
      <c r="I27" s="272"/>
      <c r="J27" s="272"/>
      <c r="K27" s="272"/>
      <c r="L27" s="272"/>
      <c r="M27" s="272"/>
      <c r="N27" s="272"/>
      <c r="O27" s="272"/>
      <c r="P27" s="272"/>
      <c r="Q27" s="272"/>
      <c r="R27" s="272"/>
      <c r="S27" s="272"/>
      <c r="T27" s="272"/>
      <c r="U27" s="272"/>
      <c r="V27" s="272"/>
      <c r="W27" s="272"/>
      <c r="X27" s="272"/>
      <c r="Y27" s="272"/>
      <c r="Z27" s="272"/>
    </row>
    <row r="28" spans="1:26" ht="54" customHeight="1">
      <c r="A28" s="137"/>
      <c r="B28" s="9" t="s">
        <v>133</v>
      </c>
      <c r="C28" s="389" t="s">
        <v>134</v>
      </c>
      <c r="D28" s="390"/>
      <c r="E28" s="390"/>
      <c r="F28" s="221"/>
      <c r="G28" s="280" t="str">
        <f t="shared" si="0"/>
        <v>Select a value from dropdown</v>
      </c>
      <c r="H28" s="271"/>
      <c r="I28" s="272"/>
      <c r="J28" s="272"/>
      <c r="K28" s="272"/>
      <c r="L28" s="272"/>
      <c r="M28" s="272"/>
      <c r="N28" s="272"/>
      <c r="O28" s="272"/>
      <c r="P28" s="272"/>
      <c r="Q28" s="272"/>
      <c r="R28" s="272"/>
      <c r="S28" s="272"/>
      <c r="T28" s="272"/>
      <c r="U28" s="272"/>
      <c r="V28" s="272"/>
      <c r="W28" s="272"/>
      <c r="X28" s="272"/>
      <c r="Y28" s="272"/>
      <c r="Z28" s="272"/>
    </row>
    <row r="29" spans="1:26" ht="32.450000000000003" customHeight="1">
      <c r="A29" s="137"/>
      <c r="B29" s="417" t="s">
        <v>135</v>
      </c>
      <c r="C29" s="418"/>
      <c r="D29" s="418"/>
      <c r="E29" s="418"/>
      <c r="F29" s="326">
        <f>IF(OR(F6="No",F7="No"),"Risk Failed",(IF(SUM(F9:F28)&lt;0,0,SUM(F9:F28))))</f>
        <v>0</v>
      </c>
      <c r="G29" s="210"/>
      <c r="H29" s="271"/>
      <c r="I29" s="272"/>
      <c r="J29" s="272"/>
      <c r="K29" s="272"/>
      <c r="L29" s="272"/>
      <c r="M29" s="272"/>
      <c r="N29" s="272"/>
      <c r="O29" s="272"/>
      <c r="P29" s="272"/>
      <c r="Q29" s="272"/>
      <c r="R29" s="272"/>
      <c r="S29" s="272"/>
      <c r="T29" s="272"/>
      <c r="U29" s="272"/>
      <c r="V29" s="272"/>
      <c r="W29" s="272"/>
      <c r="X29" s="272"/>
      <c r="Y29" s="272"/>
      <c r="Z29" s="272"/>
    </row>
    <row r="30" spans="1:26" ht="16.5" customHeight="1" thickBot="1">
      <c r="A30" s="137"/>
      <c r="B30" s="416" t="s">
        <v>136</v>
      </c>
      <c r="C30" s="638"/>
      <c r="D30" s="638"/>
      <c r="E30" s="638"/>
      <c r="F30" s="639"/>
      <c r="G30" s="210"/>
      <c r="H30" s="271"/>
      <c r="I30" s="272"/>
      <c r="J30" s="272"/>
      <c r="K30" s="272"/>
      <c r="L30" s="272"/>
      <c r="M30" s="272"/>
      <c r="N30" s="272"/>
      <c r="O30" s="272"/>
      <c r="P30" s="272"/>
      <c r="Q30" s="272"/>
      <c r="R30" s="272"/>
      <c r="S30" s="272"/>
      <c r="T30" s="272"/>
      <c r="U30" s="272"/>
      <c r="V30" s="272"/>
      <c r="W30" s="272"/>
      <c r="X30" s="272"/>
      <c r="Y30" s="272"/>
      <c r="Z30" s="272"/>
    </row>
    <row r="31" spans="1:26" ht="19.5" customHeight="1" thickBot="1">
      <c r="A31" s="137"/>
      <c r="B31" s="327"/>
      <c r="C31" s="327"/>
      <c r="D31" s="327"/>
      <c r="E31" s="327"/>
      <c r="F31" s="327"/>
      <c r="G31" s="210"/>
      <c r="H31" s="271"/>
      <c r="I31" s="272"/>
      <c r="J31" s="272"/>
      <c r="K31" s="272"/>
      <c r="L31" s="272"/>
      <c r="M31" s="272"/>
      <c r="N31" s="272"/>
      <c r="O31" s="272"/>
      <c r="P31" s="272"/>
      <c r="Q31" s="272"/>
      <c r="R31" s="272"/>
      <c r="S31" s="272"/>
      <c r="T31" s="272"/>
      <c r="U31" s="272"/>
      <c r="V31" s="272"/>
      <c r="W31" s="272"/>
      <c r="X31" s="272"/>
      <c r="Y31" s="272"/>
      <c r="Z31" s="272"/>
    </row>
    <row r="32" spans="1:26" ht="18" customHeight="1" thickBot="1">
      <c r="A32" s="137"/>
      <c r="B32" s="384" t="s">
        <v>137</v>
      </c>
      <c r="C32" s="385"/>
      <c r="D32" s="385"/>
      <c r="E32" s="385"/>
      <c r="F32" s="386"/>
      <c r="G32" s="307"/>
      <c r="H32" s="271"/>
      <c r="I32" s="272"/>
      <c r="J32" s="272"/>
      <c r="K32" s="272"/>
      <c r="L32" s="272"/>
      <c r="M32" s="272"/>
      <c r="N32" s="272"/>
      <c r="O32" s="272"/>
      <c r="P32" s="272"/>
      <c r="Q32" s="272"/>
      <c r="R32" s="272"/>
      <c r="S32" s="272"/>
      <c r="T32" s="272"/>
      <c r="U32" s="272"/>
      <c r="V32" s="272"/>
      <c r="W32" s="272"/>
      <c r="X32" s="272"/>
      <c r="Y32" s="272"/>
      <c r="Z32" s="272"/>
    </row>
    <row r="33" spans="1:26" ht="17.25" customHeight="1">
      <c r="A33" s="137"/>
      <c r="B33" s="423" t="s">
        <v>138</v>
      </c>
      <c r="C33" s="636"/>
      <c r="D33" s="636"/>
      <c r="E33" s="636"/>
      <c r="F33" s="228" t="s">
        <v>22</v>
      </c>
      <c r="G33" s="210"/>
      <c r="H33" s="271"/>
      <c r="I33" s="272"/>
      <c r="J33" s="272"/>
      <c r="K33" s="272"/>
      <c r="L33" s="272"/>
      <c r="M33" s="272"/>
      <c r="N33" s="272"/>
      <c r="O33" s="272"/>
      <c r="P33" s="272"/>
      <c r="Q33" s="272"/>
      <c r="R33" s="272"/>
      <c r="S33" s="272"/>
      <c r="T33" s="272"/>
      <c r="U33" s="272"/>
      <c r="V33" s="272"/>
      <c r="W33" s="272"/>
      <c r="X33" s="272"/>
      <c r="Y33" s="272"/>
      <c r="Z33" s="272"/>
    </row>
    <row r="34" spans="1:26" ht="50.1" customHeight="1">
      <c r="A34" s="137"/>
      <c r="B34" s="9" t="s">
        <v>23</v>
      </c>
      <c r="C34" s="389" t="s">
        <v>139</v>
      </c>
      <c r="D34" s="390"/>
      <c r="E34" s="390"/>
      <c r="F34" s="317"/>
      <c r="G34" s="280" t="str">
        <f t="shared" ref="G34:G35" si="1">IF(F34="","Select an answer from dropdown","")</f>
        <v>Select an answer from dropdown</v>
      </c>
      <c r="H34" s="271"/>
      <c r="I34" s="272"/>
      <c r="J34" s="272"/>
      <c r="K34" s="272"/>
      <c r="L34" s="272"/>
      <c r="M34" s="272"/>
      <c r="N34" s="272"/>
      <c r="O34" s="272"/>
      <c r="P34" s="272"/>
      <c r="Q34" s="272"/>
      <c r="R34" s="272"/>
      <c r="S34" s="272"/>
      <c r="T34" s="272"/>
      <c r="U34" s="272"/>
      <c r="V34" s="272"/>
      <c r="W34" s="272"/>
      <c r="X34" s="272"/>
      <c r="Y34" s="272"/>
      <c r="Z34" s="272"/>
    </row>
    <row r="35" spans="1:26" ht="30" customHeight="1">
      <c r="A35" s="137"/>
      <c r="B35" s="9" t="s">
        <v>25</v>
      </c>
      <c r="C35" s="389" t="s">
        <v>140</v>
      </c>
      <c r="D35" s="390"/>
      <c r="E35" s="390"/>
      <c r="F35" s="221"/>
      <c r="G35" s="280" t="str">
        <f t="shared" si="1"/>
        <v>Select an answer from dropdown</v>
      </c>
      <c r="H35" s="271"/>
      <c r="I35" s="272"/>
      <c r="J35" s="272"/>
      <c r="K35" s="272"/>
      <c r="L35" s="272"/>
      <c r="M35" s="272"/>
      <c r="N35" s="272"/>
      <c r="O35" s="272"/>
      <c r="P35" s="272"/>
      <c r="Q35" s="272"/>
      <c r="R35" s="272"/>
      <c r="S35" s="272"/>
      <c r="T35" s="272"/>
      <c r="U35" s="272"/>
      <c r="V35" s="272"/>
      <c r="W35" s="272"/>
      <c r="X35" s="272"/>
      <c r="Y35" s="272"/>
      <c r="Z35" s="272"/>
    </row>
    <row r="36" spans="1:26" ht="30" customHeight="1">
      <c r="A36" s="137"/>
      <c r="B36" s="9" t="s">
        <v>6</v>
      </c>
      <c r="C36" s="389" t="s">
        <v>141</v>
      </c>
      <c r="D36" s="390"/>
      <c r="E36" s="390"/>
      <c r="F36" s="278" t="str">
        <f>IF($F$35="","",IF($F$35='Data Valid. Internal-External'!AM5,'Data Valid. Internal-External'!AN6,0))</f>
        <v/>
      </c>
      <c r="G36" s="280"/>
      <c r="H36" s="271"/>
      <c r="I36" s="272"/>
      <c r="J36" s="272"/>
      <c r="K36" s="272"/>
      <c r="L36" s="272"/>
      <c r="M36" s="272"/>
      <c r="N36" s="272"/>
      <c r="O36" s="272"/>
      <c r="P36" s="272"/>
      <c r="Q36" s="272"/>
      <c r="R36" s="272"/>
      <c r="S36" s="272"/>
      <c r="T36" s="272"/>
      <c r="U36" s="272"/>
      <c r="V36" s="272"/>
      <c r="W36" s="272"/>
      <c r="X36" s="272"/>
      <c r="Y36" s="272"/>
      <c r="Z36" s="272"/>
    </row>
    <row r="37" spans="1:26" ht="30" customHeight="1">
      <c r="A37" s="137"/>
      <c r="B37" s="9" t="s">
        <v>8</v>
      </c>
      <c r="C37" s="389" t="s">
        <v>142</v>
      </c>
      <c r="D37" s="390"/>
      <c r="E37" s="390"/>
      <c r="F37" s="278" t="str">
        <f>IF($F$35="","",IF($F$35='Data Valid. Internal-External'!AM6,'Data Valid. Internal-External'!AO6,0))</f>
        <v/>
      </c>
      <c r="G37" s="280"/>
      <c r="H37" s="271"/>
      <c r="I37" s="272"/>
      <c r="J37" s="272"/>
      <c r="K37" s="272"/>
      <c r="L37" s="272"/>
      <c r="M37" s="272"/>
      <c r="N37" s="272"/>
      <c r="O37" s="272"/>
      <c r="P37" s="272"/>
      <c r="Q37" s="272"/>
      <c r="R37" s="272"/>
      <c r="S37" s="272"/>
      <c r="T37" s="272"/>
      <c r="U37" s="272"/>
      <c r="V37" s="272"/>
      <c r="W37" s="272"/>
      <c r="X37" s="272"/>
      <c r="Y37" s="272"/>
      <c r="Z37" s="272"/>
    </row>
    <row r="38" spans="1:26" ht="42" customHeight="1">
      <c r="A38" s="137"/>
      <c r="B38" s="9" t="s">
        <v>38</v>
      </c>
      <c r="C38" s="389" t="s">
        <v>143</v>
      </c>
      <c r="D38" s="390"/>
      <c r="E38" s="390"/>
      <c r="F38" s="221"/>
      <c r="G38" s="280" t="str">
        <f>IF(F38="","Select an answer from dropdown","")</f>
        <v>Select an answer from dropdown</v>
      </c>
      <c r="H38" s="271"/>
      <c r="I38" s="272"/>
      <c r="J38" s="272"/>
      <c r="K38" s="272"/>
      <c r="L38" s="272"/>
      <c r="M38" s="272"/>
      <c r="N38" s="272"/>
      <c r="O38" s="272"/>
      <c r="P38" s="272"/>
      <c r="Q38" s="272"/>
      <c r="R38" s="272"/>
      <c r="S38" s="272"/>
      <c r="T38" s="272"/>
      <c r="U38" s="272"/>
      <c r="V38" s="272"/>
      <c r="W38" s="272"/>
      <c r="X38" s="272"/>
      <c r="Y38" s="272"/>
      <c r="Z38" s="272"/>
    </row>
    <row r="39" spans="1:26" ht="42" customHeight="1">
      <c r="A39" s="137"/>
      <c r="B39" s="9" t="s">
        <v>10</v>
      </c>
      <c r="C39" s="419" t="s">
        <v>144</v>
      </c>
      <c r="D39" s="420"/>
      <c r="E39" s="420"/>
      <c r="F39" s="278" t="str">
        <f>IF($F$38="","",IF($F$38='Data Valid. Internal-External'!AP5,'Data Valid. Internal-External'!AQ6,0))</f>
        <v/>
      </c>
      <c r="G39" s="280"/>
      <c r="H39" s="271"/>
      <c r="I39" s="272"/>
      <c r="J39" s="272"/>
      <c r="K39" s="272"/>
      <c r="L39" s="272"/>
      <c r="M39" s="272"/>
      <c r="N39" s="272"/>
      <c r="O39" s="272"/>
      <c r="P39" s="272"/>
      <c r="Q39" s="272"/>
      <c r="R39" s="272"/>
      <c r="S39" s="272"/>
      <c r="T39" s="272"/>
      <c r="U39" s="272"/>
      <c r="V39" s="272"/>
      <c r="W39" s="272"/>
      <c r="X39" s="272"/>
      <c r="Y39" s="272"/>
      <c r="Z39" s="272"/>
    </row>
    <row r="40" spans="1:26" ht="42" customHeight="1">
      <c r="A40" s="137"/>
      <c r="B40" s="9" t="s">
        <v>30</v>
      </c>
      <c r="C40" s="419" t="s">
        <v>145</v>
      </c>
      <c r="D40" s="420"/>
      <c r="E40" s="420"/>
      <c r="F40" s="278" t="str">
        <f>IF($F$38="","",IF($F$38='Data Valid. Internal-External'!AP6,'Data Valid. Internal-External'!AR6,0))</f>
        <v/>
      </c>
      <c r="G40" s="280"/>
      <c r="H40" s="271"/>
      <c r="I40" s="272"/>
      <c r="J40" s="272"/>
      <c r="K40" s="272"/>
      <c r="L40" s="272"/>
      <c r="M40" s="272"/>
      <c r="N40" s="272"/>
      <c r="O40" s="272"/>
      <c r="P40" s="272"/>
      <c r="Q40" s="272"/>
      <c r="R40" s="272"/>
      <c r="S40" s="272"/>
      <c r="T40" s="272"/>
      <c r="U40" s="272"/>
      <c r="V40" s="272"/>
      <c r="W40" s="272"/>
      <c r="X40" s="272"/>
      <c r="Y40" s="272"/>
      <c r="Z40" s="272"/>
    </row>
    <row r="41" spans="1:26" ht="14.25" customHeight="1">
      <c r="A41" s="137"/>
      <c r="B41" s="424" t="s">
        <v>146</v>
      </c>
      <c r="C41" s="425"/>
      <c r="D41" s="425"/>
      <c r="E41" s="425"/>
      <c r="F41" s="296">
        <f>IF(F34="No",0,IF(SUM(F36:F40)&lt;0,0,SUM(F36:F40)))</f>
        <v>0</v>
      </c>
      <c r="G41" s="255"/>
      <c r="H41" s="255"/>
      <c r="I41" s="274"/>
      <c r="J41" s="272"/>
      <c r="K41" s="272"/>
      <c r="L41" s="272"/>
      <c r="M41" s="272"/>
      <c r="N41" s="272"/>
      <c r="O41" s="272"/>
      <c r="P41" s="272"/>
      <c r="Q41" s="272"/>
      <c r="R41" s="272"/>
      <c r="S41" s="272"/>
      <c r="T41" s="272"/>
      <c r="U41" s="272"/>
      <c r="V41" s="272"/>
      <c r="W41" s="272"/>
      <c r="X41" s="272"/>
      <c r="Y41" s="272"/>
      <c r="Z41" s="272"/>
    </row>
    <row r="42" spans="1:26" ht="16.5" customHeight="1" thickBot="1">
      <c r="A42" s="137"/>
      <c r="B42" s="416" t="s">
        <v>136</v>
      </c>
      <c r="C42" s="638"/>
      <c r="D42" s="638"/>
      <c r="E42" s="638"/>
      <c r="F42" s="639"/>
      <c r="G42" s="255"/>
      <c r="H42" s="255"/>
      <c r="I42" s="274"/>
      <c r="J42" s="272"/>
      <c r="K42" s="272"/>
      <c r="L42" s="272"/>
      <c r="M42" s="272"/>
      <c r="N42" s="272"/>
      <c r="O42" s="272"/>
      <c r="P42" s="272"/>
      <c r="Q42" s="272"/>
      <c r="R42" s="272"/>
      <c r="S42" s="272"/>
      <c r="T42" s="272"/>
      <c r="U42" s="272"/>
      <c r="V42" s="272"/>
      <c r="W42" s="272"/>
      <c r="X42" s="272"/>
      <c r="Y42" s="272"/>
      <c r="Z42" s="272"/>
    </row>
    <row r="43" spans="1:26" s="118" customFormat="1" ht="18" customHeight="1" thickBot="1">
      <c r="A43" s="137"/>
      <c r="B43" s="275"/>
      <c r="C43" s="260"/>
      <c r="D43" s="260"/>
      <c r="E43" s="260"/>
      <c r="F43" s="260"/>
      <c r="G43" s="255"/>
      <c r="H43" s="255"/>
      <c r="I43" s="274"/>
      <c r="J43" s="272"/>
      <c r="K43" s="272"/>
      <c r="L43" s="272"/>
      <c r="M43" s="272"/>
      <c r="N43" s="272"/>
      <c r="O43" s="272"/>
      <c r="P43" s="272"/>
      <c r="Q43" s="272"/>
      <c r="R43" s="272"/>
      <c r="S43" s="272"/>
      <c r="T43" s="272"/>
      <c r="U43" s="272"/>
      <c r="V43" s="272"/>
      <c r="W43" s="272"/>
      <c r="X43" s="272"/>
      <c r="Y43" s="272"/>
      <c r="Z43" s="272"/>
    </row>
    <row r="44" spans="1:26" ht="19.5" customHeight="1" thickBot="1">
      <c r="A44" s="137"/>
      <c r="B44" s="384" t="s">
        <v>147</v>
      </c>
      <c r="C44" s="385"/>
      <c r="D44" s="385"/>
      <c r="E44" s="385"/>
      <c r="F44" s="386"/>
      <c r="G44" s="307"/>
      <c r="H44" s="255"/>
      <c r="I44" s="274"/>
      <c r="J44" s="272"/>
      <c r="K44" s="272"/>
      <c r="L44" s="272"/>
      <c r="M44" s="272"/>
      <c r="N44" s="272"/>
      <c r="O44" s="272"/>
      <c r="P44" s="272"/>
      <c r="Q44" s="272"/>
      <c r="R44" s="272"/>
      <c r="S44" s="272"/>
      <c r="T44" s="272"/>
      <c r="U44" s="272"/>
      <c r="V44" s="272"/>
      <c r="W44" s="272"/>
      <c r="X44" s="272"/>
      <c r="Y44" s="272"/>
      <c r="Z44" s="272"/>
    </row>
    <row r="45" spans="1:26" ht="16.5" customHeight="1">
      <c r="A45" s="137"/>
      <c r="B45" s="429" t="s">
        <v>148</v>
      </c>
      <c r="C45" s="636"/>
      <c r="D45" s="636"/>
      <c r="E45" s="636"/>
      <c r="F45" s="228" t="s">
        <v>22</v>
      </c>
      <c r="G45" s="30"/>
      <c r="H45" s="255"/>
      <c r="I45" s="313"/>
      <c r="J45" s="272"/>
      <c r="K45" s="272"/>
      <c r="L45" s="272"/>
      <c r="M45" s="272"/>
      <c r="N45" s="272"/>
      <c r="O45" s="272"/>
      <c r="P45" s="272"/>
      <c r="Q45" s="272"/>
      <c r="R45" s="272"/>
      <c r="S45" s="272"/>
      <c r="T45" s="272"/>
      <c r="U45" s="272"/>
      <c r="V45" s="272"/>
      <c r="W45" s="272"/>
      <c r="X45" s="272"/>
      <c r="Y45" s="272"/>
      <c r="Z45" s="272"/>
    </row>
    <row r="46" spans="1:26" ht="15.75" customHeight="1">
      <c r="A46" s="137"/>
      <c r="B46" s="9" t="s">
        <v>23</v>
      </c>
      <c r="C46" s="428" t="s">
        <v>149</v>
      </c>
      <c r="D46" s="640"/>
      <c r="E46" s="220"/>
      <c r="F46" s="317"/>
      <c r="G46" s="280" t="str">
        <f>IF(F46="","Enter a value","")</f>
        <v>Enter a value</v>
      </c>
      <c r="H46" s="255"/>
      <c r="I46" s="274"/>
      <c r="J46" s="272"/>
      <c r="K46" s="272"/>
      <c r="L46" s="272"/>
      <c r="M46" s="272"/>
      <c r="N46" s="272"/>
      <c r="O46" s="272"/>
      <c r="P46" s="272"/>
      <c r="Q46" s="272"/>
      <c r="R46" s="272"/>
      <c r="S46" s="272"/>
      <c r="T46" s="272"/>
      <c r="U46" s="272"/>
      <c r="V46" s="272"/>
      <c r="W46" s="272"/>
      <c r="X46" s="272"/>
      <c r="Y46" s="272"/>
      <c r="Z46" s="272"/>
    </row>
    <row r="47" spans="1:26" ht="15.75" customHeight="1">
      <c r="A47" s="137"/>
      <c r="B47" s="9" t="s">
        <v>6</v>
      </c>
      <c r="C47" s="428" t="s">
        <v>150</v>
      </c>
      <c r="D47" s="640"/>
      <c r="E47" s="220"/>
      <c r="F47" s="234" t="str">
        <f>IF($F$46="","",IF($F$46&lt;-0.79,6,0))</f>
        <v/>
      </c>
      <c r="G47" s="311"/>
      <c r="H47" s="255"/>
      <c r="I47" s="274"/>
      <c r="J47" s="272"/>
      <c r="K47" s="272"/>
      <c r="L47" s="272"/>
      <c r="M47" s="272"/>
      <c r="N47" s="272"/>
      <c r="O47" s="272"/>
      <c r="P47" s="272"/>
      <c r="Q47" s="272"/>
      <c r="R47" s="272"/>
      <c r="S47" s="272"/>
      <c r="T47" s="272"/>
      <c r="U47" s="272"/>
      <c r="V47" s="272"/>
      <c r="W47" s="272"/>
      <c r="X47" s="272"/>
      <c r="Y47" s="272"/>
      <c r="Z47" s="272"/>
    </row>
    <row r="48" spans="1:26" ht="15.75" customHeight="1">
      <c r="A48" s="137"/>
      <c r="B48" s="9" t="s">
        <v>8</v>
      </c>
      <c r="C48" s="428" t="s">
        <v>151</v>
      </c>
      <c r="D48" s="640"/>
      <c r="E48" s="220"/>
      <c r="F48" s="234" t="str">
        <f>IF($F$46="","",IF(AND($F$46&gt;=-0.79,$F$46&lt;-0.32),4,0))</f>
        <v/>
      </c>
      <c r="G48" s="311"/>
      <c r="H48" s="255"/>
      <c r="I48" s="274"/>
      <c r="J48" s="272"/>
      <c r="K48" s="272"/>
      <c r="L48" s="272"/>
      <c r="M48" s="272"/>
      <c r="N48" s="272"/>
      <c r="O48" s="272"/>
      <c r="P48" s="272"/>
      <c r="Q48" s="272"/>
      <c r="R48" s="272"/>
      <c r="S48" s="272"/>
      <c r="T48" s="272"/>
      <c r="U48" s="272"/>
      <c r="V48" s="272"/>
      <c r="W48" s="272"/>
      <c r="X48" s="272"/>
      <c r="Y48" s="272"/>
      <c r="Z48" s="272"/>
    </row>
    <row r="49" spans="1:26" ht="15.75" customHeight="1">
      <c r="A49" s="137"/>
      <c r="B49" s="9" t="s">
        <v>10</v>
      </c>
      <c r="C49" s="428" t="s">
        <v>152</v>
      </c>
      <c r="D49" s="640"/>
      <c r="E49" s="220"/>
      <c r="F49" s="234" t="str">
        <f>IF($F$46="","",IF(AND($F$46&gt;=-0.32,$F$46&lt;0.18),2,0))</f>
        <v/>
      </c>
      <c r="G49" s="311"/>
      <c r="H49" s="255"/>
      <c r="I49" s="274"/>
      <c r="J49" s="272"/>
      <c r="K49" s="272"/>
      <c r="L49" s="272"/>
      <c r="M49" s="272"/>
      <c r="N49" s="272"/>
      <c r="O49" s="272"/>
      <c r="P49" s="272"/>
      <c r="Q49" s="272"/>
      <c r="R49" s="272"/>
      <c r="S49" s="272"/>
      <c r="T49" s="272"/>
      <c r="U49" s="272"/>
      <c r="V49" s="272"/>
      <c r="W49" s="272"/>
      <c r="X49" s="272"/>
      <c r="Y49" s="272"/>
      <c r="Z49" s="272"/>
    </row>
    <row r="50" spans="1:26" ht="15.75" customHeight="1">
      <c r="A50" s="137"/>
      <c r="B50" s="9" t="s">
        <v>30</v>
      </c>
      <c r="C50" s="428" t="s">
        <v>153</v>
      </c>
      <c r="D50" s="640"/>
      <c r="E50" s="220"/>
      <c r="F50" s="234" t="str">
        <f>IF($F$46="","",IF(AND($F$46&gt;=0.19,$F$46&lt;0.82),1,0))</f>
        <v/>
      </c>
      <c r="G50" s="311"/>
      <c r="H50" s="255"/>
      <c r="I50" s="274"/>
      <c r="J50" s="272"/>
      <c r="K50" s="272"/>
      <c r="L50" s="272"/>
      <c r="M50" s="272"/>
      <c r="N50" s="272"/>
      <c r="O50" s="272"/>
      <c r="P50" s="272"/>
      <c r="Q50" s="272"/>
      <c r="R50" s="272"/>
      <c r="S50" s="272"/>
      <c r="T50" s="272"/>
      <c r="U50" s="272"/>
      <c r="V50" s="272"/>
      <c r="W50" s="272"/>
      <c r="X50" s="272"/>
      <c r="Y50" s="272"/>
      <c r="Z50" s="272"/>
    </row>
    <row r="51" spans="1:26" ht="15.75" customHeight="1">
      <c r="A51" s="137"/>
      <c r="B51" s="9" t="s">
        <v>32</v>
      </c>
      <c r="C51" s="428" t="s">
        <v>154</v>
      </c>
      <c r="D51" s="640"/>
      <c r="E51" s="220"/>
      <c r="F51" s="234" t="str">
        <f>IF($F$46="","",IF($F$46&gt;=0.82,0,0))</f>
        <v/>
      </c>
      <c r="G51" s="311"/>
      <c r="H51" s="255"/>
      <c r="I51" s="274"/>
      <c r="J51" s="272"/>
      <c r="K51" s="272"/>
      <c r="L51" s="272"/>
      <c r="M51" s="272"/>
      <c r="N51" s="272"/>
      <c r="O51" s="272"/>
      <c r="P51" s="272"/>
      <c r="Q51" s="272"/>
      <c r="R51" s="272"/>
      <c r="S51" s="272"/>
      <c r="T51" s="272"/>
      <c r="U51" s="272"/>
      <c r="V51" s="272"/>
      <c r="W51" s="272"/>
      <c r="X51" s="272"/>
      <c r="Y51" s="272"/>
      <c r="Z51" s="272"/>
    </row>
    <row r="52" spans="1:26" ht="15.75" customHeight="1">
      <c r="A52" s="137"/>
      <c r="B52" s="9" t="s">
        <v>25</v>
      </c>
      <c r="C52" s="419" t="s">
        <v>39</v>
      </c>
      <c r="D52" s="420"/>
      <c r="E52" s="420"/>
      <c r="F52" s="234"/>
      <c r="G52" s="311"/>
      <c r="H52" s="255"/>
      <c r="I52" s="274"/>
      <c r="J52" s="272"/>
      <c r="K52" s="272"/>
      <c r="L52" s="272"/>
      <c r="M52" s="272"/>
      <c r="N52" s="272"/>
      <c r="O52" s="272"/>
      <c r="P52" s="272"/>
      <c r="Q52" s="272"/>
      <c r="R52" s="272"/>
      <c r="S52" s="272"/>
      <c r="T52" s="272"/>
      <c r="U52" s="272"/>
      <c r="V52" s="272"/>
      <c r="W52" s="272"/>
      <c r="X52" s="272"/>
      <c r="Y52" s="272"/>
      <c r="Z52" s="272"/>
    </row>
    <row r="53" spans="1:26" ht="84.6" customHeight="1">
      <c r="A53" s="137"/>
      <c r="B53" s="9" t="s">
        <v>34</v>
      </c>
      <c r="C53" s="419" t="s">
        <v>155</v>
      </c>
      <c r="D53" s="640"/>
      <c r="E53" s="316"/>
      <c r="F53" s="221"/>
      <c r="G53" s="280" t="str">
        <f>IF(F53="","Select a value from dropdown","")</f>
        <v>Select a value from dropdown</v>
      </c>
      <c r="H53" s="255"/>
      <c r="I53" s="274"/>
      <c r="J53" s="272"/>
      <c r="K53" s="272"/>
      <c r="L53" s="272"/>
      <c r="M53" s="272"/>
      <c r="N53" s="272"/>
      <c r="O53" s="272"/>
      <c r="P53" s="272"/>
      <c r="Q53" s="272"/>
      <c r="R53" s="272"/>
      <c r="S53" s="272"/>
      <c r="T53" s="272"/>
      <c r="U53" s="272"/>
      <c r="V53" s="272"/>
      <c r="W53" s="272"/>
      <c r="X53" s="272"/>
      <c r="Y53" s="272"/>
      <c r="Z53" s="272"/>
    </row>
    <row r="54" spans="1:26" ht="14.25" customHeight="1">
      <c r="A54" s="137"/>
      <c r="B54" s="402" t="s">
        <v>156</v>
      </c>
      <c r="C54" s="640"/>
      <c r="D54" s="282"/>
      <c r="E54" s="282"/>
      <c r="F54" s="296">
        <f>IF(SUM(F47:F53)&lt;0,0,SUM(F47:F53))</f>
        <v>0</v>
      </c>
      <c r="G54" s="30"/>
      <c r="H54" s="276"/>
      <c r="I54" s="274"/>
      <c r="J54" s="272"/>
      <c r="K54" s="272"/>
      <c r="L54" s="272"/>
      <c r="M54" s="272"/>
      <c r="N54" s="272"/>
      <c r="O54" s="272"/>
      <c r="P54" s="272"/>
      <c r="Q54" s="272"/>
      <c r="R54" s="272"/>
      <c r="S54" s="272"/>
      <c r="T54" s="272"/>
      <c r="U54" s="272"/>
      <c r="V54" s="272"/>
      <c r="W54" s="272"/>
      <c r="X54" s="272"/>
      <c r="Y54" s="272"/>
      <c r="Z54" s="272"/>
    </row>
    <row r="55" spans="1:26" ht="15" customHeight="1" thickBot="1">
      <c r="A55" s="137"/>
      <c r="B55" s="416" t="s">
        <v>136</v>
      </c>
      <c r="C55" s="638"/>
      <c r="D55" s="638"/>
      <c r="E55" s="638"/>
      <c r="F55" s="639"/>
      <c r="G55" s="30"/>
      <c r="H55" s="276"/>
      <c r="I55" s="274"/>
      <c r="J55" s="272"/>
      <c r="K55" s="272"/>
      <c r="L55" s="272"/>
      <c r="M55" s="272"/>
      <c r="N55" s="272"/>
      <c r="O55" s="272"/>
      <c r="P55" s="272"/>
      <c r="Q55" s="272"/>
      <c r="R55" s="272"/>
      <c r="S55" s="272"/>
      <c r="T55" s="272"/>
      <c r="U55" s="272"/>
      <c r="V55" s="272"/>
      <c r="W55" s="272"/>
      <c r="X55" s="272"/>
      <c r="Y55" s="272"/>
      <c r="Z55" s="272"/>
    </row>
    <row r="56" spans="1:26" s="118" customFormat="1" ht="15" customHeight="1" thickBot="1">
      <c r="A56" s="137"/>
      <c r="B56" s="275"/>
      <c r="C56" s="260"/>
      <c r="D56" s="260"/>
      <c r="E56" s="260"/>
      <c r="F56" s="260"/>
      <c r="G56" s="30"/>
      <c r="H56" s="276"/>
      <c r="I56" s="274"/>
      <c r="J56" s="272"/>
      <c r="K56" s="272"/>
      <c r="L56" s="272"/>
      <c r="M56" s="272"/>
      <c r="N56" s="272"/>
      <c r="O56" s="272"/>
      <c r="P56" s="272"/>
      <c r="Q56" s="272"/>
      <c r="R56" s="272"/>
      <c r="S56" s="272"/>
      <c r="T56" s="272"/>
      <c r="U56" s="272"/>
      <c r="V56" s="272"/>
      <c r="W56" s="272"/>
      <c r="X56" s="272"/>
      <c r="Y56" s="272"/>
      <c r="Z56" s="272"/>
    </row>
    <row r="57" spans="1:26" ht="17.25" customHeight="1" thickBot="1">
      <c r="A57" s="137"/>
      <c r="B57" s="384" t="s">
        <v>157</v>
      </c>
      <c r="C57" s="385"/>
      <c r="D57" s="385"/>
      <c r="E57" s="385"/>
      <c r="F57" s="386"/>
      <c r="G57" s="307"/>
      <c r="H57" s="276"/>
      <c r="I57" s="274"/>
      <c r="J57" s="272"/>
      <c r="K57" s="272"/>
      <c r="L57" s="272"/>
      <c r="M57" s="272"/>
      <c r="N57" s="272"/>
      <c r="O57" s="272"/>
      <c r="P57" s="272"/>
      <c r="Q57" s="272"/>
      <c r="R57" s="272"/>
      <c r="S57" s="272"/>
      <c r="T57" s="272"/>
      <c r="U57" s="272"/>
      <c r="V57" s="272"/>
      <c r="W57" s="272"/>
      <c r="X57" s="272"/>
      <c r="Y57" s="272"/>
      <c r="Z57" s="272"/>
    </row>
    <row r="58" spans="1:26" ht="31.5" customHeight="1">
      <c r="A58" s="137"/>
      <c r="B58" s="426" t="s">
        <v>158</v>
      </c>
      <c r="C58" s="645"/>
      <c r="D58" s="328"/>
      <c r="E58" s="328"/>
      <c r="F58" s="14">
        <f>IF(LT="Risk Failed","Risk Failed",IF(LT+CE+PC&gt;20,"Risk Failed",IF(LT+CE+PC&lt;0,0,(LT+CE+PC))))</f>
        <v>0</v>
      </c>
      <c r="G58" s="323"/>
      <c r="H58" s="364"/>
      <c r="I58" s="274"/>
      <c r="J58" s="272"/>
      <c r="K58" s="272"/>
      <c r="L58" s="272"/>
      <c r="M58" s="272"/>
      <c r="N58" s="272"/>
      <c r="O58" s="272"/>
      <c r="P58" s="272"/>
      <c r="Q58" s="272"/>
      <c r="R58" s="272"/>
      <c r="S58" s="272"/>
      <c r="T58" s="272"/>
      <c r="U58" s="272"/>
      <c r="V58" s="272"/>
      <c r="W58" s="272"/>
      <c r="X58" s="272"/>
      <c r="Y58" s="272"/>
      <c r="Z58" s="272"/>
    </row>
    <row r="59" spans="1:26" ht="23.25" customHeight="1" thickBot="1">
      <c r="A59" s="137"/>
      <c r="B59" s="427" t="s">
        <v>107</v>
      </c>
      <c r="C59" s="646"/>
      <c r="D59" s="646"/>
      <c r="E59" s="646"/>
      <c r="F59" s="647"/>
      <c r="G59" s="30"/>
      <c r="H59" s="8"/>
      <c r="I59" s="284"/>
      <c r="J59" s="272"/>
      <c r="K59" s="272"/>
      <c r="L59" s="272"/>
      <c r="M59" s="272"/>
      <c r="N59" s="272"/>
      <c r="O59" s="272"/>
      <c r="P59" s="272"/>
      <c r="Q59" s="272"/>
      <c r="R59" s="272"/>
      <c r="S59" s="272"/>
      <c r="T59" s="272"/>
      <c r="U59" s="272"/>
      <c r="V59" s="272"/>
      <c r="W59" s="272"/>
      <c r="X59" s="272"/>
      <c r="Y59" s="272"/>
      <c r="Z59" s="272"/>
    </row>
    <row r="60" spans="1:26">
      <c r="A60" s="15"/>
      <c r="B60" s="16"/>
      <c r="C60" s="16"/>
      <c r="D60" s="16"/>
      <c r="E60" s="16"/>
      <c r="F60" s="16"/>
      <c r="G60" s="15"/>
      <c r="H60" s="15"/>
      <c r="I60" s="15"/>
      <c r="J60" s="272"/>
      <c r="K60" s="272"/>
      <c r="L60" s="272"/>
      <c r="M60" s="272"/>
      <c r="N60" s="272"/>
      <c r="O60" s="272"/>
      <c r="P60" s="272"/>
      <c r="Q60" s="272"/>
      <c r="R60" s="272"/>
      <c r="S60" s="272"/>
      <c r="T60" s="272"/>
      <c r="U60" s="272"/>
      <c r="V60" s="272"/>
      <c r="W60" s="272"/>
      <c r="X60" s="272"/>
      <c r="Y60" s="272"/>
      <c r="Z60" s="272"/>
    </row>
    <row r="61" spans="1:26" ht="15.75" thickBot="1">
      <c r="A61" s="15"/>
      <c r="B61" s="15"/>
      <c r="C61" s="15"/>
      <c r="D61" s="15"/>
      <c r="E61" s="15"/>
      <c r="F61" s="15"/>
      <c r="G61" s="15"/>
      <c r="H61" s="15"/>
      <c r="I61" s="15"/>
      <c r="J61" s="272"/>
      <c r="K61" s="272"/>
      <c r="L61" s="272"/>
      <c r="M61" s="272"/>
      <c r="N61" s="272"/>
      <c r="O61" s="272"/>
      <c r="P61" s="272"/>
      <c r="Q61" s="272"/>
      <c r="R61" s="272"/>
      <c r="S61" s="272"/>
      <c r="T61" s="272"/>
      <c r="U61" s="272"/>
      <c r="V61" s="272"/>
      <c r="W61" s="272"/>
      <c r="X61" s="272"/>
      <c r="Y61" s="272"/>
      <c r="Z61" s="272"/>
    </row>
    <row r="62" spans="1:26" ht="15" customHeight="1" thickBot="1">
      <c r="B62" s="15"/>
      <c r="C62" s="15"/>
      <c r="D62" s="15"/>
      <c r="E62" s="15"/>
      <c r="F62" s="15"/>
      <c r="G62" s="15"/>
      <c r="H62" s="15"/>
      <c r="I62" s="15"/>
      <c r="J62" s="272"/>
      <c r="K62" s="272"/>
      <c r="L62" s="272"/>
      <c r="M62" s="272"/>
      <c r="N62" s="272"/>
      <c r="O62" s="272"/>
      <c r="P62" s="272"/>
      <c r="Q62" s="272"/>
      <c r="R62" s="272"/>
      <c r="S62" s="272"/>
      <c r="T62" s="272"/>
      <c r="U62" s="272"/>
      <c r="V62" s="272"/>
      <c r="W62" s="272"/>
      <c r="X62" s="272"/>
      <c r="Y62" s="272"/>
      <c r="Z62" s="272"/>
    </row>
    <row r="63" spans="1:26" ht="15" customHeight="1" thickBot="1">
      <c r="A63" s="15"/>
      <c r="B63" s="15"/>
      <c r="C63" s="15"/>
      <c r="D63" s="15"/>
      <c r="E63" s="15"/>
      <c r="F63" s="15"/>
      <c r="G63" s="15"/>
      <c r="H63" s="15"/>
      <c r="I63" s="15"/>
      <c r="J63" s="272"/>
      <c r="K63" s="272"/>
      <c r="L63" s="272"/>
      <c r="M63" s="272"/>
      <c r="N63" s="272"/>
      <c r="O63" s="272"/>
      <c r="P63" s="272"/>
      <c r="Q63" s="272"/>
      <c r="R63" s="272"/>
      <c r="S63" s="272"/>
      <c r="T63" s="272"/>
      <c r="U63" s="272"/>
      <c r="V63" s="272"/>
      <c r="W63" s="272"/>
      <c r="X63" s="272"/>
      <c r="Y63" s="272"/>
      <c r="Z63" s="272"/>
    </row>
    <row r="64" spans="1:26" ht="15" customHeight="1" thickBot="1">
      <c r="A64" s="15"/>
      <c r="B64" s="15"/>
      <c r="C64" s="15"/>
      <c r="D64" s="15"/>
      <c r="E64" s="15"/>
      <c r="F64" s="15"/>
      <c r="G64" s="15"/>
      <c r="H64" s="15"/>
      <c r="I64" s="15"/>
      <c r="J64" s="272"/>
      <c r="K64" s="272"/>
      <c r="L64" s="272"/>
      <c r="M64" s="272"/>
      <c r="N64" s="272"/>
      <c r="O64" s="272"/>
      <c r="P64" s="272"/>
      <c r="Q64" s="272"/>
      <c r="R64" s="272"/>
      <c r="S64" s="272"/>
      <c r="T64" s="272"/>
      <c r="U64" s="272"/>
      <c r="V64" s="272"/>
      <c r="W64" s="272"/>
      <c r="X64" s="272"/>
      <c r="Y64" s="272"/>
      <c r="Z64" s="272"/>
    </row>
    <row r="65" spans="1:26" ht="15" customHeight="1" thickBot="1">
      <c r="A65" s="15"/>
      <c r="B65" s="15"/>
      <c r="C65" s="15"/>
      <c r="D65" s="15"/>
      <c r="E65" s="15"/>
      <c r="F65" s="15"/>
      <c r="G65" s="15"/>
      <c r="H65" s="15"/>
      <c r="I65" s="15"/>
      <c r="J65" s="272"/>
      <c r="K65" s="272"/>
      <c r="L65" s="272"/>
      <c r="M65" s="272"/>
      <c r="N65" s="272"/>
      <c r="O65" s="272"/>
      <c r="P65" s="272"/>
      <c r="Q65" s="272"/>
      <c r="R65" s="272"/>
      <c r="S65" s="272"/>
      <c r="T65" s="272"/>
      <c r="U65" s="272"/>
      <c r="V65" s="272"/>
      <c r="W65" s="272"/>
      <c r="X65" s="272"/>
      <c r="Y65" s="272"/>
      <c r="Z65" s="272"/>
    </row>
    <row r="66" spans="1:26" ht="15" customHeight="1" thickBot="1">
      <c r="A66" s="15"/>
      <c r="B66" s="15"/>
      <c r="C66" s="15"/>
      <c r="D66" s="15"/>
      <c r="E66" s="15"/>
      <c r="F66" s="15"/>
      <c r="G66" s="15"/>
      <c r="H66" s="15"/>
      <c r="I66" s="15"/>
      <c r="J66" s="272"/>
      <c r="K66" s="272"/>
      <c r="L66" s="272"/>
      <c r="M66" s="272"/>
      <c r="N66" s="272"/>
      <c r="O66" s="272"/>
      <c r="P66" s="272"/>
      <c r="Q66" s="272"/>
      <c r="R66" s="272"/>
      <c r="S66" s="272"/>
      <c r="T66" s="272"/>
      <c r="U66" s="272"/>
      <c r="V66" s="272"/>
      <c r="W66" s="272"/>
      <c r="X66" s="272"/>
      <c r="Y66" s="272"/>
      <c r="Z66" s="272"/>
    </row>
    <row r="67" spans="1:26" ht="15" customHeight="1" thickBot="1">
      <c r="A67" s="15"/>
      <c r="B67" s="15"/>
      <c r="C67" s="15"/>
      <c r="D67" s="15"/>
      <c r="E67" s="15"/>
      <c r="F67" s="15"/>
      <c r="G67" s="15"/>
      <c r="H67" s="15"/>
      <c r="I67" s="15"/>
      <c r="J67" s="272"/>
      <c r="K67" s="272"/>
      <c r="L67" s="272"/>
      <c r="M67" s="272"/>
      <c r="N67" s="272"/>
      <c r="O67" s="272"/>
      <c r="P67" s="272"/>
      <c r="Q67" s="272"/>
      <c r="R67" s="272"/>
      <c r="S67" s="272"/>
      <c r="T67" s="272"/>
      <c r="U67" s="272"/>
      <c r="V67" s="272"/>
      <c r="W67" s="272"/>
      <c r="X67" s="272"/>
      <c r="Y67" s="272"/>
      <c r="Z67" s="272"/>
    </row>
    <row r="68" spans="1:26" ht="15" customHeight="1" thickBot="1">
      <c r="A68" s="15"/>
      <c r="B68" s="15"/>
      <c r="C68" s="15"/>
      <c r="D68" s="15"/>
      <c r="E68" s="15"/>
      <c r="F68" s="15"/>
      <c r="G68" s="15"/>
      <c r="H68" s="15"/>
      <c r="I68" s="15"/>
      <c r="J68" s="272"/>
      <c r="K68" s="272"/>
      <c r="L68" s="272"/>
      <c r="M68" s="272"/>
      <c r="N68" s="272"/>
      <c r="O68" s="272"/>
      <c r="P68" s="272"/>
      <c r="Q68" s="272"/>
      <c r="R68" s="272"/>
      <c r="S68" s="272"/>
      <c r="T68" s="272"/>
      <c r="U68" s="272"/>
      <c r="V68" s="272"/>
      <c r="W68" s="272"/>
      <c r="X68" s="272"/>
      <c r="Y68" s="272"/>
      <c r="Z68" s="272"/>
    </row>
    <row r="69" spans="1:26" ht="15" customHeight="1" thickBot="1">
      <c r="A69" s="15"/>
      <c r="B69" s="15"/>
      <c r="C69" s="15"/>
      <c r="D69" s="15"/>
      <c r="E69" s="15"/>
      <c r="F69" s="15"/>
      <c r="G69" s="15"/>
      <c r="H69" s="15"/>
      <c r="I69" s="15"/>
      <c r="J69" s="272"/>
      <c r="K69" s="272"/>
      <c r="L69" s="272"/>
      <c r="M69" s="272"/>
      <c r="N69" s="272"/>
      <c r="O69" s="272"/>
      <c r="P69" s="272"/>
      <c r="Q69" s="272"/>
      <c r="R69" s="272"/>
      <c r="S69" s="272"/>
      <c r="T69" s="272"/>
      <c r="U69" s="272"/>
      <c r="V69" s="272"/>
      <c r="W69" s="272"/>
      <c r="X69" s="272"/>
      <c r="Y69" s="272"/>
      <c r="Z69" s="272"/>
    </row>
    <row r="70" spans="1:26" ht="15" customHeight="1" thickBot="1">
      <c r="A70" s="15"/>
      <c r="B70" s="15"/>
      <c r="C70" s="15"/>
      <c r="D70" s="15"/>
      <c r="E70" s="15"/>
      <c r="F70" s="15"/>
      <c r="G70" s="15"/>
      <c r="H70" s="15"/>
      <c r="I70" s="15"/>
      <c r="J70" s="272"/>
      <c r="K70" s="272"/>
      <c r="L70" s="272"/>
      <c r="M70" s="272"/>
      <c r="N70" s="272"/>
      <c r="O70" s="272"/>
      <c r="P70" s="272"/>
      <c r="Q70" s="272"/>
      <c r="R70" s="272"/>
      <c r="S70" s="272"/>
      <c r="T70" s="272"/>
      <c r="U70" s="272"/>
      <c r="V70" s="272"/>
      <c r="W70" s="272"/>
      <c r="X70" s="272"/>
      <c r="Y70" s="272"/>
      <c r="Z70" s="272"/>
    </row>
    <row r="71" spans="1:26" ht="15" customHeight="1" thickBot="1">
      <c r="A71" s="15"/>
      <c r="B71" s="15"/>
      <c r="C71" s="15"/>
      <c r="D71" s="15"/>
      <c r="E71" s="15"/>
      <c r="F71" s="15"/>
      <c r="G71" s="15"/>
      <c r="H71" s="15"/>
      <c r="I71" s="15"/>
      <c r="J71" s="272"/>
      <c r="K71" s="272"/>
      <c r="L71" s="272"/>
      <c r="M71" s="272"/>
      <c r="N71" s="272"/>
      <c r="O71" s="272"/>
      <c r="P71" s="272"/>
      <c r="Q71" s="272"/>
      <c r="R71" s="272"/>
      <c r="S71" s="272"/>
      <c r="T71" s="272"/>
      <c r="U71" s="272"/>
      <c r="V71" s="272"/>
      <c r="W71" s="272"/>
      <c r="X71" s="272"/>
      <c r="Y71" s="272"/>
      <c r="Z71" s="272"/>
    </row>
    <row r="72" spans="1:26" ht="15" customHeight="1" thickBot="1">
      <c r="A72" s="15"/>
      <c r="B72" s="15"/>
      <c r="C72" s="15"/>
      <c r="D72" s="15"/>
      <c r="E72" s="15"/>
      <c r="F72" s="15"/>
      <c r="G72" s="15"/>
      <c r="H72" s="15"/>
      <c r="I72" s="15"/>
      <c r="J72" s="272"/>
      <c r="K72" s="272"/>
      <c r="L72" s="272"/>
      <c r="M72" s="272"/>
      <c r="N72" s="272"/>
      <c r="O72" s="272"/>
      <c r="P72" s="272"/>
      <c r="Q72" s="272"/>
      <c r="R72" s="272"/>
      <c r="S72" s="272"/>
      <c r="T72" s="272"/>
      <c r="U72" s="272"/>
      <c r="V72" s="272"/>
      <c r="W72" s="272"/>
      <c r="X72" s="272"/>
      <c r="Y72" s="272"/>
      <c r="Z72" s="272"/>
    </row>
    <row r="73" spans="1:26" ht="15" customHeight="1" thickBot="1">
      <c r="A73" s="15"/>
      <c r="B73" s="15"/>
      <c r="C73" s="15"/>
      <c r="D73" s="15"/>
      <c r="E73" s="15"/>
      <c r="F73" s="15"/>
      <c r="G73" s="15"/>
      <c r="H73" s="15"/>
      <c r="I73" s="15"/>
      <c r="J73" s="272"/>
      <c r="K73" s="272"/>
      <c r="L73" s="272"/>
      <c r="M73" s="272"/>
      <c r="N73" s="272"/>
      <c r="O73" s="272"/>
      <c r="P73" s="272"/>
      <c r="Q73" s="272"/>
      <c r="R73" s="272"/>
      <c r="S73" s="272"/>
      <c r="T73" s="272"/>
      <c r="U73" s="272"/>
      <c r="V73" s="272"/>
      <c r="W73" s="272"/>
      <c r="X73" s="272"/>
      <c r="Y73" s="272"/>
      <c r="Z73" s="272"/>
    </row>
    <row r="74" spans="1:26" ht="15" customHeight="1" thickBot="1">
      <c r="A74" s="15"/>
      <c r="B74" s="15"/>
      <c r="C74" s="15"/>
      <c r="D74" s="15"/>
      <c r="E74" s="15"/>
      <c r="F74" s="15"/>
      <c r="G74" s="15"/>
      <c r="H74" s="15"/>
      <c r="I74" s="15"/>
      <c r="J74" s="272"/>
      <c r="K74" s="272"/>
      <c r="L74" s="272"/>
      <c r="M74" s="272"/>
      <c r="N74" s="272"/>
      <c r="O74" s="272"/>
      <c r="P74" s="272"/>
      <c r="Q74" s="272"/>
      <c r="R74" s="272"/>
      <c r="S74" s="272"/>
      <c r="T74" s="272"/>
      <c r="U74" s="272"/>
      <c r="V74" s="272"/>
      <c r="W74" s="272"/>
      <c r="X74" s="272"/>
      <c r="Y74" s="272"/>
      <c r="Z74" s="272"/>
    </row>
    <row r="75" spans="1:26" ht="15" customHeight="1" thickBot="1">
      <c r="A75" s="15"/>
      <c r="B75" s="15"/>
      <c r="C75" s="15"/>
      <c r="D75" s="15"/>
      <c r="E75" s="15"/>
      <c r="F75" s="15"/>
      <c r="G75" s="15"/>
      <c r="H75" s="15"/>
      <c r="I75" s="15"/>
      <c r="J75" s="272"/>
      <c r="K75" s="272"/>
      <c r="L75" s="272"/>
      <c r="M75" s="272"/>
      <c r="N75" s="272"/>
      <c r="O75" s="272"/>
      <c r="P75" s="272"/>
      <c r="Q75" s="272"/>
      <c r="R75" s="272"/>
      <c r="S75" s="272"/>
      <c r="T75" s="272"/>
      <c r="U75" s="272"/>
      <c r="V75" s="272"/>
      <c r="W75" s="272"/>
      <c r="X75" s="272"/>
      <c r="Y75" s="272"/>
      <c r="Z75" s="272"/>
    </row>
    <row r="76" spans="1:26" ht="15" customHeight="1" thickBot="1">
      <c r="A76" s="15"/>
      <c r="B76" s="15"/>
      <c r="C76" s="15"/>
      <c r="D76" s="15"/>
      <c r="E76" s="15"/>
      <c r="F76" s="15"/>
      <c r="G76" s="15"/>
      <c r="H76" s="15"/>
      <c r="I76" s="15"/>
      <c r="J76" s="272"/>
      <c r="K76" s="272"/>
      <c r="L76" s="272"/>
      <c r="M76" s="272"/>
      <c r="N76" s="272"/>
      <c r="O76" s="272"/>
      <c r="P76" s="272"/>
      <c r="Q76" s="272"/>
      <c r="R76" s="272"/>
      <c r="S76" s="272"/>
      <c r="T76" s="272"/>
      <c r="U76" s="272"/>
      <c r="V76" s="272"/>
      <c r="W76" s="272"/>
      <c r="X76" s="272"/>
      <c r="Y76" s="272"/>
      <c r="Z76" s="272"/>
    </row>
    <row r="77" spans="1:26" ht="15" customHeight="1" thickBot="1">
      <c r="A77" s="15"/>
      <c r="B77" s="15"/>
      <c r="C77" s="15"/>
      <c r="D77" s="15"/>
      <c r="E77" s="15"/>
      <c r="F77" s="15"/>
      <c r="G77" s="15"/>
      <c r="H77" s="15"/>
      <c r="I77" s="15"/>
      <c r="J77" s="272"/>
      <c r="K77" s="272"/>
      <c r="L77" s="272"/>
      <c r="M77" s="272"/>
      <c r="N77" s="272"/>
      <c r="O77" s="272"/>
      <c r="P77" s="272"/>
      <c r="Q77" s="272"/>
      <c r="R77" s="272"/>
      <c r="S77" s="272"/>
      <c r="T77" s="272"/>
      <c r="U77" s="272"/>
      <c r="V77" s="272"/>
      <c r="W77" s="272"/>
      <c r="X77" s="272"/>
      <c r="Y77" s="272"/>
      <c r="Z77" s="272"/>
    </row>
    <row r="78" spans="1:26" ht="15" customHeight="1" thickBot="1">
      <c r="A78" s="15"/>
      <c r="B78" s="15"/>
      <c r="C78" s="15"/>
      <c r="D78" s="15"/>
      <c r="E78" s="15"/>
      <c r="F78" s="15"/>
      <c r="G78" s="15"/>
      <c r="H78" s="15"/>
      <c r="I78" s="15"/>
      <c r="J78" s="272"/>
      <c r="K78" s="272"/>
      <c r="L78" s="272"/>
      <c r="M78" s="272"/>
      <c r="N78" s="272"/>
      <c r="O78" s="272"/>
      <c r="P78" s="272"/>
      <c r="Q78" s="272"/>
      <c r="R78" s="272"/>
      <c r="S78" s="272"/>
      <c r="T78" s="272"/>
      <c r="U78" s="272"/>
      <c r="V78" s="272"/>
      <c r="W78" s="272"/>
      <c r="X78" s="272"/>
      <c r="Y78" s="272"/>
      <c r="Z78" s="272"/>
    </row>
    <row r="79" spans="1:26" ht="15" customHeight="1" thickBot="1">
      <c r="A79" s="15"/>
      <c r="B79" s="15"/>
      <c r="C79" s="15"/>
      <c r="D79" s="15"/>
      <c r="E79" s="15"/>
      <c r="F79" s="15"/>
      <c r="G79" s="15"/>
      <c r="H79" s="15"/>
      <c r="I79" s="15"/>
      <c r="J79" s="272"/>
      <c r="K79" s="272"/>
      <c r="L79" s="272"/>
      <c r="M79" s="272"/>
      <c r="N79" s="272"/>
      <c r="O79" s="272"/>
      <c r="P79" s="272"/>
      <c r="Q79" s="272"/>
      <c r="R79" s="272"/>
      <c r="S79" s="272"/>
      <c r="T79" s="272"/>
      <c r="U79" s="272"/>
      <c r="V79" s="272"/>
      <c r="W79" s="272"/>
      <c r="X79" s="272"/>
      <c r="Y79" s="272"/>
      <c r="Z79" s="272"/>
    </row>
    <row r="80" spans="1:26" ht="15" customHeight="1" thickBot="1">
      <c r="A80" s="15"/>
      <c r="B80" s="15"/>
      <c r="C80" s="15"/>
      <c r="D80" s="15"/>
      <c r="E80" s="15"/>
      <c r="F80" s="15"/>
      <c r="G80" s="15"/>
      <c r="H80" s="15"/>
      <c r="I80" s="15"/>
      <c r="J80" s="272"/>
      <c r="K80" s="272"/>
      <c r="L80" s="272"/>
      <c r="M80" s="272"/>
      <c r="N80" s="272"/>
      <c r="O80" s="272"/>
      <c r="P80" s="272"/>
      <c r="Q80" s="272"/>
      <c r="R80" s="272"/>
      <c r="S80" s="272"/>
      <c r="T80" s="272"/>
      <c r="U80" s="272"/>
      <c r="V80" s="272"/>
      <c r="W80" s="272"/>
      <c r="X80" s="272"/>
      <c r="Y80" s="272"/>
      <c r="Z80" s="272"/>
    </row>
    <row r="81" spans="1:26" ht="15" customHeight="1" thickBot="1">
      <c r="A81" s="15"/>
      <c r="B81" s="15"/>
      <c r="C81" s="15"/>
      <c r="D81" s="15"/>
      <c r="E81" s="15"/>
      <c r="F81" s="15"/>
      <c r="G81" s="15"/>
      <c r="H81" s="15"/>
      <c r="I81" s="15"/>
      <c r="J81" s="272"/>
      <c r="K81" s="272"/>
      <c r="L81" s="272"/>
      <c r="M81" s="272"/>
      <c r="N81" s="272"/>
      <c r="O81" s="272"/>
      <c r="P81" s="272"/>
      <c r="Q81" s="272"/>
      <c r="R81" s="272"/>
      <c r="S81" s="272"/>
      <c r="T81" s="272"/>
      <c r="U81" s="272"/>
      <c r="V81" s="272"/>
      <c r="W81" s="272"/>
      <c r="X81" s="272"/>
      <c r="Y81" s="272"/>
      <c r="Z81" s="272"/>
    </row>
    <row r="82" spans="1:26" ht="15" customHeight="1" thickBot="1">
      <c r="A82" s="15"/>
      <c r="B82" s="15"/>
      <c r="C82" s="15"/>
      <c r="D82" s="15"/>
      <c r="E82" s="15"/>
      <c r="F82" s="15"/>
      <c r="G82" s="15"/>
      <c r="H82" s="15"/>
      <c r="I82" s="15"/>
      <c r="J82" s="272"/>
      <c r="K82" s="272"/>
      <c r="L82" s="272"/>
      <c r="M82" s="272"/>
      <c r="N82" s="272"/>
      <c r="O82" s="272"/>
      <c r="P82" s="272"/>
      <c r="Q82" s="272"/>
      <c r="R82" s="272"/>
      <c r="S82" s="272"/>
      <c r="T82" s="272"/>
      <c r="U82" s="272"/>
      <c r="V82" s="272"/>
      <c r="W82" s="272"/>
      <c r="X82" s="272"/>
      <c r="Y82" s="272"/>
      <c r="Z82" s="272"/>
    </row>
    <row r="83" spans="1:26" ht="15" customHeight="1" thickBot="1">
      <c r="A83" s="15"/>
      <c r="B83" s="15"/>
      <c r="C83" s="15"/>
      <c r="D83" s="15"/>
      <c r="E83" s="15"/>
      <c r="F83" s="15"/>
      <c r="G83" s="15"/>
      <c r="H83" s="15"/>
      <c r="I83" s="15"/>
      <c r="J83" s="272"/>
      <c r="K83" s="272"/>
      <c r="L83" s="272"/>
      <c r="M83" s="272"/>
      <c r="N83" s="272"/>
      <c r="O83" s="272"/>
      <c r="P83" s="272"/>
      <c r="Q83" s="272"/>
      <c r="R83" s="272"/>
      <c r="S83" s="272"/>
      <c r="T83" s="272"/>
      <c r="U83" s="272"/>
      <c r="V83" s="272"/>
      <c r="W83" s="272"/>
      <c r="X83" s="272"/>
      <c r="Y83" s="272"/>
      <c r="Z83" s="272"/>
    </row>
    <row r="84" spans="1:26" ht="15" customHeight="1" thickBot="1">
      <c r="A84" s="15"/>
      <c r="B84" s="15"/>
      <c r="C84" s="15"/>
      <c r="D84" s="15"/>
      <c r="E84" s="15"/>
      <c r="F84" s="15"/>
      <c r="G84" s="15"/>
      <c r="H84" s="15"/>
      <c r="I84" s="15"/>
      <c r="J84" s="272"/>
      <c r="K84" s="272"/>
      <c r="L84" s="272"/>
      <c r="M84" s="272"/>
      <c r="N84" s="272"/>
      <c r="O84" s="272"/>
      <c r="P84" s="272"/>
      <c r="Q84" s="272"/>
      <c r="R84" s="272"/>
      <c r="S84" s="272"/>
      <c r="T84" s="272"/>
      <c r="U84" s="272"/>
      <c r="V84" s="272"/>
      <c r="W84" s="272"/>
      <c r="X84" s="272"/>
      <c r="Y84" s="272"/>
      <c r="Z84" s="272"/>
    </row>
    <row r="85" spans="1:26" ht="15" customHeight="1" thickBot="1">
      <c r="A85" s="15"/>
      <c r="B85" s="15"/>
      <c r="C85" s="15"/>
      <c r="D85" s="15"/>
      <c r="E85" s="15"/>
      <c r="F85" s="15"/>
      <c r="G85" s="15"/>
      <c r="H85" s="15"/>
      <c r="I85" s="15"/>
      <c r="J85" s="272"/>
      <c r="K85" s="272"/>
      <c r="L85" s="272"/>
      <c r="M85" s="272"/>
      <c r="N85" s="272"/>
      <c r="O85" s="272"/>
      <c r="P85" s="272"/>
      <c r="Q85" s="272"/>
      <c r="R85" s="272"/>
      <c r="S85" s="272"/>
      <c r="T85" s="272"/>
      <c r="U85" s="272"/>
      <c r="V85" s="272"/>
      <c r="W85" s="272"/>
      <c r="X85" s="272"/>
      <c r="Y85" s="272"/>
      <c r="Z85" s="272"/>
    </row>
    <row r="86" spans="1:26" ht="15" customHeight="1" thickBot="1">
      <c r="A86" s="15"/>
      <c r="B86" s="15"/>
      <c r="C86" s="15"/>
      <c r="D86" s="15"/>
      <c r="E86" s="15"/>
      <c r="F86" s="15"/>
      <c r="G86" s="15"/>
      <c r="H86" s="15"/>
      <c r="I86" s="15"/>
      <c r="J86" s="272"/>
      <c r="K86" s="272"/>
      <c r="L86" s="272"/>
      <c r="M86" s="272"/>
      <c r="N86" s="272"/>
      <c r="O86" s="272"/>
      <c r="P86" s="272"/>
      <c r="Q86" s="272"/>
      <c r="R86" s="272"/>
      <c r="S86" s="272"/>
      <c r="T86" s="272"/>
      <c r="U86" s="272"/>
      <c r="V86" s="272"/>
      <c r="W86" s="272"/>
      <c r="X86" s="272"/>
      <c r="Y86" s="272"/>
      <c r="Z86" s="272"/>
    </row>
    <row r="87" spans="1:26" ht="15" customHeight="1" thickBot="1">
      <c r="A87" s="15"/>
      <c r="B87" s="15"/>
      <c r="C87" s="15"/>
      <c r="D87" s="15"/>
      <c r="E87" s="15"/>
      <c r="F87" s="15"/>
      <c r="G87" s="15"/>
      <c r="H87" s="15"/>
      <c r="I87" s="15"/>
      <c r="J87" s="272"/>
      <c r="K87" s="272"/>
      <c r="L87" s="272"/>
      <c r="M87" s="272"/>
      <c r="N87" s="272"/>
      <c r="O87" s="272"/>
      <c r="P87" s="272"/>
      <c r="Q87" s="272"/>
      <c r="R87" s="272"/>
      <c r="S87" s="272"/>
      <c r="T87" s="272"/>
      <c r="U87" s="272"/>
      <c r="V87" s="272"/>
      <c r="W87" s="272"/>
      <c r="X87" s="272"/>
      <c r="Y87" s="272"/>
      <c r="Z87" s="272"/>
    </row>
    <row r="88" spans="1:26" ht="15" customHeight="1" thickBot="1">
      <c r="A88" s="15"/>
      <c r="B88" s="15"/>
      <c r="C88" s="15"/>
      <c r="D88" s="15"/>
      <c r="E88" s="15"/>
      <c r="F88" s="15"/>
      <c r="G88" s="15"/>
      <c r="H88" s="15"/>
      <c r="I88" s="15"/>
      <c r="J88" s="272"/>
      <c r="K88" s="272"/>
      <c r="L88" s="272"/>
      <c r="M88" s="272"/>
      <c r="N88" s="272"/>
      <c r="O88" s="272"/>
      <c r="P88" s="272"/>
      <c r="Q88" s="272"/>
      <c r="R88" s="272"/>
      <c r="S88" s="272"/>
      <c r="T88" s="272"/>
      <c r="U88" s="272"/>
      <c r="V88" s="272"/>
      <c r="W88" s="272"/>
      <c r="X88" s="272"/>
      <c r="Y88" s="272"/>
      <c r="Z88" s="272"/>
    </row>
    <row r="89" spans="1:26" ht="15" customHeight="1" thickBot="1">
      <c r="A89" s="15"/>
      <c r="B89" s="15"/>
      <c r="C89" s="15"/>
      <c r="D89" s="15"/>
      <c r="E89" s="15"/>
      <c r="F89" s="15"/>
      <c r="G89" s="15"/>
      <c r="H89" s="15"/>
      <c r="I89" s="15"/>
      <c r="J89" s="272"/>
      <c r="K89" s="272"/>
      <c r="L89" s="272"/>
      <c r="M89" s="272"/>
      <c r="N89" s="272"/>
      <c r="O89" s="272"/>
      <c r="P89" s="272"/>
      <c r="Q89" s="272"/>
      <c r="R89" s="272"/>
      <c r="S89" s="272"/>
      <c r="T89" s="272"/>
      <c r="U89" s="272"/>
      <c r="V89" s="272"/>
      <c r="W89" s="272"/>
      <c r="X89" s="272"/>
      <c r="Y89" s="272"/>
      <c r="Z89" s="272"/>
    </row>
    <row r="90" spans="1:26" ht="15" customHeight="1" thickBot="1">
      <c r="A90" s="15"/>
      <c r="B90" s="15"/>
      <c r="C90" s="15"/>
      <c r="D90" s="15"/>
      <c r="E90" s="15"/>
      <c r="F90" s="15"/>
      <c r="G90" s="15"/>
      <c r="H90" s="15"/>
      <c r="I90" s="15"/>
      <c r="J90" s="272"/>
      <c r="K90" s="272"/>
      <c r="L90" s="272"/>
      <c r="M90" s="272"/>
      <c r="N90" s="272"/>
      <c r="O90" s="272"/>
      <c r="P90" s="272"/>
      <c r="Q90" s="272"/>
      <c r="R90" s="272"/>
      <c r="S90" s="272"/>
      <c r="T90" s="272"/>
      <c r="U90" s="272"/>
      <c r="V90" s="272"/>
      <c r="W90" s="272"/>
      <c r="X90" s="272"/>
      <c r="Y90" s="272"/>
      <c r="Z90" s="272"/>
    </row>
    <row r="91" spans="1:26" ht="15" customHeight="1" thickBot="1">
      <c r="A91" s="15"/>
      <c r="B91" s="15"/>
      <c r="C91" s="15"/>
      <c r="D91" s="15"/>
      <c r="E91" s="15"/>
      <c r="F91" s="15"/>
      <c r="G91" s="15"/>
      <c r="H91" s="15"/>
      <c r="I91" s="15"/>
      <c r="J91" s="272"/>
      <c r="K91" s="272"/>
      <c r="L91" s="272"/>
      <c r="M91" s="272"/>
      <c r="N91" s="272"/>
      <c r="O91" s="272"/>
      <c r="P91" s="272"/>
      <c r="Q91" s="272"/>
      <c r="R91" s="272"/>
      <c r="S91" s="272"/>
      <c r="T91" s="272"/>
      <c r="U91" s="272"/>
      <c r="V91" s="272"/>
      <c r="W91" s="272"/>
      <c r="X91" s="272"/>
      <c r="Y91" s="272"/>
      <c r="Z91" s="272"/>
    </row>
    <row r="92" spans="1:26" ht="15" customHeight="1" thickBot="1">
      <c r="A92" s="15"/>
      <c r="B92" s="15"/>
      <c r="C92" s="15"/>
      <c r="D92" s="15"/>
      <c r="E92" s="15"/>
      <c r="F92" s="15"/>
      <c r="G92" s="15"/>
      <c r="H92" s="15"/>
      <c r="I92" s="15"/>
      <c r="J92" s="272"/>
      <c r="K92" s="272"/>
      <c r="L92" s="272"/>
      <c r="M92" s="272"/>
      <c r="N92" s="272"/>
      <c r="O92" s="272"/>
      <c r="P92" s="272"/>
      <c r="Q92" s="272"/>
      <c r="R92" s="272"/>
      <c r="S92" s="272"/>
      <c r="T92" s="272"/>
      <c r="U92" s="272"/>
      <c r="V92" s="272"/>
      <c r="W92" s="272"/>
      <c r="X92" s="272"/>
      <c r="Y92" s="272"/>
      <c r="Z92" s="272"/>
    </row>
    <row r="93" spans="1:26" ht="15" customHeight="1" thickBot="1">
      <c r="A93" s="15"/>
      <c r="B93" s="15"/>
      <c r="C93" s="15"/>
      <c r="D93" s="15"/>
      <c r="E93" s="15"/>
      <c r="F93" s="15"/>
      <c r="G93" s="15"/>
      <c r="H93" s="15"/>
      <c r="I93" s="15"/>
      <c r="J93" s="272"/>
      <c r="K93" s="272"/>
      <c r="L93" s="272"/>
      <c r="M93" s="272"/>
      <c r="N93" s="272"/>
      <c r="O93" s="272"/>
      <c r="P93" s="272"/>
      <c r="Q93" s="272"/>
      <c r="R93" s="272"/>
      <c r="S93" s="272"/>
      <c r="T93" s="272"/>
      <c r="U93" s="272"/>
      <c r="V93" s="272"/>
      <c r="W93" s="272"/>
      <c r="X93" s="272"/>
      <c r="Y93" s="272"/>
      <c r="Z93" s="272"/>
    </row>
    <row r="94" spans="1:26" ht="15" customHeight="1" thickBot="1">
      <c r="A94" s="15"/>
      <c r="B94" s="15"/>
      <c r="C94" s="15"/>
      <c r="D94" s="15"/>
      <c r="E94" s="15"/>
      <c r="F94" s="15"/>
      <c r="G94" s="15"/>
      <c r="H94" s="15"/>
      <c r="I94" s="15"/>
      <c r="J94" s="272"/>
      <c r="K94" s="272"/>
      <c r="L94" s="272"/>
      <c r="M94" s="272"/>
      <c r="N94" s="272"/>
      <c r="O94" s="272"/>
      <c r="P94" s="272"/>
      <c r="Q94" s="272"/>
      <c r="R94" s="272"/>
      <c r="S94" s="272"/>
      <c r="T94" s="272"/>
      <c r="U94" s="272"/>
      <c r="V94" s="272"/>
      <c r="W94" s="272"/>
      <c r="X94" s="272"/>
      <c r="Y94" s="272"/>
      <c r="Z94" s="272"/>
    </row>
    <row r="95" spans="1:26" ht="15" customHeight="1" thickBot="1">
      <c r="A95" s="15"/>
      <c r="B95" s="15"/>
      <c r="C95" s="15"/>
      <c r="D95" s="15"/>
      <c r="E95" s="15"/>
      <c r="F95" s="15"/>
      <c r="G95" s="15"/>
      <c r="H95" s="15"/>
      <c r="I95" s="15"/>
      <c r="J95" s="272"/>
      <c r="K95" s="272"/>
      <c r="L95" s="272"/>
      <c r="M95" s="272"/>
      <c r="N95" s="272"/>
      <c r="O95" s="272"/>
      <c r="P95" s="272"/>
      <c r="Q95" s="272"/>
      <c r="R95" s="272"/>
      <c r="S95" s="272"/>
      <c r="T95" s="272"/>
      <c r="U95" s="272"/>
      <c r="V95" s="272"/>
      <c r="W95" s="272"/>
      <c r="X95" s="272"/>
      <c r="Y95" s="272"/>
      <c r="Z95" s="272"/>
    </row>
    <row r="96" spans="1:26" ht="15" customHeight="1" thickBot="1">
      <c r="A96" s="15"/>
      <c r="B96" s="15"/>
      <c r="C96" s="15"/>
      <c r="D96" s="15"/>
      <c r="E96" s="15"/>
      <c r="F96" s="15"/>
      <c r="G96" s="15"/>
      <c r="H96" s="15"/>
      <c r="I96" s="15"/>
      <c r="J96" s="272"/>
      <c r="K96" s="272"/>
      <c r="L96" s="272"/>
      <c r="M96" s="272"/>
      <c r="N96" s="272"/>
      <c r="O96" s="272"/>
      <c r="P96" s="272"/>
      <c r="Q96" s="272"/>
      <c r="R96" s="272"/>
      <c r="S96" s="272"/>
      <c r="T96" s="272"/>
      <c r="U96" s="272"/>
      <c r="V96" s="272"/>
      <c r="W96" s="272"/>
      <c r="X96" s="272"/>
      <c r="Y96" s="272"/>
      <c r="Z96" s="272"/>
    </row>
    <row r="97" spans="1:26" ht="15" customHeight="1" thickBot="1">
      <c r="A97" s="15"/>
      <c r="B97" s="15"/>
      <c r="C97" s="15"/>
      <c r="D97" s="15"/>
      <c r="E97" s="15"/>
      <c r="F97" s="15"/>
      <c r="G97" s="15"/>
      <c r="H97" s="15"/>
      <c r="I97" s="15"/>
      <c r="J97" s="272"/>
      <c r="K97" s="272"/>
      <c r="L97" s="272"/>
      <c r="M97" s="272"/>
      <c r="N97" s="272"/>
      <c r="O97" s="272"/>
      <c r="P97" s="272"/>
      <c r="Q97" s="272"/>
      <c r="R97" s="272"/>
      <c r="S97" s="272"/>
      <c r="T97" s="272"/>
      <c r="U97" s="272"/>
      <c r="V97" s="272"/>
      <c r="W97" s="272"/>
      <c r="X97" s="272"/>
      <c r="Y97" s="272"/>
      <c r="Z97" s="272"/>
    </row>
    <row r="98" spans="1:26" ht="15" customHeight="1" thickBot="1">
      <c r="A98" s="15"/>
      <c r="B98" s="15"/>
      <c r="C98" s="15"/>
      <c r="D98" s="15"/>
      <c r="E98" s="15"/>
      <c r="F98" s="15"/>
      <c r="G98" s="15"/>
      <c r="H98" s="15"/>
      <c r="I98" s="15"/>
      <c r="J98" s="272"/>
      <c r="K98" s="272"/>
      <c r="L98" s="272"/>
      <c r="M98" s="272"/>
      <c r="N98" s="272"/>
      <c r="O98" s="272"/>
      <c r="P98" s="272"/>
      <c r="Q98" s="272"/>
      <c r="R98" s="272"/>
      <c r="S98" s="272"/>
      <c r="T98" s="272"/>
      <c r="U98" s="272"/>
      <c r="V98" s="272"/>
      <c r="W98" s="272"/>
      <c r="X98" s="272"/>
      <c r="Y98" s="272"/>
      <c r="Z98" s="272"/>
    </row>
    <row r="99" spans="1:26" ht="15" customHeight="1" thickBot="1">
      <c r="A99" s="15"/>
      <c r="B99" s="15"/>
      <c r="C99" s="15"/>
      <c r="D99" s="15"/>
      <c r="E99" s="15"/>
      <c r="F99" s="15"/>
      <c r="G99" s="15"/>
      <c r="H99" s="15"/>
      <c r="I99" s="15"/>
      <c r="J99" s="272"/>
      <c r="K99" s="272"/>
      <c r="L99" s="272"/>
      <c r="M99" s="272"/>
      <c r="N99" s="272"/>
      <c r="O99" s="272"/>
      <c r="P99" s="272"/>
      <c r="Q99" s="272"/>
      <c r="R99" s="272"/>
      <c r="S99" s="272"/>
      <c r="T99" s="272"/>
      <c r="U99" s="272"/>
      <c r="V99" s="272"/>
      <c r="W99" s="272"/>
      <c r="X99" s="272"/>
      <c r="Y99" s="272"/>
      <c r="Z99" s="272"/>
    </row>
    <row r="100" spans="1:26" ht="15" customHeight="1" thickBot="1">
      <c r="A100" s="15"/>
      <c r="B100" s="15"/>
      <c r="C100" s="15"/>
      <c r="D100" s="15"/>
      <c r="E100" s="15"/>
      <c r="F100" s="15"/>
      <c r="G100" s="15"/>
      <c r="H100" s="15"/>
      <c r="I100" s="15"/>
      <c r="J100" s="272"/>
      <c r="K100" s="272"/>
      <c r="L100" s="272"/>
      <c r="M100" s="272"/>
      <c r="N100" s="272"/>
      <c r="O100" s="272"/>
      <c r="P100" s="272"/>
      <c r="Q100" s="272"/>
      <c r="R100" s="272"/>
      <c r="S100" s="272"/>
      <c r="T100" s="272"/>
      <c r="U100" s="272"/>
      <c r="V100" s="272"/>
      <c r="W100" s="272"/>
      <c r="X100" s="272"/>
      <c r="Y100" s="272"/>
      <c r="Z100" s="272"/>
    </row>
    <row r="101" spans="1:26" ht="15" customHeight="1" thickBot="1">
      <c r="A101" s="15"/>
      <c r="B101" s="15"/>
      <c r="C101" s="15"/>
      <c r="D101" s="15"/>
      <c r="E101" s="15"/>
      <c r="F101" s="15"/>
      <c r="G101" s="15"/>
      <c r="H101" s="15"/>
      <c r="I101" s="15"/>
      <c r="J101" s="272"/>
      <c r="K101" s="272"/>
      <c r="L101" s="272"/>
      <c r="M101" s="272"/>
      <c r="N101" s="272"/>
      <c r="O101" s="272"/>
      <c r="P101" s="272"/>
      <c r="Q101" s="272"/>
      <c r="R101" s="272"/>
      <c r="S101" s="272"/>
      <c r="T101" s="272"/>
      <c r="U101" s="272"/>
      <c r="V101" s="272"/>
      <c r="W101" s="272"/>
      <c r="X101" s="272"/>
      <c r="Y101" s="272"/>
      <c r="Z101" s="272"/>
    </row>
    <row r="102" spans="1:26" ht="15" customHeight="1" thickBot="1">
      <c r="A102" s="15"/>
      <c r="B102" s="15"/>
      <c r="C102" s="15"/>
      <c r="D102" s="15"/>
      <c r="E102" s="15"/>
      <c r="F102" s="15"/>
      <c r="G102" s="15"/>
      <c r="H102" s="15"/>
      <c r="I102" s="15"/>
      <c r="J102" s="272"/>
      <c r="K102" s="272"/>
      <c r="L102" s="272"/>
      <c r="M102" s="272"/>
      <c r="N102" s="272"/>
      <c r="O102" s="272"/>
      <c r="P102" s="272"/>
      <c r="Q102" s="272"/>
      <c r="R102" s="272"/>
      <c r="S102" s="272"/>
      <c r="T102" s="272"/>
      <c r="U102" s="272"/>
      <c r="V102" s="272"/>
      <c r="W102" s="272"/>
      <c r="X102" s="272"/>
      <c r="Y102" s="272"/>
      <c r="Z102" s="272"/>
    </row>
    <row r="103" spans="1:26" ht="15" customHeight="1" thickBot="1">
      <c r="A103" s="15"/>
      <c r="B103" s="15"/>
      <c r="C103" s="15"/>
      <c r="D103" s="15"/>
      <c r="E103" s="15"/>
      <c r="F103" s="15"/>
      <c r="G103" s="15"/>
      <c r="H103" s="15"/>
      <c r="I103" s="15"/>
      <c r="J103" s="272"/>
      <c r="K103" s="272"/>
      <c r="L103" s="272"/>
      <c r="M103" s="272"/>
      <c r="N103" s="272"/>
      <c r="O103" s="272"/>
      <c r="P103" s="272"/>
      <c r="Q103" s="272"/>
      <c r="R103" s="272"/>
      <c r="S103" s="272"/>
      <c r="T103" s="272"/>
      <c r="U103" s="272"/>
      <c r="V103" s="272"/>
      <c r="W103" s="272"/>
      <c r="X103" s="272"/>
      <c r="Y103" s="272"/>
      <c r="Z103" s="272"/>
    </row>
    <row r="104" spans="1:26" ht="15" customHeight="1" thickBot="1">
      <c r="A104" s="15"/>
      <c r="B104" s="15"/>
      <c r="C104" s="15"/>
      <c r="D104" s="15"/>
      <c r="E104" s="15"/>
      <c r="F104" s="15"/>
      <c r="G104" s="15"/>
      <c r="H104" s="15"/>
      <c r="I104" s="15"/>
      <c r="J104" s="272"/>
      <c r="K104" s="272"/>
      <c r="L104" s="272"/>
      <c r="M104" s="272"/>
      <c r="N104" s="272"/>
      <c r="O104" s="272"/>
      <c r="P104" s="272"/>
      <c r="Q104" s="272"/>
      <c r="R104" s="272"/>
      <c r="S104" s="272"/>
      <c r="T104" s="272"/>
      <c r="U104" s="272"/>
      <c r="V104" s="272"/>
      <c r="W104" s="272"/>
      <c r="X104" s="272"/>
      <c r="Y104" s="272"/>
      <c r="Z104" s="272"/>
    </row>
    <row r="105" spans="1:26" ht="15" customHeight="1" thickBot="1">
      <c r="A105" s="15"/>
      <c r="B105" s="15"/>
      <c r="C105" s="15"/>
      <c r="D105" s="15"/>
      <c r="E105" s="15"/>
      <c r="F105" s="15"/>
      <c r="G105" s="15"/>
      <c r="H105" s="15"/>
      <c r="I105" s="15"/>
      <c r="J105" s="272"/>
      <c r="K105" s="272"/>
      <c r="L105" s="272"/>
      <c r="M105" s="272"/>
      <c r="N105" s="272"/>
      <c r="O105" s="272"/>
      <c r="P105" s="272"/>
      <c r="Q105" s="272"/>
      <c r="R105" s="272"/>
      <c r="S105" s="272"/>
      <c r="T105" s="272"/>
      <c r="U105" s="272"/>
      <c r="V105" s="272"/>
      <c r="W105" s="272"/>
      <c r="X105" s="272"/>
      <c r="Y105" s="272"/>
      <c r="Z105" s="272"/>
    </row>
    <row r="106" spans="1:26" ht="15" customHeight="1" thickBot="1">
      <c r="A106" s="15"/>
      <c r="B106" s="15"/>
      <c r="C106" s="15"/>
      <c r="D106" s="15"/>
      <c r="E106" s="15"/>
      <c r="F106" s="15"/>
      <c r="G106" s="15"/>
      <c r="H106" s="15"/>
      <c r="I106" s="15"/>
      <c r="J106" s="272"/>
      <c r="K106" s="272"/>
      <c r="L106" s="272"/>
      <c r="M106" s="272"/>
      <c r="N106" s="272"/>
      <c r="O106" s="272"/>
      <c r="P106" s="272"/>
      <c r="Q106" s="272"/>
      <c r="R106" s="272"/>
      <c r="S106" s="272"/>
      <c r="T106" s="272"/>
      <c r="U106" s="272"/>
      <c r="V106" s="272"/>
      <c r="W106" s="272"/>
      <c r="X106" s="272"/>
      <c r="Y106" s="272"/>
      <c r="Z106" s="272"/>
    </row>
    <row r="107" spans="1:26" ht="15" customHeight="1" thickBot="1">
      <c r="A107" s="15"/>
      <c r="B107" s="15"/>
      <c r="C107" s="15"/>
      <c r="D107" s="15"/>
      <c r="E107" s="15"/>
      <c r="F107" s="15"/>
      <c r="G107" s="15"/>
      <c r="H107" s="15"/>
      <c r="I107" s="15"/>
      <c r="J107" s="272"/>
      <c r="K107" s="272"/>
      <c r="L107" s="272"/>
      <c r="M107" s="272"/>
      <c r="N107" s="272"/>
      <c r="O107" s="272"/>
      <c r="P107" s="272"/>
      <c r="Q107" s="272"/>
      <c r="R107" s="272"/>
      <c r="S107" s="272"/>
      <c r="T107" s="272"/>
      <c r="U107" s="272"/>
      <c r="V107" s="272"/>
      <c r="W107" s="272"/>
      <c r="X107" s="272"/>
      <c r="Y107" s="272"/>
      <c r="Z107" s="272"/>
    </row>
    <row r="108" spans="1:26" ht="15" customHeight="1" thickBot="1">
      <c r="A108" s="15"/>
      <c r="B108" s="15"/>
      <c r="C108" s="15"/>
      <c r="D108" s="15"/>
      <c r="E108" s="15"/>
      <c r="F108" s="15"/>
      <c r="G108" s="15"/>
      <c r="H108" s="15"/>
      <c r="I108" s="15"/>
      <c r="J108" s="272"/>
      <c r="K108" s="272"/>
      <c r="L108" s="272"/>
      <c r="M108" s="272"/>
      <c r="N108" s="272"/>
      <c r="O108" s="272"/>
      <c r="P108" s="272"/>
      <c r="Q108" s="272"/>
      <c r="R108" s="272"/>
      <c r="S108" s="272"/>
      <c r="T108" s="272"/>
      <c r="U108" s="272"/>
      <c r="V108" s="272"/>
      <c r="W108" s="272"/>
      <c r="X108" s="272"/>
      <c r="Y108" s="272"/>
      <c r="Z108" s="272"/>
    </row>
    <row r="109" spans="1:26" ht="15" customHeight="1" thickBot="1">
      <c r="A109" s="15"/>
      <c r="B109" s="15"/>
      <c r="C109" s="15"/>
      <c r="D109" s="15"/>
      <c r="E109" s="15"/>
      <c r="F109" s="15"/>
      <c r="G109" s="15"/>
      <c r="H109" s="15"/>
      <c r="I109" s="15"/>
      <c r="J109" s="272"/>
      <c r="K109" s="272"/>
      <c r="L109" s="272"/>
      <c r="M109" s="272"/>
      <c r="N109" s="272"/>
      <c r="O109" s="272"/>
      <c r="P109" s="272"/>
      <c r="Q109" s="272"/>
      <c r="R109" s="272"/>
      <c r="S109" s="272"/>
      <c r="T109" s="272"/>
      <c r="U109" s="272"/>
      <c r="V109" s="272"/>
      <c r="W109" s="272"/>
      <c r="X109" s="272"/>
      <c r="Y109" s="272"/>
      <c r="Z109" s="272"/>
    </row>
    <row r="110" spans="1:26" ht="15" customHeight="1" thickBot="1">
      <c r="A110" s="15"/>
      <c r="B110" s="15"/>
      <c r="C110" s="15"/>
      <c r="D110" s="15"/>
      <c r="E110" s="15"/>
      <c r="F110" s="15"/>
      <c r="G110" s="15"/>
      <c r="H110" s="15"/>
      <c r="I110" s="15"/>
      <c r="J110" s="272"/>
      <c r="K110" s="272"/>
      <c r="L110" s="272"/>
      <c r="M110" s="272"/>
      <c r="N110" s="272"/>
      <c r="O110" s="272"/>
      <c r="P110" s="272"/>
      <c r="Q110" s="272"/>
      <c r="R110" s="272"/>
      <c r="S110" s="272"/>
      <c r="T110" s="272"/>
      <c r="U110" s="272"/>
      <c r="V110" s="272"/>
      <c r="W110" s="272"/>
      <c r="X110" s="272"/>
      <c r="Y110" s="272"/>
      <c r="Z110" s="272"/>
    </row>
    <row r="111" spans="1:26" ht="15" customHeight="1" thickBot="1">
      <c r="A111" s="15"/>
      <c r="B111" s="15"/>
      <c r="C111" s="15"/>
      <c r="D111" s="15"/>
      <c r="E111" s="15"/>
      <c r="F111" s="15"/>
      <c r="G111" s="15"/>
      <c r="H111" s="15"/>
      <c r="I111" s="15"/>
      <c r="J111" s="272"/>
      <c r="K111" s="272"/>
      <c r="L111" s="272"/>
      <c r="M111" s="272"/>
      <c r="N111" s="272"/>
      <c r="O111" s="272"/>
      <c r="P111" s="272"/>
      <c r="Q111" s="272"/>
      <c r="R111" s="272"/>
      <c r="S111" s="272"/>
      <c r="T111" s="272"/>
      <c r="U111" s="272"/>
      <c r="V111" s="272"/>
      <c r="W111" s="272"/>
      <c r="X111" s="272"/>
      <c r="Y111" s="272"/>
      <c r="Z111" s="272"/>
    </row>
    <row r="112" spans="1:26" ht="15" customHeight="1" thickBot="1">
      <c r="A112" s="15"/>
      <c r="B112" s="15"/>
      <c r="C112" s="15"/>
      <c r="D112" s="15"/>
      <c r="E112" s="15"/>
      <c r="F112" s="15"/>
      <c r="G112" s="15"/>
      <c r="H112" s="15"/>
      <c r="I112" s="15"/>
      <c r="J112" s="272"/>
      <c r="K112" s="272"/>
      <c r="L112" s="272"/>
      <c r="M112" s="272"/>
      <c r="N112" s="272"/>
      <c r="O112" s="272"/>
      <c r="P112" s="272"/>
      <c r="Q112" s="272"/>
      <c r="R112" s="272"/>
      <c r="S112" s="272"/>
      <c r="T112" s="272"/>
      <c r="U112" s="272"/>
      <c r="V112" s="272"/>
      <c r="W112" s="272"/>
      <c r="X112" s="272"/>
      <c r="Y112" s="272"/>
      <c r="Z112" s="272"/>
    </row>
    <row r="113" spans="1:26" ht="15" customHeight="1" thickBot="1">
      <c r="A113" s="15"/>
      <c r="B113" s="15"/>
      <c r="C113" s="15"/>
      <c r="D113" s="15"/>
      <c r="E113" s="15"/>
      <c r="F113" s="15"/>
      <c r="G113" s="15"/>
      <c r="H113" s="15"/>
      <c r="I113" s="15"/>
      <c r="J113" s="272"/>
      <c r="K113" s="272"/>
      <c r="L113" s="272"/>
      <c r="M113" s="272"/>
      <c r="N113" s="272"/>
      <c r="O113" s="272"/>
      <c r="P113" s="272"/>
      <c r="Q113" s="272"/>
      <c r="R113" s="272"/>
      <c r="S113" s="272"/>
      <c r="T113" s="272"/>
      <c r="U113" s="272"/>
      <c r="V113" s="272"/>
      <c r="W113" s="272"/>
      <c r="X113" s="272"/>
      <c r="Y113" s="272"/>
      <c r="Z113" s="272"/>
    </row>
    <row r="114" spans="1:26" ht="15" customHeight="1" thickBot="1">
      <c r="A114" s="15"/>
      <c r="B114" s="15"/>
      <c r="C114" s="15"/>
      <c r="D114" s="15"/>
      <c r="E114" s="15"/>
      <c r="F114" s="15"/>
      <c r="G114" s="15"/>
      <c r="H114" s="15"/>
      <c r="I114" s="15"/>
      <c r="J114" s="272"/>
      <c r="K114" s="272"/>
      <c r="L114" s="272"/>
      <c r="M114" s="272"/>
      <c r="N114" s="272"/>
      <c r="O114" s="272"/>
      <c r="P114" s="272"/>
      <c r="Q114" s="272"/>
      <c r="R114" s="272"/>
      <c r="S114" s="272"/>
      <c r="T114" s="272"/>
      <c r="U114" s="272"/>
      <c r="V114" s="272"/>
      <c r="W114" s="272"/>
      <c r="X114" s="272"/>
      <c r="Y114" s="272"/>
      <c r="Z114" s="272"/>
    </row>
    <row r="115" spans="1:26" ht="15" customHeight="1" thickBot="1">
      <c r="A115" s="15"/>
      <c r="B115" s="15"/>
      <c r="C115" s="15"/>
      <c r="D115" s="15"/>
      <c r="E115" s="15"/>
      <c r="F115" s="15"/>
      <c r="G115" s="15"/>
      <c r="H115" s="15"/>
      <c r="I115" s="15"/>
      <c r="J115" s="272"/>
      <c r="K115" s="272"/>
      <c r="L115" s="272"/>
      <c r="M115" s="272"/>
      <c r="N115" s="272"/>
      <c r="O115" s="272"/>
      <c r="P115" s="272"/>
      <c r="Q115" s="272"/>
      <c r="R115" s="272"/>
      <c r="S115" s="272"/>
      <c r="T115" s="272"/>
      <c r="U115" s="272"/>
      <c r="V115" s="272"/>
      <c r="W115" s="272"/>
      <c r="X115" s="272"/>
      <c r="Y115" s="272"/>
      <c r="Z115" s="272"/>
    </row>
    <row r="116" spans="1:26" ht="15" customHeight="1" thickBot="1">
      <c r="A116" s="15"/>
      <c r="B116" s="15"/>
      <c r="C116" s="15"/>
      <c r="D116" s="15"/>
      <c r="E116" s="15"/>
      <c r="F116" s="15"/>
      <c r="G116" s="15"/>
      <c r="H116" s="15"/>
      <c r="I116" s="15"/>
      <c r="J116" s="272"/>
      <c r="K116" s="272"/>
      <c r="L116" s="272"/>
      <c r="M116" s="272"/>
      <c r="N116" s="272"/>
      <c r="O116" s="272"/>
      <c r="P116" s="272"/>
      <c r="Q116" s="272"/>
      <c r="R116" s="272"/>
      <c r="S116" s="272"/>
      <c r="T116" s="272"/>
      <c r="U116" s="272"/>
      <c r="V116" s="272"/>
      <c r="W116" s="272"/>
      <c r="X116" s="272"/>
      <c r="Y116" s="272"/>
      <c r="Z116" s="272"/>
    </row>
    <row r="117" spans="1:26" ht="15" customHeight="1" thickBot="1">
      <c r="A117" s="15"/>
      <c r="B117" s="15"/>
      <c r="C117" s="15"/>
      <c r="D117" s="15"/>
      <c r="E117" s="15"/>
      <c r="F117" s="15"/>
      <c r="G117" s="15"/>
      <c r="H117" s="15"/>
      <c r="I117" s="15"/>
      <c r="J117" s="272"/>
      <c r="K117" s="272"/>
      <c r="L117" s="272"/>
      <c r="M117" s="272"/>
      <c r="N117" s="272"/>
      <c r="O117" s="272"/>
      <c r="P117" s="272"/>
      <c r="Q117" s="272"/>
      <c r="R117" s="272"/>
      <c r="S117" s="272"/>
      <c r="T117" s="272"/>
      <c r="U117" s="272"/>
      <c r="V117" s="272"/>
      <c r="W117" s="272"/>
      <c r="X117" s="272"/>
      <c r="Y117" s="272"/>
      <c r="Z117" s="272"/>
    </row>
    <row r="118" spans="1:26" ht="15" customHeight="1" thickBot="1">
      <c r="A118" s="15"/>
      <c r="B118" s="15"/>
      <c r="C118" s="15"/>
      <c r="D118" s="15"/>
      <c r="E118" s="15"/>
      <c r="F118" s="15"/>
      <c r="G118" s="15"/>
      <c r="H118" s="15"/>
      <c r="I118" s="15"/>
      <c r="J118" s="272"/>
      <c r="K118" s="272"/>
      <c r="L118" s="272"/>
      <c r="M118" s="272"/>
      <c r="N118" s="272"/>
      <c r="O118" s="272"/>
      <c r="P118" s="272"/>
      <c r="Q118" s="272"/>
      <c r="R118" s="272"/>
      <c r="S118" s="272"/>
      <c r="T118" s="272"/>
      <c r="U118" s="272"/>
      <c r="V118" s="272"/>
      <c r="W118" s="272"/>
      <c r="X118" s="272"/>
      <c r="Y118" s="272"/>
      <c r="Z118" s="272"/>
    </row>
    <row r="119" spans="1:26" ht="15" customHeight="1" thickBot="1">
      <c r="A119" s="15"/>
      <c r="B119" s="15"/>
      <c r="C119" s="15"/>
      <c r="D119" s="15"/>
      <c r="E119" s="15"/>
      <c r="F119" s="15"/>
      <c r="G119" s="15"/>
      <c r="H119" s="15"/>
      <c r="I119" s="15"/>
      <c r="J119" s="272"/>
      <c r="K119" s="272"/>
      <c r="L119" s="272"/>
      <c r="M119" s="272"/>
      <c r="N119" s="272"/>
      <c r="O119" s="272"/>
      <c r="P119" s="272"/>
      <c r="Q119" s="272"/>
      <c r="R119" s="272"/>
      <c r="S119" s="272"/>
      <c r="T119" s="272"/>
      <c r="U119" s="272"/>
      <c r="V119" s="272"/>
      <c r="W119" s="272"/>
      <c r="X119" s="272"/>
      <c r="Y119" s="272"/>
      <c r="Z119" s="272"/>
    </row>
    <row r="120" spans="1:26" ht="15" customHeight="1" thickBot="1">
      <c r="A120" s="15"/>
      <c r="B120" s="15"/>
      <c r="C120" s="15"/>
      <c r="D120" s="15"/>
      <c r="E120" s="15"/>
      <c r="F120" s="15"/>
      <c r="G120" s="15"/>
      <c r="H120" s="15"/>
      <c r="I120" s="15"/>
      <c r="J120" s="272"/>
      <c r="K120" s="272"/>
      <c r="L120" s="272"/>
      <c r="M120" s="272"/>
      <c r="N120" s="272"/>
      <c r="O120" s="272"/>
      <c r="P120" s="272"/>
      <c r="Q120" s="272"/>
      <c r="R120" s="272"/>
      <c r="S120" s="272"/>
      <c r="T120" s="272"/>
      <c r="U120" s="272"/>
      <c r="V120" s="272"/>
      <c r="W120" s="272"/>
      <c r="X120" s="272"/>
      <c r="Y120" s="272"/>
      <c r="Z120" s="272"/>
    </row>
    <row r="121" spans="1:26" ht="15" customHeight="1" thickBot="1">
      <c r="A121" s="15"/>
      <c r="B121" s="15"/>
      <c r="C121" s="15"/>
      <c r="D121" s="15"/>
      <c r="E121" s="15"/>
      <c r="F121" s="15"/>
      <c r="G121" s="15"/>
      <c r="H121" s="15"/>
      <c r="I121" s="15"/>
      <c r="J121" s="272"/>
      <c r="K121" s="272"/>
      <c r="L121" s="272"/>
      <c r="M121" s="272"/>
      <c r="N121" s="272"/>
      <c r="O121" s="272"/>
      <c r="P121" s="272"/>
      <c r="Q121" s="272"/>
      <c r="R121" s="272"/>
      <c r="S121" s="272"/>
      <c r="T121" s="272"/>
      <c r="U121" s="272"/>
      <c r="V121" s="272"/>
      <c r="W121" s="272"/>
      <c r="X121" s="272"/>
      <c r="Y121" s="272"/>
      <c r="Z121" s="272"/>
    </row>
    <row r="122" spans="1:26" ht="15" customHeight="1" thickBot="1">
      <c r="A122" s="15"/>
      <c r="B122" s="15"/>
      <c r="C122" s="15"/>
      <c r="D122" s="15"/>
      <c r="E122" s="15"/>
      <c r="F122" s="15"/>
      <c r="G122" s="15"/>
      <c r="H122" s="15"/>
      <c r="I122" s="15"/>
      <c r="J122" s="272"/>
      <c r="K122" s="272"/>
      <c r="L122" s="272"/>
      <c r="M122" s="272"/>
      <c r="N122" s="272"/>
      <c r="O122" s="272"/>
      <c r="P122" s="272"/>
      <c r="Q122" s="272"/>
      <c r="R122" s="272"/>
      <c r="S122" s="272"/>
      <c r="T122" s="272"/>
      <c r="U122" s="272"/>
      <c r="V122" s="272"/>
      <c r="W122" s="272"/>
      <c r="X122" s="272"/>
      <c r="Y122" s="272"/>
      <c r="Z122" s="272"/>
    </row>
    <row r="123" spans="1:26" ht="15" customHeight="1" thickBot="1">
      <c r="A123" s="15"/>
      <c r="B123" s="15"/>
      <c r="C123" s="15"/>
      <c r="D123" s="15"/>
      <c r="E123" s="15"/>
      <c r="F123" s="15"/>
      <c r="G123" s="15"/>
      <c r="H123" s="15"/>
      <c r="I123" s="15"/>
      <c r="J123" s="272"/>
      <c r="K123" s="272"/>
      <c r="L123" s="272"/>
      <c r="M123" s="272"/>
      <c r="N123" s="272"/>
      <c r="O123" s="272"/>
      <c r="P123" s="272"/>
      <c r="Q123" s="272"/>
      <c r="R123" s="272"/>
      <c r="S123" s="272"/>
      <c r="T123" s="272"/>
      <c r="U123" s="272"/>
      <c r="V123" s="272"/>
      <c r="W123" s="272"/>
      <c r="X123" s="272"/>
      <c r="Y123" s="272"/>
      <c r="Z123" s="272"/>
    </row>
    <row r="124" spans="1:26" ht="15" customHeight="1" thickBot="1">
      <c r="A124" s="15"/>
      <c r="B124" s="15"/>
      <c r="C124" s="15"/>
      <c r="D124" s="15"/>
      <c r="E124" s="15"/>
      <c r="F124" s="15"/>
      <c r="G124" s="15"/>
      <c r="H124" s="15"/>
      <c r="I124" s="15"/>
      <c r="J124" s="272"/>
      <c r="K124" s="272"/>
      <c r="L124" s="272"/>
      <c r="M124" s="272"/>
      <c r="N124" s="272"/>
      <c r="O124" s="272"/>
      <c r="P124" s="272"/>
      <c r="Q124" s="272"/>
      <c r="R124" s="272"/>
      <c r="S124" s="272"/>
      <c r="T124" s="272"/>
      <c r="U124" s="272"/>
      <c r="V124" s="272"/>
      <c r="W124" s="272"/>
      <c r="X124" s="272"/>
      <c r="Y124" s="272"/>
      <c r="Z124" s="272"/>
    </row>
    <row r="125" spans="1:26" ht="15" customHeight="1" thickBot="1">
      <c r="A125" s="15"/>
      <c r="B125" s="15"/>
      <c r="C125" s="15"/>
      <c r="D125" s="15"/>
      <c r="E125" s="15"/>
      <c r="F125" s="15"/>
      <c r="G125" s="15"/>
      <c r="H125" s="15"/>
      <c r="I125" s="15"/>
      <c r="J125" s="272"/>
      <c r="K125" s="272"/>
      <c r="L125" s="272"/>
      <c r="M125" s="272"/>
      <c r="N125" s="272"/>
      <c r="O125" s="272"/>
      <c r="P125" s="272"/>
      <c r="Q125" s="272"/>
      <c r="R125" s="272"/>
      <c r="S125" s="272"/>
      <c r="T125" s="272"/>
      <c r="U125" s="272"/>
      <c r="V125" s="272"/>
      <c r="W125" s="272"/>
      <c r="X125" s="272"/>
      <c r="Y125" s="272"/>
      <c r="Z125" s="272"/>
    </row>
    <row r="126" spans="1:26" ht="15" customHeight="1" thickBot="1">
      <c r="A126" s="15"/>
      <c r="B126" s="15"/>
      <c r="C126" s="15"/>
      <c r="D126" s="15"/>
      <c r="E126" s="15"/>
      <c r="F126" s="15"/>
      <c r="G126" s="15"/>
      <c r="H126" s="15"/>
      <c r="I126" s="15"/>
      <c r="J126" s="272"/>
      <c r="K126" s="272"/>
      <c r="L126" s="272"/>
      <c r="M126" s="272"/>
      <c r="N126" s="272"/>
      <c r="O126" s="272"/>
      <c r="P126" s="272"/>
      <c r="Q126" s="272"/>
      <c r="R126" s="272"/>
      <c r="S126" s="272"/>
      <c r="T126" s="272"/>
      <c r="U126" s="272"/>
      <c r="V126" s="272"/>
      <c r="W126" s="272"/>
      <c r="X126" s="272"/>
      <c r="Y126" s="272"/>
      <c r="Z126" s="272"/>
    </row>
    <row r="127" spans="1:26" ht="15" customHeight="1" thickBot="1">
      <c r="A127" s="15"/>
      <c r="B127" s="15"/>
      <c r="C127" s="15"/>
      <c r="D127" s="15"/>
      <c r="E127" s="15"/>
      <c r="F127" s="15"/>
      <c r="G127" s="15"/>
      <c r="H127" s="15"/>
      <c r="I127" s="15"/>
      <c r="J127" s="272"/>
      <c r="K127" s="272"/>
      <c r="L127" s="272"/>
      <c r="M127" s="272"/>
      <c r="N127" s="272"/>
      <c r="O127" s="272"/>
      <c r="P127" s="272"/>
      <c r="Q127" s="272"/>
      <c r="R127" s="272"/>
      <c r="S127" s="272"/>
      <c r="T127" s="272"/>
      <c r="U127" s="272"/>
      <c r="V127" s="272"/>
      <c r="W127" s="272"/>
      <c r="X127" s="272"/>
      <c r="Y127" s="272"/>
      <c r="Z127" s="272"/>
    </row>
    <row r="128" spans="1:26" ht="15" customHeight="1" thickBot="1">
      <c r="A128" s="15"/>
      <c r="B128" s="15"/>
      <c r="C128" s="15"/>
      <c r="D128" s="15"/>
      <c r="E128" s="15"/>
      <c r="F128" s="15"/>
      <c r="G128" s="15"/>
      <c r="H128" s="15"/>
      <c r="I128" s="15"/>
      <c r="J128" s="272"/>
      <c r="K128" s="272"/>
      <c r="L128" s="272"/>
      <c r="M128" s="272"/>
      <c r="N128" s="272"/>
      <c r="O128" s="272"/>
      <c r="P128" s="272"/>
      <c r="Q128" s="272"/>
      <c r="R128" s="272"/>
      <c r="S128" s="272"/>
      <c r="T128" s="272"/>
      <c r="U128" s="272"/>
      <c r="V128" s="272"/>
      <c r="W128" s="272"/>
      <c r="X128" s="272"/>
      <c r="Y128" s="272"/>
      <c r="Z128" s="272"/>
    </row>
    <row r="129" spans="1:26" ht="15" customHeight="1" thickBot="1">
      <c r="A129" s="15"/>
      <c r="B129" s="15"/>
      <c r="C129" s="15"/>
      <c r="D129" s="15"/>
      <c r="E129" s="15"/>
      <c r="F129" s="15"/>
      <c r="G129" s="15"/>
      <c r="H129" s="15"/>
      <c r="I129" s="15"/>
      <c r="J129" s="272"/>
      <c r="K129" s="272"/>
      <c r="L129" s="272"/>
      <c r="M129" s="272"/>
      <c r="N129" s="272"/>
      <c r="O129" s="272"/>
      <c r="P129" s="272"/>
      <c r="Q129" s="272"/>
      <c r="R129" s="272"/>
      <c r="S129" s="272"/>
      <c r="T129" s="272"/>
      <c r="U129" s="272"/>
      <c r="V129" s="272"/>
      <c r="W129" s="272"/>
      <c r="X129" s="272"/>
      <c r="Y129" s="272"/>
      <c r="Z129" s="272"/>
    </row>
    <row r="130" spans="1:26" ht="15" customHeight="1" thickBot="1">
      <c r="A130" s="15"/>
      <c r="B130" s="15"/>
      <c r="C130" s="15"/>
      <c r="D130" s="15"/>
      <c r="E130" s="15"/>
      <c r="F130" s="15"/>
      <c r="G130" s="15"/>
      <c r="H130" s="15"/>
      <c r="I130" s="15"/>
      <c r="J130" s="272"/>
      <c r="K130" s="272"/>
      <c r="L130" s="272"/>
      <c r="M130" s="272"/>
      <c r="N130" s="272"/>
      <c r="O130" s="272"/>
      <c r="P130" s="272"/>
      <c r="Q130" s="272"/>
      <c r="R130" s="272"/>
      <c r="S130" s="272"/>
      <c r="T130" s="272"/>
      <c r="U130" s="272"/>
      <c r="V130" s="272"/>
      <c r="W130" s="272"/>
      <c r="X130" s="272"/>
      <c r="Y130" s="272"/>
      <c r="Z130" s="272"/>
    </row>
    <row r="131" spans="1:26" ht="15" customHeight="1" thickBot="1">
      <c r="A131" s="15"/>
      <c r="B131" s="15"/>
      <c r="C131" s="15"/>
      <c r="D131" s="15"/>
      <c r="E131" s="15"/>
      <c r="F131" s="15"/>
      <c r="G131" s="15"/>
      <c r="H131" s="15"/>
      <c r="I131" s="15"/>
      <c r="J131" s="272"/>
      <c r="K131" s="272"/>
      <c r="L131" s="272"/>
      <c r="M131" s="272"/>
      <c r="N131" s="272"/>
      <c r="O131" s="272"/>
      <c r="P131" s="272"/>
      <c r="Q131" s="272"/>
      <c r="R131" s="272"/>
      <c r="S131" s="272"/>
      <c r="T131" s="272"/>
      <c r="U131" s="272"/>
      <c r="V131" s="272"/>
      <c r="W131" s="272"/>
      <c r="X131" s="272"/>
      <c r="Y131" s="272"/>
      <c r="Z131" s="272"/>
    </row>
    <row r="132" spans="1:26" ht="15" customHeight="1" thickBot="1">
      <c r="A132" s="15"/>
      <c r="B132" s="15"/>
      <c r="C132" s="15"/>
      <c r="D132" s="15"/>
      <c r="E132" s="15"/>
      <c r="F132" s="15"/>
      <c r="G132" s="15"/>
      <c r="H132" s="15"/>
      <c r="I132" s="15"/>
      <c r="J132" s="272"/>
      <c r="K132" s="272"/>
      <c r="L132" s="272"/>
      <c r="M132" s="272"/>
      <c r="N132" s="272"/>
      <c r="O132" s="272"/>
      <c r="P132" s="272"/>
      <c r="Q132" s="272"/>
      <c r="R132" s="272"/>
      <c r="S132" s="272"/>
      <c r="T132" s="272"/>
      <c r="U132" s="272"/>
      <c r="V132" s="272"/>
      <c r="W132" s="272"/>
      <c r="X132" s="272"/>
      <c r="Y132" s="272"/>
      <c r="Z132" s="272"/>
    </row>
    <row r="133" spans="1:26" ht="15" customHeight="1" thickBot="1">
      <c r="A133" s="15"/>
      <c r="B133" s="15"/>
      <c r="C133" s="15"/>
      <c r="D133" s="15"/>
      <c r="E133" s="15"/>
      <c r="F133" s="15"/>
      <c r="G133" s="15"/>
      <c r="H133" s="15"/>
      <c r="I133" s="15"/>
      <c r="J133" s="272"/>
      <c r="K133" s="272"/>
      <c r="L133" s="272"/>
      <c r="M133" s="272"/>
      <c r="N133" s="272"/>
      <c r="O133" s="272"/>
      <c r="P133" s="272"/>
      <c r="Q133" s="272"/>
      <c r="R133" s="272"/>
      <c r="S133" s="272"/>
      <c r="T133" s="272"/>
      <c r="U133" s="272"/>
      <c r="V133" s="272"/>
      <c r="W133" s="272"/>
      <c r="X133" s="272"/>
      <c r="Y133" s="272"/>
      <c r="Z133" s="272"/>
    </row>
    <row r="134" spans="1:26" ht="15" customHeight="1" thickBot="1">
      <c r="A134" s="15"/>
      <c r="B134" s="15"/>
      <c r="C134" s="15"/>
      <c r="D134" s="15"/>
      <c r="E134" s="15"/>
      <c r="F134" s="15"/>
      <c r="G134" s="15"/>
      <c r="H134" s="15"/>
      <c r="I134" s="15"/>
      <c r="J134" s="272"/>
      <c r="K134" s="272"/>
      <c r="L134" s="272"/>
      <c r="M134" s="272"/>
      <c r="N134" s="272"/>
      <c r="O134" s="272"/>
      <c r="P134" s="272"/>
      <c r="Q134" s="272"/>
      <c r="R134" s="272"/>
      <c r="S134" s="272"/>
      <c r="T134" s="272"/>
      <c r="U134" s="272"/>
      <c r="V134" s="272"/>
      <c r="W134" s="272"/>
      <c r="X134" s="272"/>
      <c r="Y134" s="272"/>
      <c r="Z134" s="272"/>
    </row>
    <row r="135" spans="1:26" ht="15" customHeight="1" thickBot="1">
      <c r="A135" s="15"/>
      <c r="B135" s="15"/>
      <c r="C135" s="15"/>
      <c r="D135" s="15"/>
      <c r="E135" s="15"/>
      <c r="F135" s="15"/>
      <c r="G135" s="15"/>
      <c r="H135" s="15"/>
      <c r="I135" s="15"/>
      <c r="J135" s="272"/>
      <c r="K135" s="272"/>
      <c r="L135" s="272"/>
      <c r="M135" s="272"/>
      <c r="N135" s="272"/>
      <c r="O135" s="272"/>
      <c r="P135" s="272"/>
      <c r="Q135" s="272"/>
      <c r="R135" s="272"/>
      <c r="S135" s="272"/>
      <c r="T135" s="272"/>
      <c r="U135" s="272"/>
      <c r="V135" s="272"/>
      <c r="W135" s="272"/>
      <c r="X135" s="272"/>
      <c r="Y135" s="272"/>
      <c r="Z135" s="272"/>
    </row>
    <row r="136" spans="1:26" ht="15" customHeight="1" thickBot="1">
      <c r="A136" s="15"/>
      <c r="B136" s="15"/>
      <c r="C136" s="15"/>
      <c r="D136" s="15"/>
      <c r="E136" s="15"/>
      <c r="F136" s="15"/>
      <c r="G136" s="15"/>
      <c r="H136" s="15"/>
      <c r="I136" s="15"/>
      <c r="J136" s="272"/>
      <c r="K136" s="272"/>
      <c r="L136" s="272"/>
      <c r="M136" s="272"/>
      <c r="N136" s="272"/>
      <c r="O136" s="272"/>
      <c r="P136" s="272"/>
      <c r="Q136" s="272"/>
      <c r="R136" s="272"/>
      <c r="S136" s="272"/>
      <c r="T136" s="272"/>
      <c r="U136" s="272"/>
      <c r="V136" s="272"/>
      <c r="W136" s="272"/>
      <c r="X136" s="272"/>
      <c r="Y136" s="272"/>
      <c r="Z136" s="272"/>
    </row>
    <row r="137" spans="1:26" ht="15" customHeight="1" thickBot="1">
      <c r="A137" s="15"/>
      <c r="B137" s="15"/>
      <c r="C137" s="15"/>
      <c r="D137" s="15"/>
      <c r="E137" s="15"/>
      <c r="F137" s="15"/>
      <c r="G137" s="15"/>
      <c r="H137" s="15"/>
      <c r="I137" s="15"/>
      <c r="J137" s="272"/>
      <c r="K137" s="272"/>
      <c r="L137" s="272"/>
      <c r="M137" s="272"/>
      <c r="N137" s="272"/>
      <c r="O137" s="272"/>
      <c r="P137" s="272"/>
      <c r="Q137" s="272"/>
      <c r="R137" s="272"/>
      <c r="S137" s="272"/>
      <c r="T137" s="272"/>
      <c r="U137" s="272"/>
      <c r="V137" s="272"/>
      <c r="W137" s="272"/>
      <c r="X137" s="272"/>
      <c r="Y137" s="272"/>
      <c r="Z137" s="272"/>
    </row>
    <row r="138" spans="1:26" ht="15" customHeight="1" thickBot="1">
      <c r="A138" s="15"/>
      <c r="B138" s="15"/>
      <c r="C138" s="15"/>
      <c r="D138" s="15"/>
      <c r="E138" s="15"/>
      <c r="F138" s="15"/>
      <c r="G138" s="15"/>
      <c r="H138" s="15"/>
      <c r="I138" s="15"/>
      <c r="J138" s="272"/>
      <c r="K138" s="272"/>
      <c r="L138" s="272"/>
      <c r="M138" s="272"/>
      <c r="N138" s="272"/>
      <c r="O138" s="272"/>
      <c r="P138" s="272"/>
      <c r="Q138" s="272"/>
      <c r="R138" s="272"/>
      <c r="S138" s="272"/>
      <c r="T138" s="272"/>
      <c r="U138" s="272"/>
      <c r="V138" s="272"/>
      <c r="W138" s="272"/>
      <c r="X138" s="272"/>
      <c r="Y138" s="272"/>
      <c r="Z138" s="272"/>
    </row>
    <row r="139" spans="1:26" ht="15" customHeight="1" thickBot="1">
      <c r="A139" s="15"/>
      <c r="B139" s="15"/>
      <c r="C139" s="15"/>
      <c r="D139" s="15"/>
      <c r="E139" s="15"/>
      <c r="F139" s="15"/>
      <c r="G139" s="15"/>
      <c r="H139" s="15"/>
      <c r="I139" s="15"/>
      <c r="J139" s="272"/>
      <c r="K139" s="272"/>
      <c r="L139" s="272"/>
      <c r="M139" s="272"/>
      <c r="N139" s="272"/>
      <c r="O139" s="272"/>
      <c r="P139" s="272"/>
      <c r="Q139" s="272"/>
      <c r="R139" s="272"/>
      <c r="S139" s="272"/>
      <c r="T139" s="272"/>
      <c r="U139" s="272"/>
      <c r="V139" s="272"/>
      <c r="W139" s="272"/>
      <c r="X139" s="272"/>
      <c r="Y139" s="272"/>
      <c r="Z139" s="272"/>
    </row>
    <row r="140" spans="1:26" ht="15" customHeight="1" thickBot="1">
      <c r="A140" s="15"/>
      <c r="B140" s="15"/>
      <c r="C140" s="15"/>
      <c r="D140" s="15"/>
      <c r="E140" s="15"/>
      <c r="F140" s="15"/>
      <c r="G140" s="15"/>
      <c r="H140" s="15"/>
      <c r="I140" s="15"/>
      <c r="J140" s="272"/>
      <c r="K140" s="272"/>
      <c r="L140" s="272"/>
      <c r="M140" s="272"/>
      <c r="N140" s="272"/>
      <c r="O140" s="272"/>
      <c r="P140" s="272"/>
      <c r="Q140" s="272"/>
      <c r="R140" s="272"/>
      <c r="S140" s="272"/>
      <c r="T140" s="272"/>
      <c r="U140" s="272"/>
      <c r="V140" s="272"/>
      <c r="W140" s="272"/>
      <c r="X140" s="272"/>
      <c r="Y140" s="272"/>
      <c r="Z140" s="272"/>
    </row>
    <row r="141" spans="1:26" ht="15" customHeight="1" thickBot="1">
      <c r="A141" s="15"/>
      <c r="B141" s="15"/>
      <c r="C141" s="15"/>
      <c r="D141" s="15"/>
      <c r="E141" s="15"/>
      <c r="F141" s="15"/>
      <c r="G141" s="15"/>
      <c r="H141" s="15"/>
      <c r="I141" s="15"/>
      <c r="J141" s="272"/>
      <c r="K141" s="272"/>
      <c r="L141" s="272"/>
      <c r="M141" s="272"/>
      <c r="N141" s="272"/>
      <c r="O141" s="272"/>
      <c r="P141" s="272"/>
      <c r="Q141" s="272"/>
      <c r="R141" s="272"/>
      <c r="S141" s="272"/>
      <c r="T141" s="272"/>
      <c r="U141" s="272"/>
      <c r="V141" s="272"/>
      <c r="W141" s="272"/>
      <c r="X141" s="272"/>
      <c r="Y141" s="272"/>
      <c r="Z141" s="272"/>
    </row>
    <row r="142" spans="1:26" ht="15" customHeight="1" thickBot="1">
      <c r="A142" s="15"/>
      <c r="B142" s="15"/>
      <c r="C142" s="15"/>
      <c r="D142" s="15"/>
      <c r="E142" s="15"/>
      <c r="F142" s="15"/>
      <c r="G142" s="15"/>
      <c r="H142" s="15"/>
      <c r="I142" s="15"/>
      <c r="J142" s="272"/>
      <c r="K142" s="272"/>
      <c r="L142" s="272"/>
      <c r="M142" s="272"/>
      <c r="N142" s="272"/>
      <c r="O142" s="272"/>
      <c r="P142" s="272"/>
      <c r="Q142" s="272"/>
      <c r="R142" s="272"/>
      <c r="S142" s="272"/>
      <c r="T142" s="272"/>
      <c r="U142" s="272"/>
      <c r="V142" s="272"/>
      <c r="W142" s="272"/>
      <c r="X142" s="272"/>
      <c r="Y142" s="272"/>
      <c r="Z142" s="272"/>
    </row>
    <row r="143" spans="1:26" ht="15" customHeight="1" thickBot="1">
      <c r="A143" s="15"/>
      <c r="B143" s="15"/>
      <c r="C143" s="15"/>
      <c r="D143" s="15"/>
      <c r="E143" s="15"/>
      <c r="F143" s="15"/>
      <c r="G143" s="15"/>
      <c r="H143" s="15"/>
      <c r="I143" s="15"/>
      <c r="J143" s="272"/>
      <c r="K143" s="272"/>
      <c r="L143" s="272"/>
      <c r="M143" s="272"/>
      <c r="N143" s="272"/>
      <c r="O143" s="272"/>
      <c r="P143" s="272"/>
      <c r="Q143" s="272"/>
      <c r="R143" s="272"/>
      <c r="S143" s="272"/>
      <c r="T143" s="272"/>
      <c r="U143" s="272"/>
      <c r="V143" s="272"/>
      <c r="W143" s="272"/>
      <c r="X143" s="272"/>
      <c r="Y143" s="272"/>
      <c r="Z143" s="272"/>
    </row>
    <row r="144" spans="1:26" ht="15" customHeight="1" thickBot="1">
      <c r="A144" s="15"/>
      <c r="B144" s="15"/>
      <c r="C144" s="15"/>
      <c r="D144" s="15"/>
      <c r="E144" s="15"/>
      <c r="F144" s="15"/>
      <c r="G144" s="15"/>
      <c r="H144" s="15"/>
      <c r="I144" s="15"/>
      <c r="J144" s="272"/>
      <c r="K144" s="272"/>
      <c r="L144" s="272"/>
      <c r="M144" s="272"/>
      <c r="N144" s="272"/>
      <c r="O144" s="272"/>
      <c r="P144" s="272"/>
      <c r="Q144" s="272"/>
      <c r="R144" s="272"/>
      <c r="S144" s="272"/>
      <c r="T144" s="272"/>
      <c r="U144" s="272"/>
      <c r="V144" s="272"/>
      <c r="W144" s="272"/>
      <c r="X144" s="272"/>
      <c r="Y144" s="272"/>
      <c r="Z144" s="272"/>
    </row>
    <row r="145" spans="1:26" ht="15" customHeight="1" thickBot="1">
      <c r="A145" s="15"/>
      <c r="B145" s="15"/>
      <c r="C145" s="15"/>
      <c r="D145" s="15"/>
      <c r="E145" s="15"/>
      <c r="F145" s="15"/>
      <c r="G145" s="15"/>
      <c r="H145" s="15"/>
      <c r="I145" s="15"/>
      <c r="J145" s="272"/>
      <c r="K145" s="272"/>
      <c r="L145" s="272"/>
      <c r="M145" s="272"/>
      <c r="N145" s="272"/>
      <c r="O145" s="272"/>
      <c r="P145" s="272"/>
      <c r="Q145" s="272"/>
      <c r="R145" s="272"/>
      <c r="S145" s="272"/>
      <c r="T145" s="272"/>
      <c r="U145" s="272"/>
      <c r="V145" s="272"/>
      <c r="W145" s="272"/>
      <c r="X145" s="272"/>
      <c r="Y145" s="272"/>
      <c r="Z145" s="272"/>
    </row>
    <row r="146" spans="1:26" ht="15" customHeight="1" thickBot="1">
      <c r="A146" s="15"/>
      <c r="B146" s="15"/>
      <c r="C146" s="15"/>
      <c r="D146" s="15"/>
      <c r="E146" s="15"/>
      <c r="F146" s="15"/>
      <c r="G146" s="15"/>
      <c r="H146" s="15"/>
      <c r="I146" s="15"/>
      <c r="J146" s="272"/>
      <c r="K146" s="272"/>
      <c r="L146" s="272"/>
      <c r="M146" s="272"/>
      <c r="N146" s="272"/>
      <c r="O146" s="272"/>
      <c r="P146" s="272"/>
      <c r="Q146" s="272"/>
      <c r="R146" s="272"/>
      <c r="S146" s="272"/>
      <c r="T146" s="272"/>
      <c r="U146" s="272"/>
      <c r="V146" s="272"/>
      <c r="W146" s="272"/>
      <c r="X146" s="272"/>
      <c r="Y146" s="272"/>
      <c r="Z146" s="272"/>
    </row>
    <row r="147" spans="1:26" ht="15" customHeight="1" thickBot="1">
      <c r="A147" s="15"/>
      <c r="B147" s="15"/>
      <c r="C147" s="15"/>
      <c r="D147" s="15"/>
      <c r="E147" s="15"/>
      <c r="F147" s="15"/>
      <c r="G147" s="15"/>
      <c r="H147" s="15"/>
      <c r="I147" s="15"/>
      <c r="J147" s="272"/>
      <c r="K147" s="272"/>
      <c r="L147" s="272"/>
      <c r="M147" s="272"/>
      <c r="N147" s="272"/>
      <c r="O147" s="272"/>
      <c r="P147" s="272"/>
      <c r="Q147" s="272"/>
      <c r="R147" s="272"/>
      <c r="S147" s="272"/>
      <c r="T147" s="272"/>
      <c r="U147" s="272"/>
      <c r="V147" s="272"/>
      <c r="W147" s="272"/>
      <c r="X147" s="272"/>
      <c r="Y147" s="272"/>
      <c r="Z147" s="272"/>
    </row>
    <row r="148" spans="1:26" ht="15" customHeight="1" thickBot="1">
      <c r="A148" s="15"/>
      <c r="B148" s="15"/>
      <c r="C148" s="15"/>
      <c r="D148" s="15"/>
      <c r="E148" s="15"/>
      <c r="F148" s="15"/>
      <c r="G148" s="15"/>
      <c r="H148" s="15"/>
      <c r="I148" s="15"/>
      <c r="J148" s="272"/>
      <c r="K148" s="272"/>
      <c r="L148" s="272"/>
      <c r="M148" s="272"/>
      <c r="N148" s="272"/>
      <c r="O148" s="272"/>
      <c r="P148" s="272"/>
      <c r="Q148" s="272"/>
      <c r="R148" s="272"/>
      <c r="S148" s="272"/>
      <c r="T148" s="272"/>
      <c r="U148" s="272"/>
      <c r="V148" s="272"/>
      <c r="W148" s="272"/>
      <c r="X148" s="272"/>
      <c r="Y148" s="272"/>
      <c r="Z148" s="272"/>
    </row>
    <row r="149" spans="1:26" ht="15" customHeight="1" thickBot="1">
      <c r="A149" s="15"/>
      <c r="B149" s="15"/>
      <c r="C149" s="15"/>
      <c r="D149" s="15"/>
      <c r="E149" s="15"/>
      <c r="F149" s="15"/>
      <c r="G149" s="15"/>
      <c r="H149" s="15"/>
      <c r="I149" s="15"/>
      <c r="J149" s="272"/>
      <c r="K149" s="272"/>
      <c r="L149" s="272"/>
      <c r="M149" s="272"/>
      <c r="N149" s="272"/>
      <c r="O149" s="272"/>
      <c r="P149" s="272"/>
      <c r="Q149" s="272"/>
      <c r="R149" s="272"/>
      <c r="S149" s="272"/>
      <c r="T149" s="272"/>
      <c r="U149" s="272"/>
      <c r="V149" s="272"/>
      <c r="W149" s="272"/>
      <c r="X149" s="272"/>
      <c r="Y149" s="272"/>
      <c r="Z149" s="272"/>
    </row>
    <row r="150" spans="1:26" ht="15" customHeight="1" thickBot="1">
      <c r="A150" s="15"/>
      <c r="B150" s="15"/>
      <c r="C150" s="15"/>
      <c r="D150" s="15"/>
      <c r="E150" s="15"/>
      <c r="F150" s="15"/>
      <c r="G150" s="15"/>
      <c r="H150" s="15"/>
      <c r="I150" s="15"/>
      <c r="J150" s="272"/>
      <c r="K150" s="272"/>
      <c r="L150" s="272"/>
      <c r="M150" s="272"/>
      <c r="N150" s="272"/>
      <c r="O150" s="272"/>
      <c r="P150" s="272"/>
      <c r="Q150" s="272"/>
      <c r="R150" s="272"/>
      <c r="S150" s="272"/>
      <c r="T150" s="272"/>
      <c r="U150" s="272"/>
      <c r="V150" s="272"/>
      <c r="W150" s="272"/>
      <c r="X150" s="272"/>
      <c r="Y150" s="272"/>
      <c r="Z150" s="272"/>
    </row>
    <row r="151" spans="1:26" ht="15" customHeight="1" thickBot="1">
      <c r="A151" s="15"/>
      <c r="B151" s="15"/>
      <c r="C151" s="15"/>
      <c r="D151" s="15"/>
      <c r="E151" s="15"/>
      <c r="F151" s="15"/>
      <c r="G151" s="15"/>
      <c r="H151" s="15"/>
      <c r="I151" s="15"/>
      <c r="J151" s="272"/>
      <c r="K151" s="272"/>
      <c r="L151" s="272"/>
      <c r="M151" s="272"/>
      <c r="N151" s="272"/>
      <c r="O151" s="272"/>
      <c r="P151" s="272"/>
      <c r="Q151" s="272"/>
      <c r="R151" s="272"/>
      <c r="S151" s="272"/>
      <c r="T151" s="272"/>
      <c r="U151" s="272"/>
      <c r="V151" s="272"/>
      <c r="W151" s="272"/>
      <c r="X151" s="272"/>
      <c r="Y151" s="272"/>
      <c r="Z151" s="272"/>
    </row>
    <row r="152" spans="1:26" ht="15" customHeight="1" thickBot="1">
      <c r="A152" s="15"/>
      <c r="B152" s="15"/>
      <c r="C152" s="15"/>
      <c r="D152" s="15"/>
      <c r="E152" s="15"/>
      <c r="F152" s="15"/>
      <c r="G152" s="15"/>
      <c r="H152" s="15"/>
      <c r="I152" s="15"/>
      <c r="J152" s="272"/>
      <c r="K152" s="272"/>
      <c r="L152" s="272"/>
      <c r="M152" s="272"/>
      <c r="N152" s="272"/>
      <c r="O152" s="272"/>
      <c r="P152" s="272"/>
      <c r="Q152" s="272"/>
      <c r="R152" s="272"/>
      <c r="S152" s="272"/>
      <c r="T152" s="272"/>
      <c r="U152" s="272"/>
      <c r="V152" s="272"/>
      <c r="W152" s="272"/>
      <c r="X152" s="272"/>
      <c r="Y152" s="272"/>
      <c r="Z152" s="272"/>
    </row>
    <row r="153" spans="1:26" ht="15" customHeight="1" thickBot="1">
      <c r="A153" s="15"/>
      <c r="B153" s="15"/>
      <c r="C153" s="15"/>
      <c r="D153" s="15"/>
      <c r="E153" s="15"/>
      <c r="F153" s="15"/>
      <c r="G153" s="15"/>
      <c r="H153" s="15"/>
      <c r="I153" s="15"/>
      <c r="J153" s="272"/>
      <c r="K153" s="272"/>
      <c r="L153" s="272"/>
      <c r="M153" s="272"/>
      <c r="N153" s="272"/>
      <c r="O153" s="272"/>
      <c r="P153" s="272"/>
      <c r="Q153" s="272"/>
      <c r="R153" s="272"/>
      <c r="S153" s="272"/>
      <c r="T153" s="272"/>
      <c r="U153" s="272"/>
      <c r="V153" s="272"/>
      <c r="W153" s="272"/>
      <c r="X153" s="272"/>
      <c r="Y153" s="272"/>
      <c r="Z153" s="272"/>
    </row>
    <row r="154" spans="1:26" ht="15" customHeight="1" thickBot="1">
      <c r="A154" s="15"/>
      <c r="B154" s="15"/>
      <c r="C154" s="15"/>
      <c r="D154" s="15"/>
      <c r="E154" s="15"/>
      <c r="F154" s="15"/>
      <c r="G154" s="15"/>
      <c r="H154" s="15"/>
      <c r="I154" s="15"/>
      <c r="J154" s="272"/>
      <c r="K154" s="272"/>
      <c r="L154" s="272"/>
      <c r="M154" s="272"/>
      <c r="N154" s="272"/>
      <c r="O154" s="272"/>
      <c r="P154" s="272"/>
      <c r="Q154" s="272"/>
      <c r="R154" s="272"/>
      <c r="S154" s="272"/>
      <c r="T154" s="272"/>
      <c r="U154" s="272"/>
      <c r="V154" s="272"/>
      <c r="W154" s="272"/>
      <c r="X154" s="272"/>
      <c r="Y154" s="272"/>
      <c r="Z154" s="272"/>
    </row>
    <row r="155" spans="1:26" ht="15" customHeight="1" thickBot="1">
      <c r="A155" s="15"/>
      <c r="B155" s="15"/>
      <c r="C155" s="15"/>
      <c r="D155" s="15"/>
      <c r="E155" s="15"/>
      <c r="F155" s="15"/>
      <c r="G155" s="15"/>
      <c r="H155" s="15"/>
      <c r="I155" s="15"/>
      <c r="J155" s="272"/>
      <c r="K155" s="272"/>
      <c r="L155" s="272"/>
      <c r="M155" s="272"/>
      <c r="N155" s="272"/>
      <c r="O155" s="272"/>
      <c r="P155" s="272"/>
      <c r="Q155" s="272"/>
      <c r="R155" s="272"/>
      <c r="S155" s="272"/>
      <c r="T155" s="272"/>
      <c r="U155" s="272"/>
      <c r="V155" s="272"/>
      <c r="W155" s="272"/>
      <c r="X155" s="272"/>
      <c r="Y155" s="272"/>
      <c r="Z155" s="272"/>
    </row>
    <row r="156" spans="1:26" ht="15" customHeight="1" thickBot="1">
      <c r="A156" s="15"/>
      <c r="B156" s="15"/>
      <c r="C156" s="15"/>
      <c r="D156" s="15"/>
      <c r="E156" s="15"/>
      <c r="F156" s="15"/>
      <c r="G156" s="15"/>
      <c r="H156" s="15"/>
      <c r="I156" s="15"/>
      <c r="J156" s="272"/>
      <c r="K156" s="272"/>
      <c r="L156" s="272"/>
      <c r="M156" s="272"/>
      <c r="N156" s="272"/>
      <c r="O156" s="272"/>
      <c r="P156" s="272"/>
      <c r="Q156" s="272"/>
      <c r="R156" s="272"/>
      <c r="S156" s="272"/>
      <c r="T156" s="272"/>
      <c r="U156" s="272"/>
      <c r="V156" s="272"/>
      <c r="W156" s="272"/>
      <c r="X156" s="272"/>
      <c r="Y156" s="272"/>
      <c r="Z156" s="272"/>
    </row>
    <row r="157" spans="1:26" ht="15" customHeight="1" thickBot="1">
      <c r="A157" s="15"/>
      <c r="B157" s="15"/>
      <c r="C157" s="15"/>
      <c r="D157" s="15"/>
      <c r="E157" s="15"/>
      <c r="F157" s="15"/>
      <c r="G157" s="15"/>
      <c r="H157" s="15"/>
      <c r="I157" s="15"/>
      <c r="J157" s="272"/>
      <c r="K157" s="272"/>
      <c r="L157" s="272"/>
      <c r="M157" s="272"/>
      <c r="N157" s="272"/>
      <c r="O157" s="272"/>
      <c r="P157" s="272"/>
      <c r="Q157" s="272"/>
      <c r="R157" s="272"/>
      <c r="S157" s="272"/>
      <c r="T157" s="272"/>
      <c r="U157" s="272"/>
      <c r="V157" s="272"/>
      <c r="W157" s="272"/>
      <c r="X157" s="272"/>
      <c r="Y157" s="272"/>
      <c r="Z157" s="272"/>
    </row>
    <row r="158" spans="1:26" ht="15" customHeight="1" thickBot="1">
      <c r="A158" s="15"/>
      <c r="B158" s="15"/>
      <c r="C158" s="15"/>
      <c r="D158" s="15"/>
      <c r="E158" s="15"/>
      <c r="F158" s="15"/>
      <c r="G158" s="15"/>
      <c r="H158" s="15"/>
      <c r="I158" s="15"/>
      <c r="J158" s="272"/>
      <c r="K158" s="272"/>
      <c r="L158" s="272"/>
      <c r="M158" s="272"/>
      <c r="N158" s="272"/>
      <c r="O158" s="272"/>
      <c r="P158" s="272"/>
      <c r="Q158" s="272"/>
      <c r="R158" s="272"/>
      <c r="S158" s="272"/>
      <c r="T158" s="272"/>
      <c r="U158" s="272"/>
      <c r="V158" s="272"/>
      <c r="W158" s="272"/>
      <c r="X158" s="272"/>
      <c r="Y158" s="272"/>
      <c r="Z158" s="272"/>
    </row>
    <row r="159" spans="1:26" ht="15" customHeight="1" thickBot="1">
      <c r="A159" s="15"/>
      <c r="B159" s="15"/>
      <c r="C159" s="15"/>
      <c r="D159" s="15"/>
      <c r="E159" s="15"/>
      <c r="F159" s="15"/>
      <c r="G159" s="15"/>
      <c r="H159" s="15"/>
      <c r="I159" s="15"/>
      <c r="J159" s="272"/>
      <c r="K159" s="272"/>
      <c r="L159" s="272"/>
      <c r="M159" s="272"/>
      <c r="N159" s="272"/>
      <c r="O159" s="272"/>
      <c r="P159" s="272"/>
      <c r="Q159" s="272"/>
      <c r="R159" s="272"/>
      <c r="S159" s="272"/>
      <c r="T159" s="272"/>
      <c r="U159" s="272"/>
      <c r="V159" s="272"/>
      <c r="W159" s="272"/>
      <c r="X159" s="272"/>
      <c r="Y159" s="272"/>
      <c r="Z159" s="272"/>
    </row>
    <row r="160" spans="1:26" ht="15" customHeight="1" thickBot="1">
      <c r="A160" s="15"/>
      <c r="B160" s="15"/>
      <c r="C160" s="15"/>
      <c r="D160" s="15"/>
      <c r="E160" s="15"/>
      <c r="F160" s="15"/>
      <c r="G160" s="15"/>
      <c r="H160" s="15"/>
      <c r="I160" s="15"/>
      <c r="J160" s="272"/>
      <c r="K160" s="272"/>
      <c r="L160" s="272"/>
      <c r="M160" s="272"/>
      <c r="N160" s="272"/>
      <c r="O160" s="272"/>
      <c r="P160" s="272"/>
      <c r="Q160" s="272"/>
      <c r="R160" s="272"/>
      <c r="S160" s="272"/>
      <c r="T160" s="272"/>
      <c r="U160" s="272"/>
      <c r="V160" s="272"/>
      <c r="W160" s="272"/>
      <c r="X160" s="272"/>
      <c r="Y160" s="272"/>
      <c r="Z160" s="272"/>
    </row>
    <row r="161" spans="1:26" ht="15" customHeight="1" thickBot="1">
      <c r="A161" s="15"/>
      <c r="B161" s="15"/>
      <c r="C161" s="15"/>
      <c r="D161" s="15"/>
      <c r="E161" s="15"/>
      <c r="F161" s="15"/>
      <c r="G161" s="15"/>
      <c r="H161" s="15"/>
      <c r="I161" s="15"/>
      <c r="J161" s="272"/>
      <c r="K161" s="272"/>
      <c r="L161" s="272"/>
      <c r="M161" s="272"/>
      <c r="N161" s="272"/>
      <c r="O161" s="272"/>
      <c r="P161" s="272"/>
      <c r="Q161" s="272"/>
      <c r="R161" s="272"/>
      <c r="S161" s="272"/>
      <c r="T161" s="272"/>
      <c r="U161" s="272"/>
      <c r="V161" s="272"/>
      <c r="W161" s="272"/>
      <c r="X161" s="272"/>
      <c r="Y161" s="272"/>
      <c r="Z161" s="272"/>
    </row>
    <row r="162" spans="1:26" ht="15" customHeight="1" thickBot="1">
      <c r="A162" s="15"/>
      <c r="B162" s="15"/>
      <c r="C162" s="15"/>
      <c r="D162" s="15"/>
      <c r="E162" s="15"/>
      <c r="F162" s="15"/>
      <c r="G162" s="15"/>
      <c r="H162" s="15"/>
      <c r="I162" s="15"/>
      <c r="J162" s="272"/>
      <c r="K162" s="272"/>
      <c r="L162" s="272"/>
      <c r="M162" s="272"/>
      <c r="N162" s="272"/>
      <c r="O162" s="272"/>
      <c r="P162" s="272"/>
      <c r="Q162" s="272"/>
      <c r="R162" s="272"/>
      <c r="S162" s="272"/>
      <c r="T162" s="272"/>
      <c r="U162" s="272"/>
      <c r="V162" s="272"/>
      <c r="W162" s="272"/>
      <c r="X162" s="272"/>
      <c r="Y162" s="272"/>
      <c r="Z162" s="272"/>
    </row>
    <row r="163" spans="1:26" ht="15" customHeight="1" thickBot="1">
      <c r="A163" s="15"/>
      <c r="B163" s="15"/>
      <c r="C163" s="15"/>
      <c r="D163" s="15"/>
      <c r="E163" s="15"/>
      <c r="F163" s="15"/>
      <c r="G163" s="15"/>
      <c r="H163" s="15"/>
      <c r="I163" s="15"/>
      <c r="J163" s="272"/>
      <c r="K163" s="272"/>
      <c r="L163" s="272"/>
      <c r="M163" s="272"/>
      <c r="N163" s="272"/>
      <c r="O163" s="272"/>
      <c r="P163" s="272"/>
      <c r="Q163" s="272"/>
      <c r="R163" s="272"/>
      <c r="S163" s="272"/>
      <c r="T163" s="272"/>
      <c r="U163" s="272"/>
      <c r="V163" s="272"/>
      <c r="W163" s="272"/>
      <c r="X163" s="272"/>
      <c r="Y163" s="272"/>
      <c r="Z163" s="272"/>
    </row>
    <row r="164" spans="1:26" ht="15" customHeight="1" thickBot="1">
      <c r="A164" s="15"/>
      <c r="B164" s="15"/>
      <c r="C164" s="15"/>
      <c r="D164" s="15"/>
      <c r="E164" s="15"/>
      <c r="F164" s="15"/>
      <c r="G164" s="15"/>
      <c r="H164" s="15"/>
      <c r="I164" s="15"/>
      <c r="J164" s="272"/>
      <c r="K164" s="272"/>
      <c r="L164" s="272"/>
      <c r="M164" s="272"/>
      <c r="N164" s="272"/>
      <c r="O164" s="272"/>
      <c r="P164" s="272"/>
      <c r="Q164" s="272"/>
      <c r="R164" s="272"/>
      <c r="S164" s="272"/>
      <c r="T164" s="272"/>
      <c r="U164" s="272"/>
      <c r="V164" s="272"/>
      <c r="W164" s="272"/>
      <c r="X164" s="272"/>
      <c r="Y164" s="272"/>
      <c r="Z164" s="272"/>
    </row>
    <row r="165" spans="1:26" ht="15" customHeight="1" thickBot="1">
      <c r="A165" s="15"/>
      <c r="B165" s="15"/>
      <c r="C165" s="15"/>
      <c r="D165" s="15"/>
      <c r="E165" s="15"/>
      <c r="F165" s="15"/>
      <c r="G165" s="15"/>
      <c r="H165" s="15"/>
      <c r="I165" s="15"/>
      <c r="J165" s="272"/>
      <c r="K165" s="272"/>
      <c r="L165" s="272"/>
      <c r="M165" s="272"/>
      <c r="N165" s="272"/>
      <c r="O165" s="272"/>
      <c r="P165" s="272"/>
      <c r="Q165" s="272"/>
      <c r="R165" s="272"/>
      <c r="S165" s="272"/>
      <c r="T165" s="272"/>
      <c r="U165" s="272"/>
      <c r="V165" s="272"/>
      <c r="W165" s="272"/>
      <c r="X165" s="272"/>
      <c r="Y165" s="272"/>
      <c r="Z165" s="272"/>
    </row>
    <row r="166" spans="1:26" ht="15" customHeight="1" thickBot="1">
      <c r="A166" s="15"/>
      <c r="B166" s="15"/>
      <c r="C166" s="15"/>
      <c r="D166" s="15"/>
      <c r="E166" s="15"/>
      <c r="F166" s="15"/>
      <c r="G166" s="15"/>
      <c r="H166" s="15"/>
      <c r="I166" s="15"/>
      <c r="J166" s="272"/>
      <c r="K166" s="272"/>
      <c r="L166" s="272"/>
      <c r="M166" s="272"/>
      <c r="N166" s="272"/>
      <c r="O166" s="272"/>
      <c r="P166" s="272"/>
      <c r="Q166" s="272"/>
      <c r="R166" s="272"/>
      <c r="S166" s="272"/>
      <c r="T166" s="272"/>
      <c r="U166" s="272"/>
      <c r="V166" s="272"/>
      <c r="W166" s="272"/>
      <c r="X166" s="272"/>
      <c r="Y166" s="272"/>
      <c r="Z166" s="272"/>
    </row>
    <row r="167" spans="1:26" ht="15" customHeight="1" thickBot="1">
      <c r="A167" s="15"/>
      <c r="B167" s="15"/>
      <c r="C167" s="15"/>
      <c r="D167" s="15"/>
      <c r="E167" s="15"/>
      <c r="F167" s="15"/>
      <c r="G167" s="15"/>
      <c r="H167" s="15"/>
      <c r="I167" s="15"/>
      <c r="J167" s="272"/>
      <c r="K167" s="272"/>
      <c r="L167" s="272"/>
      <c r="M167" s="272"/>
      <c r="N167" s="272"/>
      <c r="O167" s="272"/>
      <c r="P167" s="272"/>
      <c r="Q167" s="272"/>
      <c r="R167" s="272"/>
      <c r="S167" s="272"/>
      <c r="T167" s="272"/>
      <c r="U167" s="272"/>
      <c r="V167" s="272"/>
      <c r="W167" s="272"/>
      <c r="X167" s="272"/>
      <c r="Y167" s="272"/>
      <c r="Z167" s="272"/>
    </row>
    <row r="168" spans="1:26" ht="15" customHeight="1" thickBot="1">
      <c r="A168" s="15"/>
      <c r="B168" s="15"/>
      <c r="C168" s="15"/>
      <c r="D168" s="15"/>
      <c r="E168" s="15"/>
      <c r="F168" s="15"/>
      <c r="G168" s="15"/>
      <c r="H168" s="15"/>
      <c r="I168" s="15"/>
      <c r="J168" s="272"/>
      <c r="K168" s="272"/>
      <c r="L168" s="272"/>
      <c r="M168" s="272"/>
      <c r="N168" s="272"/>
      <c r="O168" s="272"/>
      <c r="P168" s="272"/>
      <c r="Q168" s="272"/>
      <c r="R168" s="272"/>
      <c r="S168" s="272"/>
      <c r="T168" s="272"/>
      <c r="U168" s="272"/>
      <c r="V168" s="272"/>
      <c r="W168" s="272"/>
      <c r="X168" s="272"/>
      <c r="Y168" s="272"/>
      <c r="Z168" s="272"/>
    </row>
    <row r="169" spans="1:26" ht="15" customHeight="1" thickBot="1">
      <c r="A169" s="15"/>
      <c r="B169" s="15"/>
      <c r="C169" s="15"/>
      <c r="D169" s="15"/>
      <c r="E169" s="15"/>
      <c r="F169" s="15"/>
      <c r="G169" s="15"/>
      <c r="H169" s="15"/>
      <c r="I169" s="15"/>
      <c r="J169" s="272"/>
      <c r="K169" s="272"/>
      <c r="L169" s="272"/>
      <c r="M169" s="272"/>
      <c r="N169" s="272"/>
      <c r="O169" s="272"/>
      <c r="P169" s="272"/>
      <c r="Q169" s="272"/>
      <c r="R169" s="272"/>
      <c r="S169" s="272"/>
      <c r="T169" s="272"/>
      <c r="U169" s="272"/>
      <c r="V169" s="272"/>
      <c r="W169" s="272"/>
      <c r="X169" s="272"/>
      <c r="Y169" s="272"/>
      <c r="Z169" s="272"/>
    </row>
    <row r="170" spans="1:26" ht="15" customHeight="1" thickBot="1">
      <c r="A170" s="15"/>
      <c r="B170" s="15"/>
      <c r="C170" s="15"/>
      <c r="D170" s="15"/>
      <c r="E170" s="15"/>
      <c r="F170" s="15"/>
      <c r="G170" s="15"/>
      <c r="H170" s="15"/>
      <c r="I170" s="15"/>
      <c r="J170" s="272"/>
      <c r="K170" s="272"/>
      <c r="L170" s="272"/>
      <c r="M170" s="272"/>
      <c r="N170" s="272"/>
      <c r="O170" s="272"/>
      <c r="P170" s="272"/>
      <c r="Q170" s="272"/>
      <c r="R170" s="272"/>
      <c r="S170" s="272"/>
      <c r="T170" s="272"/>
      <c r="U170" s="272"/>
      <c r="V170" s="272"/>
      <c r="W170" s="272"/>
      <c r="X170" s="272"/>
      <c r="Y170" s="272"/>
      <c r="Z170" s="272"/>
    </row>
    <row r="171" spans="1:26" ht="15" customHeight="1" thickBot="1">
      <c r="A171" s="15"/>
      <c r="B171" s="15"/>
      <c r="C171" s="15"/>
      <c r="D171" s="15"/>
      <c r="E171" s="15"/>
      <c r="F171" s="15"/>
      <c r="G171" s="15"/>
      <c r="H171" s="15"/>
      <c r="I171" s="15"/>
      <c r="J171" s="272"/>
      <c r="K171" s="272"/>
      <c r="L171" s="272"/>
      <c r="M171" s="272"/>
      <c r="N171" s="272"/>
      <c r="O171" s="272"/>
      <c r="P171" s="272"/>
      <c r="Q171" s="272"/>
      <c r="R171" s="272"/>
      <c r="S171" s="272"/>
      <c r="T171" s="272"/>
      <c r="U171" s="272"/>
      <c r="V171" s="272"/>
      <c r="W171" s="272"/>
      <c r="X171" s="272"/>
      <c r="Y171" s="272"/>
      <c r="Z171" s="272"/>
    </row>
    <row r="172" spans="1:26" ht="15" customHeight="1" thickBot="1">
      <c r="A172" s="15"/>
      <c r="B172" s="15"/>
      <c r="C172" s="15"/>
      <c r="D172" s="15"/>
      <c r="E172" s="15"/>
      <c r="F172" s="15"/>
      <c r="G172" s="15"/>
      <c r="H172" s="15"/>
      <c r="I172" s="15"/>
      <c r="J172" s="272"/>
      <c r="K172" s="272"/>
      <c r="L172" s="272"/>
      <c r="M172" s="272"/>
      <c r="N172" s="272"/>
      <c r="O172" s="272"/>
      <c r="P172" s="272"/>
      <c r="Q172" s="272"/>
      <c r="R172" s="272"/>
      <c r="S172" s="272"/>
      <c r="T172" s="272"/>
      <c r="U172" s="272"/>
      <c r="V172" s="272"/>
      <c r="W172" s="272"/>
      <c r="X172" s="272"/>
      <c r="Y172" s="272"/>
      <c r="Z172" s="272"/>
    </row>
    <row r="173" spans="1:26" ht="15" customHeight="1" thickBot="1">
      <c r="A173" s="15"/>
      <c r="B173" s="15"/>
      <c r="C173" s="15"/>
      <c r="D173" s="15"/>
      <c r="E173" s="15"/>
      <c r="F173" s="15"/>
      <c r="G173" s="15"/>
      <c r="H173" s="15"/>
      <c r="I173" s="15"/>
      <c r="J173" s="272"/>
      <c r="K173" s="272"/>
      <c r="L173" s="272"/>
      <c r="M173" s="272"/>
      <c r="N173" s="272"/>
      <c r="O173" s="272"/>
      <c r="P173" s="272"/>
      <c r="Q173" s="272"/>
      <c r="R173" s="272"/>
      <c r="S173" s="272"/>
      <c r="T173" s="272"/>
      <c r="U173" s="272"/>
      <c r="V173" s="272"/>
      <c r="W173" s="272"/>
      <c r="X173" s="272"/>
      <c r="Y173" s="272"/>
      <c r="Z173" s="272"/>
    </row>
    <row r="174" spans="1:26" ht="15" customHeight="1" thickBot="1">
      <c r="A174" s="15"/>
      <c r="B174" s="15"/>
      <c r="C174" s="15"/>
      <c r="D174" s="15"/>
      <c r="E174" s="15"/>
      <c r="F174" s="15"/>
      <c r="G174" s="15"/>
      <c r="H174" s="15"/>
      <c r="I174" s="15"/>
      <c r="J174" s="272"/>
      <c r="K174" s="272"/>
      <c r="L174" s="272"/>
      <c r="M174" s="272"/>
      <c r="N174" s="272"/>
      <c r="O174" s="272"/>
      <c r="P174" s="272"/>
      <c r="Q174" s="272"/>
      <c r="R174" s="272"/>
      <c r="S174" s="272"/>
      <c r="T174" s="272"/>
      <c r="U174" s="272"/>
      <c r="V174" s="272"/>
      <c r="W174" s="272"/>
      <c r="X174" s="272"/>
      <c r="Y174" s="272"/>
      <c r="Z174" s="272"/>
    </row>
    <row r="175" spans="1:26" ht="15" customHeight="1" thickBot="1">
      <c r="A175" s="15"/>
      <c r="B175" s="15"/>
      <c r="C175" s="15"/>
      <c r="D175" s="15"/>
      <c r="E175" s="15"/>
      <c r="F175" s="15"/>
      <c r="G175" s="15"/>
      <c r="H175" s="15"/>
      <c r="I175" s="15"/>
      <c r="J175" s="272"/>
      <c r="K175" s="272"/>
      <c r="L175" s="272"/>
      <c r="M175" s="272"/>
      <c r="N175" s="272"/>
      <c r="O175" s="272"/>
      <c r="P175" s="272"/>
      <c r="Q175" s="272"/>
      <c r="R175" s="272"/>
      <c r="S175" s="272"/>
      <c r="T175" s="272"/>
      <c r="U175" s="272"/>
      <c r="V175" s="272"/>
      <c r="W175" s="272"/>
      <c r="X175" s="272"/>
      <c r="Y175" s="272"/>
      <c r="Z175" s="272"/>
    </row>
    <row r="176" spans="1:26" ht="15" customHeight="1" thickBot="1">
      <c r="A176" s="15"/>
      <c r="B176" s="15"/>
      <c r="C176" s="15"/>
      <c r="D176" s="15"/>
      <c r="E176" s="15"/>
      <c r="F176" s="15"/>
      <c r="G176" s="15"/>
      <c r="H176" s="15"/>
      <c r="I176" s="15"/>
      <c r="J176" s="272"/>
      <c r="K176" s="272"/>
      <c r="L176" s="272"/>
      <c r="M176" s="272"/>
      <c r="N176" s="272"/>
      <c r="O176" s="272"/>
      <c r="P176" s="272"/>
      <c r="Q176" s="272"/>
      <c r="R176" s="272"/>
      <c r="S176" s="272"/>
      <c r="T176" s="272"/>
      <c r="U176" s="272"/>
      <c r="V176" s="272"/>
      <c r="W176" s="272"/>
      <c r="X176" s="272"/>
      <c r="Y176" s="272"/>
      <c r="Z176" s="272"/>
    </row>
    <row r="177" spans="1:26" ht="15" customHeight="1" thickBot="1">
      <c r="A177" s="15"/>
      <c r="B177" s="15"/>
      <c r="C177" s="15"/>
      <c r="D177" s="15"/>
      <c r="E177" s="15"/>
      <c r="F177" s="15"/>
      <c r="G177" s="15"/>
      <c r="H177" s="15"/>
      <c r="I177" s="15"/>
      <c r="J177" s="272"/>
      <c r="K177" s="272"/>
      <c r="L177" s="272"/>
      <c r="M177" s="272"/>
      <c r="N177" s="272"/>
      <c r="O177" s="272"/>
      <c r="P177" s="272"/>
      <c r="Q177" s="272"/>
      <c r="R177" s="272"/>
      <c r="S177" s="272"/>
      <c r="T177" s="272"/>
      <c r="U177" s="272"/>
      <c r="V177" s="272"/>
      <c r="W177" s="272"/>
      <c r="X177" s="272"/>
      <c r="Y177" s="272"/>
      <c r="Z177" s="272"/>
    </row>
    <row r="178" spans="1:26" ht="15" customHeight="1" thickBot="1">
      <c r="A178" s="15"/>
      <c r="B178" s="15"/>
      <c r="C178" s="15"/>
      <c r="D178" s="15"/>
      <c r="E178" s="15"/>
      <c r="F178" s="15"/>
      <c r="G178" s="15"/>
      <c r="H178" s="15"/>
      <c r="I178" s="15"/>
      <c r="J178" s="272"/>
      <c r="K178" s="272"/>
      <c r="L178" s="272"/>
      <c r="M178" s="272"/>
      <c r="N178" s="272"/>
      <c r="O178" s="272"/>
      <c r="P178" s="272"/>
      <c r="Q178" s="272"/>
      <c r="R178" s="272"/>
      <c r="S178" s="272"/>
      <c r="T178" s="272"/>
      <c r="U178" s="272"/>
      <c r="V178" s="272"/>
      <c r="W178" s="272"/>
      <c r="X178" s="272"/>
      <c r="Y178" s="272"/>
      <c r="Z178" s="272"/>
    </row>
    <row r="179" spans="1:26" ht="15" customHeight="1" thickBot="1">
      <c r="A179" s="15"/>
      <c r="B179" s="15"/>
      <c r="C179" s="15"/>
      <c r="D179" s="15"/>
      <c r="E179" s="15"/>
      <c r="F179" s="15"/>
      <c r="G179" s="15"/>
      <c r="H179" s="15"/>
      <c r="I179" s="15"/>
      <c r="J179" s="272"/>
      <c r="K179" s="272"/>
      <c r="L179" s="272"/>
      <c r="M179" s="272"/>
      <c r="N179" s="272"/>
      <c r="O179" s="272"/>
      <c r="P179" s="272"/>
      <c r="Q179" s="272"/>
      <c r="R179" s="272"/>
      <c r="S179" s="272"/>
      <c r="T179" s="272"/>
      <c r="U179" s="272"/>
      <c r="V179" s="272"/>
      <c r="W179" s="272"/>
      <c r="X179" s="272"/>
      <c r="Y179" s="272"/>
      <c r="Z179" s="272"/>
    </row>
    <row r="180" spans="1:26" ht="15" customHeight="1" thickBot="1">
      <c r="A180" s="15"/>
      <c r="B180" s="15"/>
      <c r="C180" s="15"/>
      <c r="D180" s="15"/>
      <c r="E180" s="15"/>
      <c r="F180" s="15"/>
      <c r="G180" s="15"/>
      <c r="H180" s="15"/>
      <c r="I180" s="15"/>
      <c r="J180" s="272"/>
      <c r="K180" s="272"/>
      <c r="L180" s="272"/>
      <c r="M180" s="272"/>
      <c r="N180" s="272"/>
      <c r="O180" s="272"/>
      <c r="P180" s="272"/>
      <c r="Q180" s="272"/>
      <c r="R180" s="272"/>
      <c r="S180" s="272"/>
      <c r="T180" s="272"/>
      <c r="U180" s="272"/>
      <c r="V180" s="272"/>
      <c r="W180" s="272"/>
      <c r="X180" s="272"/>
      <c r="Y180" s="272"/>
      <c r="Z180" s="272"/>
    </row>
    <row r="181" spans="1:26" ht="15" customHeight="1" thickBot="1">
      <c r="A181" s="15"/>
      <c r="B181" s="15"/>
      <c r="C181" s="15"/>
      <c r="D181" s="15"/>
      <c r="E181" s="15"/>
      <c r="F181" s="15"/>
      <c r="G181" s="15"/>
      <c r="H181" s="15"/>
      <c r="I181" s="15"/>
      <c r="J181" s="272"/>
      <c r="K181" s="272"/>
      <c r="L181" s="272"/>
      <c r="M181" s="272"/>
      <c r="N181" s="272"/>
      <c r="O181" s="272"/>
      <c r="P181" s="272"/>
      <c r="Q181" s="272"/>
      <c r="R181" s="272"/>
      <c r="S181" s="272"/>
      <c r="T181" s="272"/>
      <c r="U181" s="272"/>
      <c r="V181" s="272"/>
      <c r="W181" s="272"/>
      <c r="X181" s="272"/>
      <c r="Y181" s="272"/>
      <c r="Z181" s="272"/>
    </row>
    <row r="182" spans="1:26" ht="15" customHeight="1" thickBot="1">
      <c r="A182" s="15"/>
      <c r="B182" s="15"/>
      <c r="C182" s="15"/>
      <c r="D182" s="15"/>
      <c r="E182" s="15"/>
      <c r="F182" s="15"/>
      <c r="G182" s="15"/>
      <c r="H182" s="15"/>
      <c r="I182" s="15"/>
      <c r="J182" s="272"/>
      <c r="K182" s="272"/>
      <c r="L182" s="272"/>
      <c r="M182" s="272"/>
      <c r="N182" s="272"/>
      <c r="O182" s="272"/>
      <c r="P182" s="272"/>
      <c r="Q182" s="272"/>
      <c r="R182" s="272"/>
      <c r="S182" s="272"/>
      <c r="T182" s="272"/>
      <c r="U182" s="272"/>
      <c r="V182" s="272"/>
      <c r="W182" s="272"/>
      <c r="X182" s="272"/>
      <c r="Y182" s="272"/>
      <c r="Z182" s="272"/>
    </row>
    <row r="183" spans="1:26" ht="15" customHeight="1" thickBot="1">
      <c r="A183" s="15"/>
      <c r="B183" s="15"/>
      <c r="C183" s="15"/>
      <c r="D183" s="15"/>
      <c r="E183" s="15"/>
      <c r="F183" s="15"/>
      <c r="G183" s="15"/>
      <c r="H183" s="15"/>
      <c r="I183" s="15"/>
      <c r="J183" s="272"/>
      <c r="K183" s="272"/>
      <c r="L183" s="272"/>
      <c r="M183" s="272"/>
      <c r="N183" s="272"/>
      <c r="O183" s="272"/>
      <c r="P183" s="272"/>
      <c r="Q183" s="272"/>
      <c r="R183" s="272"/>
      <c r="S183" s="272"/>
      <c r="T183" s="272"/>
      <c r="U183" s="272"/>
      <c r="V183" s="272"/>
      <c r="W183" s="272"/>
      <c r="X183" s="272"/>
      <c r="Y183" s="272"/>
      <c r="Z183" s="272"/>
    </row>
    <row r="184" spans="1:26" ht="15" customHeight="1" thickBot="1">
      <c r="A184" s="15"/>
      <c r="B184" s="15"/>
      <c r="C184" s="15"/>
      <c r="D184" s="15"/>
      <c r="E184" s="15"/>
      <c r="F184" s="15"/>
      <c r="G184" s="15"/>
      <c r="H184" s="15"/>
      <c r="I184" s="15"/>
      <c r="J184" s="272"/>
      <c r="K184" s="272"/>
      <c r="L184" s="272"/>
      <c r="M184" s="272"/>
      <c r="N184" s="272"/>
      <c r="O184" s="272"/>
      <c r="P184" s="272"/>
      <c r="Q184" s="272"/>
      <c r="R184" s="272"/>
      <c r="S184" s="272"/>
      <c r="T184" s="272"/>
      <c r="U184" s="272"/>
      <c r="V184" s="272"/>
      <c r="W184" s="272"/>
      <c r="X184" s="272"/>
      <c r="Y184" s="272"/>
      <c r="Z184" s="272"/>
    </row>
    <row r="185" spans="1:26" ht="15" customHeight="1" thickBot="1">
      <c r="A185" s="15"/>
      <c r="B185" s="15"/>
      <c r="C185" s="15"/>
      <c r="D185" s="15"/>
      <c r="E185" s="15"/>
      <c r="F185" s="15"/>
      <c r="G185" s="15"/>
      <c r="H185" s="15"/>
      <c r="I185" s="15"/>
      <c r="J185" s="272"/>
      <c r="K185" s="272"/>
      <c r="L185" s="272"/>
      <c r="M185" s="272"/>
      <c r="N185" s="272"/>
      <c r="O185" s="272"/>
      <c r="P185" s="272"/>
      <c r="Q185" s="272"/>
      <c r="R185" s="272"/>
      <c r="S185" s="272"/>
      <c r="T185" s="272"/>
      <c r="U185" s="272"/>
      <c r="V185" s="272"/>
      <c r="W185" s="272"/>
      <c r="X185" s="272"/>
      <c r="Y185" s="272"/>
      <c r="Z185" s="272"/>
    </row>
    <row r="186" spans="1:26" ht="15" customHeight="1" thickBot="1">
      <c r="A186" s="15"/>
      <c r="B186" s="15"/>
      <c r="C186" s="15"/>
      <c r="D186" s="15"/>
      <c r="E186" s="15"/>
      <c r="F186" s="15"/>
      <c r="G186" s="15"/>
      <c r="H186" s="15"/>
      <c r="I186" s="15"/>
      <c r="J186" s="272"/>
      <c r="K186" s="272"/>
      <c r="L186" s="272"/>
      <c r="M186" s="272"/>
      <c r="N186" s="272"/>
      <c r="O186" s="272"/>
      <c r="P186" s="272"/>
      <c r="Q186" s="272"/>
      <c r="R186" s="272"/>
      <c r="S186" s="272"/>
      <c r="T186" s="272"/>
      <c r="U186" s="272"/>
      <c r="V186" s="272"/>
      <c r="W186" s="272"/>
      <c r="X186" s="272"/>
      <c r="Y186" s="272"/>
      <c r="Z186" s="272"/>
    </row>
    <row r="187" spans="1:26" ht="15" customHeight="1" thickBot="1">
      <c r="A187" s="15"/>
      <c r="B187" s="15"/>
      <c r="C187" s="15"/>
      <c r="D187" s="15"/>
      <c r="E187" s="15"/>
      <c r="F187" s="15"/>
      <c r="G187" s="15"/>
      <c r="H187" s="15"/>
      <c r="I187" s="15"/>
      <c r="J187" s="272"/>
      <c r="K187" s="272"/>
      <c r="L187" s="272"/>
      <c r="M187" s="272"/>
      <c r="N187" s="272"/>
      <c r="O187" s="272"/>
      <c r="P187" s="272"/>
      <c r="Q187" s="272"/>
      <c r="R187" s="272"/>
      <c r="S187" s="272"/>
      <c r="T187" s="272"/>
      <c r="U187" s="272"/>
      <c r="V187" s="272"/>
      <c r="W187" s="272"/>
      <c r="X187" s="272"/>
      <c r="Y187" s="272"/>
      <c r="Z187" s="272"/>
    </row>
    <row r="188" spans="1:26" ht="15" customHeight="1" thickBot="1">
      <c r="A188" s="15"/>
      <c r="B188" s="15"/>
      <c r="C188" s="15"/>
      <c r="D188" s="15"/>
      <c r="E188" s="15"/>
      <c r="F188" s="15"/>
      <c r="G188" s="15"/>
      <c r="H188" s="15"/>
      <c r="I188" s="15"/>
      <c r="J188" s="272"/>
      <c r="K188" s="272"/>
      <c r="L188" s="272"/>
      <c r="M188" s="272"/>
      <c r="N188" s="272"/>
      <c r="O188" s="272"/>
      <c r="P188" s="272"/>
      <c r="Q188" s="272"/>
      <c r="R188" s="272"/>
      <c r="S188" s="272"/>
      <c r="T188" s="272"/>
      <c r="U188" s="272"/>
      <c r="V188" s="272"/>
      <c r="W188" s="272"/>
      <c r="X188" s="272"/>
      <c r="Y188" s="272"/>
      <c r="Z188" s="272"/>
    </row>
    <row r="189" spans="1:26" ht="15" customHeight="1" thickBot="1">
      <c r="A189" s="15"/>
      <c r="B189" s="15"/>
      <c r="C189" s="15"/>
      <c r="D189" s="15"/>
      <c r="E189" s="15"/>
      <c r="F189" s="15"/>
      <c r="G189" s="15"/>
      <c r="H189" s="15"/>
      <c r="I189" s="15"/>
      <c r="J189" s="272"/>
      <c r="K189" s="272"/>
      <c r="L189" s="272"/>
      <c r="M189" s="272"/>
      <c r="N189" s="272"/>
      <c r="O189" s="272"/>
      <c r="P189" s="272"/>
      <c r="Q189" s="272"/>
      <c r="R189" s="272"/>
      <c r="S189" s="272"/>
      <c r="T189" s="272"/>
      <c r="U189" s="272"/>
      <c r="V189" s="272"/>
      <c r="W189" s="272"/>
      <c r="X189" s="272"/>
      <c r="Y189" s="272"/>
      <c r="Z189" s="272"/>
    </row>
    <row r="190" spans="1:26" ht="15" customHeight="1" thickBot="1">
      <c r="A190" s="15"/>
      <c r="B190" s="15"/>
      <c r="C190" s="15"/>
      <c r="D190" s="15"/>
      <c r="E190" s="15"/>
      <c r="F190" s="15"/>
      <c r="G190" s="15"/>
      <c r="H190" s="15"/>
      <c r="I190" s="15"/>
      <c r="J190" s="272"/>
      <c r="K190" s="272"/>
      <c r="L190" s="272"/>
      <c r="M190" s="272"/>
      <c r="N190" s="272"/>
      <c r="O190" s="272"/>
      <c r="P190" s="272"/>
      <c r="Q190" s="272"/>
      <c r="R190" s="272"/>
      <c r="S190" s="272"/>
      <c r="T190" s="272"/>
      <c r="U190" s="272"/>
      <c r="V190" s="272"/>
      <c r="W190" s="272"/>
      <c r="X190" s="272"/>
      <c r="Y190" s="272"/>
      <c r="Z190" s="272"/>
    </row>
    <row r="191" spans="1:26" ht="15" customHeight="1" thickBot="1">
      <c r="A191" s="15"/>
      <c r="B191" s="15"/>
      <c r="C191" s="15"/>
      <c r="D191" s="15"/>
      <c r="E191" s="15"/>
      <c r="F191" s="15"/>
      <c r="G191" s="15"/>
      <c r="H191" s="15"/>
      <c r="I191" s="15"/>
      <c r="J191" s="272"/>
      <c r="K191" s="272"/>
      <c r="L191" s="272"/>
      <c r="M191" s="272"/>
      <c r="N191" s="272"/>
      <c r="O191" s="272"/>
      <c r="P191" s="272"/>
      <c r="Q191" s="272"/>
      <c r="R191" s="272"/>
      <c r="S191" s="272"/>
      <c r="T191" s="272"/>
      <c r="U191" s="272"/>
      <c r="V191" s="272"/>
      <c r="W191" s="272"/>
      <c r="X191" s="272"/>
      <c r="Y191" s="272"/>
      <c r="Z191" s="272"/>
    </row>
    <row r="192" spans="1:26" ht="15" customHeight="1" thickBot="1">
      <c r="A192" s="15"/>
      <c r="B192" s="15"/>
      <c r="C192" s="15"/>
      <c r="D192" s="15"/>
      <c r="E192" s="15"/>
      <c r="F192" s="15"/>
      <c r="G192" s="15"/>
      <c r="H192" s="15"/>
      <c r="I192" s="15"/>
      <c r="J192" s="272"/>
      <c r="K192" s="272"/>
      <c r="L192" s="272"/>
      <c r="M192" s="272"/>
      <c r="N192" s="272"/>
      <c r="O192" s="272"/>
      <c r="P192" s="272"/>
      <c r="Q192" s="272"/>
      <c r="R192" s="272"/>
      <c r="S192" s="272"/>
      <c r="T192" s="272"/>
      <c r="U192" s="272"/>
      <c r="V192" s="272"/>
      <c r="W192" s="272"/>
      <c r="X192" s="272"/>
      <c r="Y192" s="272"/>
      <c r="Z192" s="272"/>
    </row>
    <row r="193" spans="1:26" ht="15" customHeight="1" thickBot="1">
      <c r="A193" s="15"/>
      <c r="B193" s="15"/>
      <c r="C193" s="15"/>
      <c r="D193" s="15"/>
      <c r="E193" s="15"/>
      <c r="F193" s="15"/>
      <c r="G193" s="15"/>
      <c r="H193" s="15"/>
      <c r="I193" s="15"/>
      <c r="J193" s="272"/>
      <c r="K193" s="272"/>
      <c r="L193" s="272"/>
      <c r="M193" s="272"/>
      <c r="N193" s="272"/>
      <c r="O193" s="272"/>
      <c r="P193" s="272"/>
      <c r="Q193" s="272"/>
      <c r="R193" s="272"/>
      <c r="S193" s="272"/>
      <c r="T193" s="272"/>
      <c r="U193" s="272"/>
      <c r="V193" s="272"/>
      <c r="W193" s="272"/>
      <c r="X193" s="272"/>
      <c r="Y193" s="272"/>
      <c r="Z193" s="272"/>
    </row>
    <row r="194" spans="1:26" ht="15" customHeight="1" thickBot="1">
      <c r="A194" s="15"/>
      <c r="B194" s="15"/>
      <c r="C194" s="15"/>
      <c r="D194" s="15"/>
      <c r="E194" s="15"/>
      <c r="F194" s="15"/>
      <c r="G194" s="15"/>
      <c r="H194" s="15"/>
      <c r="I194" s="15"/>
    </row>
    <row r="195" spans="1:26" ht="15" customHeight="1" thickBot="1">
      <c r="A195" s="15"/>
    </row>
  </sheetData>
  <mergeCells count="54">
    <mergeCell ref="C46:D46"/>
    <mergeCell ref="B45:E45"/>
    <mergeCell ref="B44:F44"/>
    <mergeCell ref="C52:E52"/>
    <mergeCell ref="C47:D47"/>
    <mergeCell ref="B58:C58"/>
    <mergeCell ref="B59:F59"/>
    <mergeCell ref="C48:D48"/>
    <mergeCell ref="C49:D49"/>
    <mergeCell ref="C50:D50"/>
    <mergeCell ref="C51:D51"/>
    <mergeCell ref="C53:D53"/>
    <mergeCell ref="B54:C54"/>
    <mergeCell ref="B55:F55"/>
    <mergeCell ref="B57:F57"/>
    <mergeCell ref="B33:E33"/>
    <mergeCell ref="B32:F32"/>
    <mergeCell ref="B41:E41"/>
    <mergeCell ref="B42:F42"/>
    <mergeCell ref="C37:E37"/>
    <mergeCell ref="C36:E36"/>
    <mergeCell ref="C39:E39"/>
    <mergeCell ref="C40:E40"/>
    <mergeCell ref="C38:E38"/>
    <mergeCell ref="C34:E34"/>
    <mergeCell ref="C35:E35"/>
    <mergeCell ref="B2:F2"/>
    <mergeCell ref="B5:E5"/>
    <mergeCell ref="B4:F4"/>
    <mergeCell ref="C8:E8"/>
    <mergeCell ref="C7:E7"/>
    <mergeCell ref="C6:E6"/>
    <mergeCell ref="C9:E9"/>
    <mergeCell ref="C10:E10"/>
    <mergeCell ref="C16:E16"/>
    <mergeCell ref="C27:E27"/>
    <mergeCell ref="C28:E28"/>
    <mergeCell ref="C15:E15"/>
    <mergeCell ref="C17:E17"/>
    <mergeCell ref="C18:E18"/>
    <mergeCell ref="C21:E21"/>
    <mergeCell ref="C25:E25"/>
    <mergeCell ref="C24:E24"/>
    <mergeCell ref="C26:F26"/>
    <mergeCell ref="C11:E11"/>
    <mergeCell ref="C12:E12"/>
    <mergeCell ref="C13:E13"/>
    <mergeCell ref="C14:E14"/>
    <mergeCell ref="B30:F30"/>
    <mergeCell ref="C19:E19"/>
    <mergeCell ref="C20:E20"/>
    <mergeCell ref="C23:E23"/>
    <mergeCell ref="B29:E29"/>
    <mergeCell ref="C22:E22"/>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3">
        <x14:dataValidation type="list" allowBlank="1" showInputMessage="1" showErrorMessage="1" prompt=" - " xr:uid="{00000000-0002-0000-0200-000002000000}">
          <x14:formula1>
            <xm:f>'Data Valid. Internal-External'!$AT$5:$AT$6</xm:f>
          </x14:formula1>
          <xm:sqref>F53</xm:sqref>
        </x14:dataValidation>
        <x14:dataValidation type="list" allowBlank="1" showInputMessage="1" showErrorMessage="1" prompt=" - " xr:uid="{00000000-0002-0000-0200-000005000000}">
          <x14:formula1>
            <xm:f>'Data Valid. Internal-External'!$AK$5:$AK$6</xm:f>
          </x14:formula1>
          <xm:sqref>F27</xm:sqref>
        </x14:dataValidation>
        <x14:dataValidation type="list" allowBlank="1" showInputMessage="1" showErrorMessage="1" prompt=" - " xr:uid="{00000000-0002-0000-0200-000008000000}">
          <x14:formula1>
            <xm:f>'Data Valid. Internal-External'!$Q$5:$Q$6</xm:f>
          </x14:formula1>
          <xm:sqref>F6</xm:sqref>
        </x14:dataValidation>
        <x14:dataValidation type="list" allowBlank="1" showInputMessage="1" showErrorMessage="1" prompt=" - " xr:uid="{4D7DFE08-69B1-4B13-81E2-CB3EC02B7E60}">
          <x14:formula1>
            <xm:f>'Data Valid. Internal-External'!$AH$5:$AH$6</xm:f>
          </x14:formula1>
          <xm:sqref>F23</xm:sqref>
        </x14:dataValidation>
        <x14:dataValidation type="list" allowBlank="1" showInputMessage="1" showErrorMessage="1" prompt=" - " xr:uid="{82F3318F-7E4E-4108-918F-523115A006EE}">
          <x14:formula1>
            <xm:f>'Data Valid. Internal-External'!$AL$5:$AL$6</xm:f>
          </x14:formula1>
          <xm:sqref>F28</xm:sqref>
        </x14:dataValidation>
        <x14:dataValidation type="list" allowBlank="1" showInputMessage="1" showErrorMessage="1" xr:uid="{305FED85-D349-4DC6-8A4B-B46E1521E53A}">
          <x14:formula1>
            <xm:f>'Data Valid. Internal-External'!$V$5:$V$7</xm:f>
          </x14:formula1>
          <xm:sqref>F11</xm:sqref>
        </x14:dataValidation>
        <x14:dataValidation type="list" allowBlank="1" showInputMessage="1" showErrorMessage="1" prompt=" - " xr:uid="{76820AC4-8863-4D22-B94E-582DFD3E94A1}">
          <x14:formula1>
            <xm:f>'Data Valid. Internal-External'!$AD$5:$AD$7</xm:f>
          </x14:formula1>
          <xm:sqref>F19</xm:sqref>
        </x14:dataValidation>
        <x14:dataValidation type="list" allowBlank="1" showInputMessage="1" showErrorMessage="1" xr:uid="{04FF4F99-8A37-4A39-91A8-09C81336087C}">
          <x14:formula1>
            <xm:f>'Data Valid. Internal-External'!$AM$5:$AM$6</xm:f>
          </x14:formula1>
          <xm:sqref>F35</xm:sqref>
        </x14:dataValidation>
        <x14:dataValidation type="list" allowBlank="1" showInputMessage="1" showErrorMessage="1" prompt=" - " xr:uid="{42FCBF71-03AE-4ECC-93C0-40C498DEC9DE}">
          <x14:formula1>
            <xm:f>'Data Valid. Internal-External'!$AP$5:$AP$6</xm:f>
          </x14:formula1>
          <xm:sqref>F38</xm:sqref>
        </x14:dataValidation>
        <x14:dataValidation type="list" allowBlank="1" showInputMessage="1" showErrorMessage="1" prompt=" - " xr:uid="{B0C841DD-EFAC-42B1-8EC9-4119E683ACC0}">
          <x14:formula1>
            <xm:f>'Data Valid. Internal-External'!$O$5:$O$6</xm:f>
          </x14:formula1>
          <xm:sqref>F34</xm:sqref>
        </x14:dataValidation>
        <x14:dataValidation type="list" allowBlank="1" showInputMessage="1" showErrorMessage="1" prompt=" - " xr:uid="{6FA08F80-6A29-4A48-B2D9-55DF8A0A6A65}">
          <x14:formula1>
            <xm:f>'Data Valid. Internal-External'!$R$5:$R$6</xm:f>
          </x14:formula1>
          <xm:sqref>F7</xm:sqref>
        </x14:dataValidation>
        <x14:dataValidation type="list" allowBlank="1" showInputMessage="1" showErrorMessage="1" prompt=" - " xr:uid="{1E1180FA-3E9D-43E9-B1C2-A3CB77466E17}">
          <x14:formula1>
            <xm:f>'Data Valid. Internal-External'!$S$5:$S$6</xm:f>
          </x14:formula1>
          <xm:sqref>F8</xm:sqref>
        </x14:dataValidation>
        <x14:dataValidation type="list" allowBlank="1" showInputMessage="1" showErrorMessage="1" xr:uid="{9EE28889-BCC0-4F95-AB1D-EA8B625F751C}">
          <x14:formula1>
            <xm:f>'Data Valid. Internal-External'!$Z$5:$Z$7</xm:f>
          </x14:formula1>
          <xm:sqref>F15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E830"/>
  <sheetViews>
    <sheetView showGridLines="0" zoomScale="80" zoomScaleNormal="80" workbookViewId="0">
      <selection activeCell="G10" sqref="G10"/>
    </sheetView>
  </sheetViews>
  <sheetFormatPr defaultColWidth="12.42578125" defaultRowHeight="15" customHeight="1"/>
  <cols>
    <col min="1" max="1" width="2.42578125" customWidth="1"/>
    <col min="2" max="2" width="6.42578125" customWidth="1"/>
    <col min="3" max="3" width="33.42578125" customWidth="1"/>
    <col min="4" max="4" width="13.42578125" customWidth="1"/>
    <col min="5" max="5" width="10.85546875" customWidth="1"/>
    <col min="6" max="6" width="13.85546875" customWidth="1"/>
    <col min="7" max="7" width="14.42578125" customWidth="1"/>
    <col min="8" max="8" width="16.140625" customWidth="1"/>
    <col min="9" max="9" width="24.42578125" bestFit="1" customWidth="1"/>
    <col min="10" max="10" width="10.42578125" customWidth="1"/>
    <col min="11" max="11" width="29.140625" customWidth="1"/>
    <col min="12" max="12" width="11.42578125" customWidth="1"/>
    <col min="13" max="13" width="10.42578125" customWidth="1"/>
    <col min="14" max="14" width="12.42578125" customWidth="1"/>
    <col min="15" max="15" width="10.85546875" customWidth="1"/>
    <col min="16" max="16" width="14.140625" customWidth="1"/>
    <col min="17" max="31" width="11.42578125" customWidth="1"/>
  </cols>
  <sheetData>
    <row r="1" spans="1:31" ht="21.75" customHeight="1">
      <c r="A1" s="137"/>
      <c r="B1" s="462"/>
      <c r="C1" s="627"/>
      <c r="D1" s="627"/>
      <c r="E1" s="627"/>
      <c r="F1" s="627"/>
      <c r="G1" s="30"/>
      <c r="H1" s="30"/>
      <c r="I1" s="30"/>
      <c r="J1" s="30"/>
      <c r="K1" s="30"/>
      <c r="L1" s="30"/>
      <c r="M1" s="30"/>
      <c r="N1" s="30"/>
      <c r="O1" s="30"/>
      <c r="P1" s="30"/>
      <c r="Q1" s="30"/>
      <c r="R1" s="30"/>
      <c r="S1" s="30"/>
      <c r="T1" s="30"/>
      <c r="U1" s="30"/>
      <c r="V1" s="1"/>
      <c r="W1" s="1"/>
      <c r="X1" s="1"/>
      <c r="Y1" s="1"/>
      <c r="Z1" s="1"/>
      <c r="AA1" s="1"/>
      <c r="AB1" s="1"/>
      <c r="AC1" s="1"/>
      <c r="AD1" s="1"/>
      <c r="AE1" s="1"/>
    </row>
    <row r="2" spans="1:31" ht="14.25" customHeight="1">
      <c r="A2" s="137"/>
      <c r="B2" s="137"/>
      <c r="C2" s="137"/>
      <c r="D2" s="137"/>
      <c r="E2" s="137"/>
      <c r="F2" s="137"/>
      <c r="G2" s="30"/>
      <c r="H2" s="30"/>
      <c r="I2" s="30"/>
      <c r="J2" s="30"/>
      <c r="K2" s="30"/>
      <c r="L2" s="30"/>
      <c r="M2" s="30"/>
      <c r="N2" s="30"/>
      <c r="O2" s="30"/>
      <c r="P2" s="30"/>
      <c r="Q2" s="30"/>
      <c r="R2" s="30"/>
      <c r="S2" s="30"/>
      <c r="T2" s="30"/>
      <c r="U2" s="30"/>
      <c r="V2" s="1"/>
      <c r="W2" s="1"/>
      <c r="X2" s="1"/>
      <c r="Y2" s="1"/>
      <c r="Z2" s="1"/>
      <c r="AA2" s="1"/>
      <c r="AB2" s="1"/>
      <c r="AC2" s="1"/>
      <c r="AD2" s="1"/>
      <c r="AE2" s="1"/>
    </row>
    <row r="3" spans="1:31" ht="33.950000000000003" customHeight="1">
      <c r="A3" s="30"/>
      <c r="B3" s="472" t="s">
        <v>159</v>
      </c>
      <c r="C3" s="473"/>
      <c r="D3" s="473"/>
      <c r="E3" s="473"/>
      <c r="F3" s="473"/>
      <c r="G3" s="473"/>
      <c r="H3" s="473"/>
      <c r="I3" s="473"/>
      <c r="J3" s="473"/>
      <c r="K3" s="473"/>
      <c r="L3" s="473"/>
      <c r="M3" s="473"/>
      <c r="N3" s="473"/>
      <c r="O3" s="473"/>
      <c r="P3" s="473"/>
      <c r="Q3" s="30"/>
      <c r="R3" s="30"/>
      <c r="S3" s="30"/>
      <c r="T3" s="30"/>
      <c r="U3" s="30"/>
      <c r="V3" s="1"/>
      <c r="W3" s="1"/>
      <c r="X3" s="1"/>
      <c r="Y3" s="1"/>
      <c r="Z3" s="1"/>
      <c r="AA3" s="1"/>
      <c r="AB3" s="1"/>
      <c r="AC3" s="1"/>
      <c r="AD3" s="1"/>
      <c r="AE3" s="1"/>
    </row>
    <row r="4" spans="1:31" ht="224.25" customHeight="1">
      <c r="A4" s="30"/>
      <c r="B4" s="474" t="s">
        <v>160</v>
      </c>
      <c r="C4" s="377"/>
      <c r="D4" s="377"/>
      <c r="E4" s="377"/>
      <c r="F4" s="377"/>
      <c r="G4" s="377"/>
      <c r="H4" s="377"/>
      <c r="I4" s="377"/>
      <c r="J4" s="377"/>
      <c r="K4" s="377"/>
      <c r="L4" s="377"/>
      <c r="M4" s="148"/>
      <c r="N4" s="148"/>
      <c r="O4" s="148"/>
      <c r="P4" s="148"/>
      <c r="Q4" s="30"/>
      <c r="R4" s="30"/>
      <c r="S4" s="30"/>
      <c r="T4" s="153"/>
      <c r="U4" s="30"/>
      <c r="V4" s="1"/>
      <c r="W4" s="1"/>
      <c r="X4" s="1"/>
      <c r="Y4" s="1"/>
      <c r="Z4" s="1"/>
      <c r="AA4" s="1"/>
      <c r="AB4" s="1"/>
      <c r="AC4" s="1"/>
      <c r="AD4" s="1"/>
      <c r="AE4" s="1"/>
    </row>
    <row r="5" spans="1:31" ht="21.75" customHeight="1" thickBot="1">
      <c r="A5" s="137"/>
      <c r="H5" s="30"/>
      <c r="I5" s="30"/>
      <c r="J5" s="30"/>
      <c r="K5" s="30"/>
      <c r="L5" s="30"/>
      <c r="M5" s="30"/>
      <c r="N5" s="30"/>
      <c r="O5" s="30"/>
      <c r="P5" s="30"/>
      <c r="Q5" s="137"/>
      <c r="R5" s="137"/>
      <c r="S5" s="137"/>
      <c r="T5" s="137"/>
      <c r="U5" s="137"/>
      <c r="V5" s="1"/>
      <c r="W5" s="1"/>
      <c r="X5" s="1"/>
      <c r="Y5" s="1"/>
      <c r="Z5" s="1"/>
      <c r="AA5" s="1"/>
      <c r="AB5" s="1"/>
      <c r="AC5" s="1"/>
      <c r="AD5" s="1"/>
      <c r="AE5" s="1"/>
    </row>
    <row r="6" spans="1:31" ht="54.95" customHeight="1">
      <c r="A6" s="137"/>
      <c r="B6" s="463" t="s">
        <v>161</v>
      </c>
      <c r="C6" s="464"/>
      <c r="D6" s="174" t="s">
        <v>162</v>
      </c>
      <c r="E6" s="174" t="s">
        <v>163</v>
      </c>
      <c r="F6" s="175" t="s">
        <v>164</v>
      </c>
      <c r="G6" s="176" t="s">
        <v>165</v>
      </c>
      <c r="I6" s="30"/>
      <c r="J6" s="465" t="s">
        <v>166</v>
      </c>
      <c r="K6" s="648"/>
      <c r="L6" s="466" t="s">
        <v>167</v>
      </c>
      <c r="M6" s="649"/>
      <c r="N6" s="649"/>
      <c r="O6" s="649"/>
      <c r="P6" s="650"/>
      <c r="Q6" s="137"/>
      <c r="R6" s="137"/>
      <c r="S6" s="137"/>
      <c r="T6" s="137"/>
      <c r="U6" s="137"/>
      <c r="V6" s="1"/>
      <c r="W6" s="1"/>
      <c r="X6" s="1"/>
      <c r="Y6" s="1"/>
      <c r="Z6" s="1"/>
      <c r="AA6" s="1"/>
      <c r="AB6" s="1"/>
      <c r="AC6" s="1"/>
      <c r="AD6" s="1"/>
      <c r="AE6" s="1"/>
    </row>
    <row r="7" spans="1:31" ht="25.5" customHeight="1">
      <c r="A7" s="137"/>
      <c r="B7" s="17" t="s">
        <v>6</v>
      </c>
      <c r="C7" s="18" t="s">
        <v>168</v>
      </c>
      <c r="D7" s="19"/>
      <c r="E7" s="20"/>
      <c r="F7" s="21">
        <f t="shared" ref="F7:F14" si="0">IF(D7=0,0,IF(E7="",0,E7*D7))</f>
        <v>0</v>
      </c>
      <c r="G7" s="21" t="s">
        <v>90</v>
      </c>
      <c r="H7" s="453" t="str">
        <f>IF(D7="","Select a Natural Risk Score according to Table 10",IF(E7="","Enter a Mitigation Factor according to Tab 11",""))</f>
        <v>Select a Natural Risk Score according to Table 10</v>
      </c>
      <c r="I7" s="471"/>
      <c r="J7" s="651"/>
      <c r="K7" s="652"/>
      <c r="L7" s="467" t="s">
        <v>169</v>
      </c>
      <c r="M7" s="468" t="s">
        <v>170</v>
      </c>
      <c r="N7" s="468" t="s">
        <v>171</v>
      </c>
      <c r="O7" s="468" t="s">
        <v>172</v>
      </c>
      <c r="P7" s="469" t="s">
        <v>173</v>
      </c>
      <c r="Q7" s="137"/>
      <c r="R7" s="137"/>
      <c r="S7" s="137"/>
      <c r="T7" s="137"/>
      <c r="U7" s="137"/>
      <c r="V7" s="1"/>
      <c r="W7" s="1"/>
      <c r="X7" s="1"/>
      <c r="Y7" s="1"/>
      <c r="Z7" s="1"/>
      <c r="AA7" s="1"/>
      <c r="AB7" s="1"/>
      <c r="AC7" s="1"/>
      <c r="AD7" s="1"/>
      <c r="AE7" s="1"/>
    </row>
    <row r="8" spans="1:31" ht="25.5" customHeight="1">
      <c r="A8" s="137"/>
      <c r="B8" s="17" t="s">
        <v>8</v>
      </c>
      <c r="C8" s="18" t="s">
        <v>174</v>
      </c>
      <c r="D8" s="19"/>
      <c r="E8" s="20"/>
      <c r="F8" s="21">
        <f t="shared" si="0"/>
        <v>0</v>
      </c>
      <c r="G8" s="21" t="s">
        <v>90</v>
      </c>
      <c r="H8" s="453" t="str">
        <f t="shared" ref="H8:H13" si="1">IF(D8="","Select a Natural Risk Score according to Table 10",IF(E8="","Enter a Mitigation Factor according to Tab 11",""))</f>
        <v>Select a Natural Risk Score according to Table 10</v>
      </c>
      <c r="I8" s="471"/>
      <c r="J8" s="653"/>
      <c r="K8" s="654"/>
      <c r="L8" s="655"/>
      <c r="M8" s="656"/>
      <c r="N8" s="656"/>
      <c r="O8" s="656"/>
      <c r="P8" s="470"/>
      <c r="Q8" s="137"/>
      <c r="R8" s="137"/>
      <c r="S8" s="329"/>
      <c r="T8" s="329"/>
      <c r="U8" s="329"/>
      <c r="V8" s="22"/>
      <c r="W8" s="22"/>
      <c r="X8" s="1"/>
      <c r="Y8" s="1"/>
      <c r="Z8" s="1"/>
      <c r="AA8" s="1"/>
      <c r="AB8" s="1"/>
      <c r="AC8" s="1"/>
      <c r="AD8" s="1"/>
      <c r="AE8" s="1"/>
    </row>
    <row r="9" spans="1:31" ht="25.5" customHeight="1">
      <c r="A9" s="137"/>
      <c r="B9" s="17" t="s">
        <v>10</v>
      </c>
      <c r="C9" s="18" t="s">
        <v>175</v>
      </c>
      <c r="D9" s="19"/>
      <c r="E9" s="20"/>
      <c r="F9" s="21">
        <f t="shared" si="0"/>
        <v>0</v>
      </c>
      <c r="G9" s="21" t="s">
        <v>90</v>
      </c>
      <c r="H9" s="453" t="str">
        <f t="shared" si="1"/>
        <v>Select a Natural Risk Score according to Table 10</v>
      </c>
      <c r="I9" s="454"/>
      <c r="J9" s="455" t="s">
        <v>176</v>
      </c>
      <c r="K9" s="461" t="s">
        <v>177</v>
      </c>
      <c r="L9" s="458" t="s">
        <v>178</v>
      </c>
      <c r="M9" s="458">
        <v>30</v>
      </c>
      <c r="N9" s="458">
        <v>20</v>
      </c>
      <c r="O9" s="458">
        <v>5</v>
      </c>
      <c r="P9" s="459">
        <v>4</v>
      </c>
      <c r="Q9" s="137"/>
      <c r="R9" s="137"/>
      <c r="S9" s="137"/>
      <c r="T9" s="137"/>
      <c r="U9" s="137"/>
      <c r="V9" s="137"/>
      <c r="W9" s="137"/>
      <c r="X9" s="137"/>
      <c r="Y9" s="1"/>
      <c r="Z9" s="1"/>
      <c r="AA9" s="1"/>
      <c r="AB9" s="1"/>
      <c r="AC9" s="1"/>
      <c r="AD9" s="1"/>
      <c r="AE9" s="1"/>
    </row>
    <row r="10" spans="1:31" ht="25.5" customHeight="1">
      <c r="A10" s="137"/>
      <c r="B10" s="17" t="s">
        <v>30</v>
      </c>
      <c r="C10" s="18" t="s">
        <v>179</v>
      </c>
      <c r="D10" s="19"/>
      <c r="E10" s="20"/>
      <c r="F10" s="21">
        <f t="shared" si="0"/>
        <v>0</v>
      </c>
      <c r="G10" s="20"/>
      <c r="H10" s="453" t="str">
        <f t="shared" si="1"/>
        <v>Select a Natural Risk Score according to Table 10</v>
      </c>
      <c r="I10" s="454"/>
      <c r="J10" s="456"/>
      <c r="K10" s="656"/>
      <c r="L10" s="657"/>
      <c r="M10" s="657"/>
      <c r="N10" s="657"/>
      <c r="O10" s="657"/>
      <c r="P10" s="658"/>
      <c r="Q10" s="137"/>
      <c r="R10" s="137"/>
      <c r="S10" s="137"/>
      <c r="T10" s="137"/>
      <c r="U10" s="137"/>
      <c r="V10" s="137"/>
      <c r="W10" s="137"/>
      <c r="X10" s="137"/>
      <c r="Y10" s="1"/>
      <c r="Z10" s="1"/>
      <c r="AA10" s="1"/>
      <c r="AB10" s="1"/>
      <c r="AC10" s="1"/>
      <c r="AD10" s="1"/>
      <c r="AE10" s="1"/>
    </row>
    <row r="11" spans="1:31" ht="25.5" customHeight="1">
      <c r="A11" s="137"/>
      <c r="B11" s="23" t="s">
        <v>32</v>
      </c>
      <c r="C11" s="18" t="s">
        <v>180</v>
      </c>
      <c r="D11" s="19"/>
      <c r="E11" s="20"/>
      <c r="F11" s="21">
        <f t="shared" si="0"/>
        <v>0</v>
      </c>
      <c r="G11" s="20"/>
      <c r="H11" s="453" t="str">
        <f t="shared" si="1"/>
        <v>Select a Natural Risk Score according to Table 10</v>
      </c>
      <c r="I11" s="454"/>
      <c r="J11" s="456"/>
      <c r="K11" s="460" t="s">
        <v>181</v>
      </c>
      <c r="L11" s="458">
        <v>30</v>
      </c>
      <c r="M11" s="458">
        <v>20</v>
      </c>
      <c r="N11" s="458">
        <v>5</v>
      </c>
      <c r="O11" s="458">
        <v>4</v>
      </c>
      <c r="P11" s="459">
        <v>3</v>
      </c>
      <c r="Q11" s="137"/>
      <c r="R11" s="137"/>
      <c r="S11" s="137"/>
      <c r="T11" s="137"/>
      <c r="U11" s="137"/>
      <c r="V11" s="137"/>
      <c r="W11" s="137"/>
      <c r="X11" s="137"/>
      <c r="Y11" s="1"/>
      <c r="Z11" s="1"/>
      <c r="AA11" s="1"/>
      <c r="AB11" s="1"/>
      <c r="AC11" s="1"/>
      <c r="AD11" s="1"/>
      <c r="AE11" s="1"/>
    </row>
    <row r="12" spans="1:31" ht="25.5" customHeight="1">
      <c r="A12" s="137"/>
      <c r="B12" s="23" t="s">
        <v>34</v>
      </c>
      <c r="C12" s="18" t="s">
        <v>182</v>
      </c>
      <c r="D12" s="19"/>
      <c r="E12" s="20"/>
      <c r="F12" s="21">
        <f t="shared" si="0"/>
        <v>0</v>
      </c>
      <c r="G12" s="20"/>
      <c r="H12" s="453" t="str">
        <f t="shared" si="1"/>
        <v>Select a Natural Risk Score according to Table 10</v>
      </c>
      <c r="I12" s="454"/>
      <c r="J12" s="456"/>
      <c r="K12" s="656"/>
      <c r="L12" s="657"/>
      <c r="M12" s="657"/>
      <c r="N12" s="657"/>
      <c r="O12" s="657"/>
      <c r="P12" s="658"/>
      <c r="Q12" s="137"/>
      <c r="R12" s="137"/>
      <c r="S12" s="137"/>
      <c r="T12" s="137"/>
      <c r="U12" s="137"/>
      <c r="V12" s="137"/>
      <c r="W12" s="137"/>
      <c r="X12" s="137"/>
      <c r="Y12" s="1"/>
      <c r="Z12" s="1"/>
      <c r="AA12" s="1"/>
      <c r="AB12" s="1"/>
      <c r="AC12" s="1"/>
      <c r="AD12" s="1"/>
      <c r="AE12" s="1"/>
    </row>
    <row r="13" spans="1:31" ht="25.5" customHeight="1">
      <c r="A13" s="137"/>
      <c r="B13" s="23" t="s">
        <v>36</v>
      </c>
      <c r="C13" s="18" t="s">
        <v>183</v>
      </c>
      <c r="D13" s="19"/>
      <c r="E13" s="20"/>
      <c r="F13" s="147">
        <f t="shared" si="0"/>
        <v>0</v>
      </c>
      <c r="G13" s="20"/>
      <c r="H13" s="453" t="str">
        <f t="shared" si="1"/>
        <v>Select a Natural Risk Score according to Table 10</v>
      </c>
      <c r="I13" s="454"/>
      <c r="J13" s="456"/>
      <c r="K13" s="460" t="s">
        <v>184</v>
      </c>
      <c r="L13" s="477">
        <v>20</v>
      </c>
      <c r="M13" s="458">
        <v>5</v>
      </c>
      <c r="N13" s="458">
        <v>4</v>
      </c>
      <c r="O13" s="458">
        <v>3</v>
      </c>
      <c r="P13" s="459">
        <v>2</v>
      </c>
      <c r="Q13" s="137"/>
      <c r="R13" s="137"/>
      <c r="S13" s="137"/>
      <c r="T13" s="137"/>
      <c r="U13" s="137"/>
      <c r="V13" s="137"/>
      <c r="W13" s="137"/>
      <c r="X13" s="137"/>
      <c r="Y13" s="1"/>
      <c r="Z13" s="1"/>
      <c r="AA13" s="1"/>
      <c r="AB13" s="1"/>
      <c r="AC13" s="1"/>
      <c r="AD13" s="1"/>
      <c r="AE13" s="1"/>
    </row>
    <row r="14" spans="1:31" ht="25.5" customHeight="1">
      <c r="A14" s="137"/>
      <c r="B14" s="23" t="s">
        <v>40</v>
      </c>
      <c r="C14" s="338" t="s">
        <v>185</v>
      </c>
      <c r="D14" s="23">
        <f>'3.2 SLR Risk'!I9</f>
        <v>0</v>
      </c>
      <c r="E14" s="146">
        <f>'3.2 SLR Risk'!J9</f>
        <v>0</v>
      </c>
      <c r="F14" s="141">
        <f t="shared" si="0"/>
        <v>0</v>
      </c>
      <c r="G14" s="21" t="s">
        <v>90</v>
      </c>
      <c r="H14" s="443" t="str">
        <f>IF(D14=0,"Fill out spreadsheets 3.1 and 3.2 respectively","")</f>
        <v>Fill out spreadsheets 3.1 and 3.2 respectively</v>
      </c>
      <c r="I14" s="443"/>
      <c r="J14" s="456"/>
      <c r="K14" s="656"/>
      <c r="L14" s="657"/>
      <c r="M14" s="657"/>
      <c r="N14" s="657"/>
      <c r="O14" s="657"/>
      <c r="P14" s="658"/>
      <c r="Q14" s="137"/>
      <c r="R14" s="137"/>
      <c r="S14" s="137"/>
      <c r="T14" s="137"/>
      <c r="U14" s="137"/>
      <c r="V14" s="137"/>
      <c r="W14" s="137"/>
      <c r="X14" s="137"/>
      <c r="Y14" s="1"/>
      <c r="Z14" s="1"/>
      <c r="AA14" s="1"/>
      <c r="AB14" s="1"/>
      <c r="AC14" s="1"/>
      <c r="AD14" s="1"/>
      <c r="AE14" s="1"/>
    </row>
    <row r="15" spans="1:31" ht="30.75" customHeight="1">
      <c r="B15" s="438" t="s">
        <v>186</v>
      </c>
      <c r="C15" s="438"/>
      <c r="D15" s="438"/>
      <c r="E15" s="438"/>
      <c r="F15" s="438"/>
      <c r="G15" s="438"/>
      <c r="I15" s="30"/>
      <c r="J15" s="456"/>
      <c r="K15" s="145" t="s">
        <v>187</v>
      </c>
      <c r="L15" s="24">
        <v>5</v>
      </c>
      <c r="M15" s="24">
        <v>4</v>
      </c>
      <c r="N15" s="24">
        <v>3</v>
      </c>
      <c r="O15" s="24">
        <v>2</v>
      </c>
      <c r="P15" s="125">
        <v>1</v>
      </c>
      <c r="Q15" s="137"/>
      <c r="R15" s="137"/>
      <c r="S15" s="137"/>
      <c r="T15" s="137"/>
      <c r="U15" s="137"/>
      <c r="V15" s="137"/>
      <c r="W15" s="137"/>
      <c r="X15" s="137"/>
      <c r="Y15" s="1"/>
      <c r="Z15" s="1"/>
      <c r="AA15" s="1"/>
      <c r="AB15" s="1"/>
      <c r="AC15" s="1"/>
      <c r="AD15" s="1"/>
      <c r="AE15" s="1"/>
    </row>
    <row r="16" spans="1:31" ht="21.75" customHeight="1">
      <c r="B16" s="439" t="s">
        <v>188</v>
      </c>
      <c r="C16" s="439"/>
      <c r="D16" s="439"/>
      <c r="E16" s="439"/>
      <c r="F16" s="439"/>
      <c r="G16" s="439"/>
      <c r="I16" s="30"/>
      <c r="J16" s="456"/>
      <c r="K16" s="460" t="s">
        <v>189</v>
      </c>
      <c r="L16" s="458">
        <v>4</v>
      </c>
      <c r="M16" s="458">
        <v>3</v>
      </c>
      <c r="N16" s="458">
        <v>2</v>
      </c>
      <c r="O16" s="458">
        <v>1</v>
      </c>
      <c r="P16" s="459">
        <v>1</v>
      </c>
      <c r="Q16" s="137"/>
      <c r="R16" s="330"/>
      <c r="S16" s="330"/>
      <c r="T16" s="330"/>
      <c r="U16" s="330"/>
      <c r="V16" s="330"/>
      <c r="W16" s="330"/>
      <c r="X16" s="330"/>
      <c r="Y16" s="1"/>
      <c r="Z16" s="1"/>
      <c r="AA16" s="1"/>
      <c r="AB16" s="1"/>
      <c r="AC16" s="1"/>
      <c r="AD16" s="1"/>
      <c r="AE16" s="1"/>
    </row>
    <row r="17" spans="1:31" ht="24.95" customHeight="1">
      <c r="A17" s="137"/>
      <c r="B17" s="439"/>
      <c r="C17" s="439"/>
      <c r="D17" s="439"/>
      <c r="E17" s="439"/>
      <c r="F17" s="439"/>
      <c r="G17" s="439"/>
      <c r="I17" s="30"/>
      <c r="J17" s="456"/>
      <c r="K17" s="659"/>
      <c r="L17" s="660"/>
      <c r="M17" s="660"/>
      <c r="N17" s="660"/>
      <c r="O17" s="660"/>
      <c r="P17" s="661"/>
      <c r="Q17" s="137"/>
      <c r="R17" s="330"/>
      <c r="S17" s="330"/>
      <c r="T17" s="330"/>
      <c r="U17" s="330"/>
      <c r="V17" s="330"/>
      <c r="W17" s="330"/>
      <c r="X17" s="330"/>
      <c r="Y17" s="1"/>
      <c r="Z17" s="1"/>
      <c r="AA17" s="1"/>
      <c r="AB17" s="1"/>
      <c r="AC17" s="1"/>
      <c r="AD17" s="1"/>
      <c r="AE17" s="1"/>
    </row>
    <row r="18" spans="1:31" ht="14.25" customHeight="1" thickBot="1">
      <c r="A18" s="137"/>
      <c r="I18" s="30"/>
      <c r="J18" s="457"/>
      <c r="K18" s="366" t="s">
        <v>190</v>
      </c>
      <c r="L18" s="367">
        <v>0</v>
      </c>
      <c r="M18" s="367">
        <v>0</v>
      </c>
      <c r="N18" s="367">
        <v>0</v>
      </c>
      <c r="O18" s="367">
        <v>0</v>
      </c>
      <c r="P18" s="368">
        <v>0</v>
      </c>
      <c r="Q18" s="137"/>
      <c r="R18" s="330"/>
      <c r="S18" s="330"/>
      <c r="T18" s="330"/>
      <c r="U18" s="330"/>
      <c r="V18" s="330"/>
      <c r="W18" s="330"/>
      <c r="X18" s="330"/>
      <c r="Y18" s="1"/>
      <c r="Z18" s="1"/>
      <c r="AA18" s="1"/>
      <c r="AB18" s="1"/>
      <c r="AC18" s="1"/>
      <c r="AD18" s="1"/>
      <c r="AE18" s="1"/>
    </row>
    <row r="19" spans="1:31" ht="14.25" customHeight="1" thickBot="1">
      <c r="A19" s="137"/>
      <c r="B19" s="30"/>
      <c r="C19" s="30"/>
      <c r="D19" s="30"/>
      <c r="E19" s="30"/>
      <c r="F19" s="30"/>
      <c r="G19" s="30"/>
      <c r="H19" s="142"/>
      <c r="I19" s="30"/>
      <c r="J19" s="30"/>
      <c r="K19" s="30"/>
      <c r="L19" s="30"/>
      <c r="M19" s="30"/>
      <c r="N19" s="30"/>
      <c r="O19" s="30"/>
      <c r="P19" s="30"/>
      <c r="Q19" s="137"/>
      <c r="R19" s="330"/>
      <c r="S19" s="330"/>
      <c r="T19" s="330"/>
      <c r="U19" s="330"/>
      <c r="V19" s="330"/>
      <c r="W19" s="330"/>
      <c r="X19" s="330"/>
      <c r="Y19" s="1"/>
      <c r="Z19" s="1"/>
      <c r="AA19" s="1"/>
      <c r="AB19" s="1"/>
      <c r="AC19" s="1"/>
      <c r="AD19" s="1"/>
      <c r="AE19" s="1"/>
    </row>
    <row r="20" spans="1:31" ht="78.95" customHeight="1">
      <c r="A20" s="137"/>
      <c r="B20" s="440" t="s">
        <v>191</v>
      </c>
      <c r="C20" s="441"/>
      <c r="D20" s="441"/>
      <c r="E20" s="441"/>
      <c r="F20" s="138" t="s">
        <v>192</v>
      </c>
      <c r="G20" s="138" t="s">
        <v>193</v>
      </c>
      <c r="H20" s="173" t="s">
        <v>194</v>
      </c>
      <c r="I20" s="30"/>
      <c r="J20" s="444" t="s">
        <v>195</v>
      </c>
      <c r="K20" s="445"/>
      <c r="L20" s="446"/>
      <c r="M20" s="30"/>
      <c r="N20" s="30"/>
      <c r="O20" s="30"/>
      <c r="P20" s="30"/>
      <c r="Q20" s="137"/>
      <c r="R20" s="137"/>
      <c r="S20" s="137"/>
      <c r="T20" s="137"/>
      <c r="U20" s="137"/>
      <c r="V20" s="1"/>
      <c r="W20" s="1"/>
      <c r="X20" s="1"/>
      <c r="Y20" s="1"/>
      <c r="Z20" s="1"/>
      <c r="AA20" s="1"/>
      <c r="AB20" s="1"/>
      <c r="AC20" s="1"/>
      <c r="AD20" s="1"/>
      <c r="AE20" s="1"/>
    </row>
    <row r="21" spans="1:31" ht="29.45" customHeight="1">
      <c r="A21" s="137"/>
      <c r="B21" s="442" t="s">
        <v>196</v>
      </c>
      <c r="C21" s="442"/>
      <c r="D21" s="442"/>
      <c r="E21" s="442"/>
      <c r="F21" s="139">
        <f>SUMIFS(F7:F13,G7:G13,"Yes")</f>
        <v>0</v>
      </c>
      <c r="G21" s="140">
        <f ca="1">'3.1 Future Climate Impact'!N28</f>
        <v>1</v>
      </c>
      <c r="H21" s="141">
        <f ca="1">F21*G21</f>
        <v>0</v>
      </c>
      <c r="I21" s="126" t="str">
        <f ca="1">IF(G21=0,"Fill out spreadsheet 3.1","")</f>
        <v/>
      </c>
      <c r="J21" s="447" t="s">
        <v>197</v>
      </c>
      <c r="K21" s="448"/>
      <c r="L21" s="124" t="s">
        <v>198</v>
      </c>
      <c r="M21" s="137"/>
      <c r="N21" s="137"/>
      <c r="O21" s="137"/>
      <c r="P21" s="137"/>
      <c r="Q21" s="137"/>
      <c r="R21" s="137"/>
      <c r="S21" s="137"/>
      <c r="T21" s="137"/>
      <c r="U21" s="137"/>
      <c r="V21" s="1"/>
      <c r="W21" s="1"/>
      <c r="X21" s="1"/>
      <c r="Y21" s="1"/>
      <c r="Z21" s="1"/>
      <c r="AA21" s="1"/>
      <c r="AB21" s="1"/>
      <c r="AC21" s="1"/>
      <c r="AD21" s="1"/>
      <c r="AE21" s="1"/>
    </row>
    <row r="22" spans="1:31" ht="25.5" customHeight="1">
      <c r="A22" s="137"/>
      <c r="B22" s="442" t="s">
        <v>199</v>
      </c>
      <c r="C22" s="442"/>
      <c r="D22" s="442"/>
      <c r="E22" s="442"/>
      <c r="F22" s="139">
        <f>SUMIFS(F7:F13,G7:G13,"No")</f>
        <v>0</v>
      </c>
      <c r="G22" s="140">
        <v>1</v>
      </c>
      <c r="H22" s="141">
        <f>F22*G22</f>
        <v>0</v>
      </c>
      <c r="I22" s="137"/>
      <c r="J22" s="449" t="s">
        <v>200</v>
      </c>
      <c r="K22" s="450"/>
      <c r="L22" s="478">
        <v>0.5</v>
      </c>
      <c r="M22" s="137"/>
      <c r="N22" s="137"/>
      <c r="O22" s="137"/>
      <c r="P22" s="137"/>
      <c r="Q22" s="137"/>
      <c r="R22" s="137"/>
      <c r="S22" s="137"/>
      <c r="T22" s="137"/>
      <c r="U22" s="137"/>
      <c r="V22" s="1"/>
      <c r="W22" s="1"/>
      <c r="X22" s="1"/>
      <c r="Y22" s="1"/>
      <c r="Z22" s="1"/>
      <c r="AA22" s="1"/>
      <c r="AB22" s="1"/>
      <c r="AC22" s="1"/>
      <c r="AD22" s="1"/>
      <c r="AE22" s="1"/>
    </row>
    <row r="23" spans="1:31" ht="25.5" customHeight="1">
      <c r="A23" s="137"/>
      <c r="I23" s="137"/>
      <c r="J23" s="451"/>
      <c r="K23" s="452"/>
      <c r="L23" s="479"/>
      <c r="M23" s="137"/>
      <c r="N23" s="137"/>
      <c r="O23" s="137"/>
      <c r="P23" s="137"/>
      <c r="Q23" s="137"/>
      <c r="R23" s="137"/>
      <c r="S23" s="137"/>
      <c r="T23" s="137"/>
      <c r="U23" s="137"/>
      <c r="V23" s="1"/>
      <c r="W23" s="1"/>
      <c r="X23" s="1"/>
      <c r="Y23" s="1"/>
      <c r="Z23" s="1"/>
      <c r="AA23" s="1"/>
      <c r="AB23" s="1"/>
      <c r="AC23" s="1"/>
      <c r="AD23" s="1"/>
      <c r="AE23" s="1"/>
    </row>
    <row r="24" spans="1:31" ht="25.5" customHeight="1">
      <c r="A24" s="137"/>
      <c r="I24" s="137"/>
      <c r="J24" s="449" t="s">
        <v>201</v>
      </c>
      <c r="K24" s="450"/>
      <c r="L24" s="478">
        <v>0.5</v>
      </c>
      <c r="M24" s="137"/>
      <c r="N24" s="137"/>
      <c r="O24" s="137"/>
      <c r="P24" s="137"/>
      <c r="Q24" s="137"/>
      <c r="R24" s="137"/>
      <c r="S24" s="137"/>
      <c r="T24" s="137"/>
      <c r="U24" s="137"/>
      <c r="V24" s="1"/>
      <c r="W24" s="1"/>
      <c r="X24" s="1"/>
      <c r="Y24" s="1"/>
      <c r="Z24" s="1"/>
      <c r="AA24" s="1"/>
      <c r="AB24" s="1"/>
      <c r="AC24" s="1"/>
      <c r="AD24" s="1"/>
      <c r="AE24" s="1"/>
    </row>
    <row r="25" spans="1:31" ht="14.25" customHeight="1">
      <c r="A25" s="137"/>
      <c r="I25" s="137"/>
      <c r="J25" s="451"/>
      <c r="K25" s="452"/>
      <c r="L25" s="479"/>
      <c r="M25" s="137"/>
      <c r="N25" s="137"/>
      <c r="O25" s="137"/>
      <c r="P25" s="137"/>
      <c r="Q25" s="137"/>
      <c r="R25" s="137"/>
      <c r="S25" s="137"/>
      <c r="T25" s="137"/>
      <c r="U25" s="137"/>
      <c r="V25" s="1"/>
      <c r="W25" s="1"/>
      <c r="X25" s="1"/>
      <c r="Y25" s="1"/>
      <c r="Z25" s="1"/>
      <c r="AA25" s="1"/>
      <c r="AB25" s="1"/>
      <c r="AC25" s="1"/>
      <c r="AD25" s="1"/>
      <c r="AE25" s="1"/>
    </row>
    <row r="26" spans="1:31" ht="14.25" customHeight="1">
      <c r="A26" s="137"/>
      <c r="I26" s="137"/>
      <c r="J26" s="475" t="s">
        <v>202</v>
      </c>
      <c r="K26" s="662"/>
      <c r="L26" s="25">
        <v>0.25</v>
      </c>
      <c r="M26" s="137"/>
      <c r="N26" s="137"/>
      <c r="O26" s="137"/>
      <c r="P26" s="137"/>
      <c r="Q26" s="137"/>
      <c r="R26" s="137"/>
      <c r="S26" s="137"/>
      <c r="T26" s="137"/>
      <c r="U26" s="137"/>
      <c r="V26" s="1"/>
      <c r="W26" s="1"/>
      <c r="X26" s="1"/>
      <c r="Y26" s="1"/>
      <c r="Z26" s="1"/>
      <c r="AA26" s="1"/>
      <c r="AB26" s="1"/>
      <c r="AC26" s="1"/>
      <c r="AD26" s="1"/>
      <c r="AE26" s="1"/>
    </row>
    <row r="27" spans="1:31" ht="14.25" customHeight="1" thickBot="1">
      <c r="A27" s="137"/>
      <c r="B27" s="430" t="s">
        <v>203</v>
      </c>
      <c r="C27" s="431"/>
      <c r="D27" s="431"/>
      <c r="E27" s="431"/>
      <c r="F27" s="431"/>
      <c r="G27" s="431"/>
      <c r="H27" s="177">
        <f ca="1">IF((F14+H21+H22)&gt;35,"Risk Failed",IF((F14+H21+H22)="Please enter all Mitigation Factors",0,(F14+H21+H22)))</f>
        <v>0</v>
      </c>
      <c r="I27" s="143" t="str">
        <f ca="1">IF(H27="Risk Failed","Total Natural Risk above 35","")</f>
        <v/>
      </c>
      <c r="J27" s="476" t="s">
        <v>204</v>
      </c>
      <c r="K27" s="663"/>
      <c r="L27" s="26">
        <v>1</v>
      </c>
      <c r="M27" s="137"/>
      <c r="N27" s="137"/>
      <c r="O27" s="137"/>
      <c r="P27" s="137"/>
      <c r="Q27" s="137"/>
      <c r="R27" s="137"/>
      <c r="S27" s="137"/>
      <c r="T27" s="137"/>
      <c r="U27" s="137"/>
      <c r="V27" s="1"/>
      <c r="W27" s="1"/>
      <c r="X27" s="1"/>
      <c r="Y27" s="1"/>
      <c r="Z27" s="1"/>
      <c r="AA27" s="1"/>
      <c r="AB27" s="1"/>
      <c r="AC27" s="1"/>
      <c r="AD27" s="1"/>
      <c r="AE27" s="1"/>
    </row>
    <row r="28" spans="1:31" ht="14.25" customHeight="1">
      <c r="A28" s="137"/>
      <c r="B28" s="432" t="s">
        <v>84</v>
      </c>
      <c r="C28" s="433"/>
      <c r="D28" s="433"/>
      <c r="E28" s="433"/>
      <c r="F28" s="433"/>
      <c r="G28" s="433"/>
      <c r="H28" s="434"/>
      <c r="I28" s="137"/>
      <c r="M28" s="137"/>
      <c r="N28" s="137"/>
      <c r="O28" s="137"/>
      <c r="P28" s="137"/>
      <c r="Q28" s="137"/>
      <c r="R28" s="137"/>
      <c r="S28" s="137"/>
      <c r="T28" s="137"/>
      <c r="U28" s="137"/>
      <c r="V28" s="1"/>
      <c r="W28" s="1"/>
      <c r="X28" s="1"/>
      <c r="Y28" s="1"/>
      <c r="Z28" s="1"/>
      <c r="AA28" s="1"/>
      <c r="AB28" s="1"/>
      <c r="AC28" s="1"/>
      <c r="AD28" s="1"/>
      <c r="AE28" s="1"/>
    </row>
    <row r="29" spans="1:31" ht="14.25" customHeight="1">
      <c r="A29" s="137"/>
      <c r="B29" s="435" t="s">
        <v>205</v>
      </c>
      <c r="C29" s="436"/>
      <c r="D29" s="436"/>
      <c r="E29" s="436"/>
      <c r="F29" s="436"/>
      <c r="G29" s="436"/>
      <c r="H29" s="437"/>
      <c r="I29" s="137"/>
      <c r="M29" s="137"/>
      <c r="N29" s="137"/>
      <c r="O29" s="137"/>
      <c r="P29" s="137"/>
      <c r="Q29" s="137"/>
      <c r="R29" s="137"/>
      <c r="S29" s="137"/>
      <c r="T29" s="137"/>
      <c r="U29" s="137"/>
      <c r="V29" s="1"/>
      <c r="W29" s="1"/>
      <c r="X29" s="1"/>
      <c r="Y29" s="1"/>
      <c r="Z29" s="1"/>
      <c r="AA29" s="1"/>
      <c r="AB29" s="1"/>
      <c r="AC29" s="1"/>
      <c r="AD29" s="1"/>
      <c r="AE29" s="1"/>
    </row>
    <row r="30" spans="1:31" ht="14.25" customHeight="1">
      <c r="A30" s="137"/>
      <c r="I30" s="137"/>
      <c r="M30" s="137"/>
      <c r="N30" s="137"/>
      <c r="O30" s="137"/>
      <c r="P30" s="137"/>
      <c r="Q30" s="137"/>
      <c r="R30" s="137"/>
      <c r="S30" s="137"/>
      <c r="T30" s="137"/>
      <c r="U30" s="137"/>
      <c r="V30" s="1"/>
      <c r="W30" s="1"/>
      <c r="X30" s="1"/>
      <c r="Y30" s="1"/>
      <c r="Z30" s="1"/>
      <c r="AA30" s="1"/>
      <c r="AB30" s="1"/>
      <c r="AC30" s="1"/>
      <c r="AD30" s="1"/>
      <c r="AE30" s="1"/>
    </row>
    <row r="31" spans="1:31">
      <c r="A31" s="137"/>
      <c r="I31" s="137"/>
      <c r="N31" s="137"/>
      <c r="O31" s="137"/>
      <c r="P31" s="137"/>
      <c r="Q31" s="137"/>
      <c r="R31" s="137"/>
      <c r="S31" s="137"/>
      <c r="T31" s="137"/>
      <c r="U31" s="137"/>
      <c r="V31" s="1"/>
      <c r="W31" s="1"/>
      <c r="X31" s="1"/>
      <c r="Y31" s="1"/>
      <c r="Z31" s="1"/>
      <c r="AA31" s="1"/>
      <c r="AB31" s="1"/>
      <c r="AC31" s="1"/>
      <c r="AD31" s="1"/>
      <c r="AE31" s="1"/>
    </row>
    <row r="32" spans="1:31" ht="14.25" customHeight="1">
      <c r="A32" s="137"/>
      <c r="I32" s="137"/>
      <c r="N32" s="137"/>
      <c r="O32" s="137"/>
      <c r="P32" s="137"/>
      <c r="Q32" s="137"/>
      <c r="R32" s="137"/>
      <c r="S32" s="137"/>
      <c r="T32" s="137"/>
      <c r="U32" s="137"/>
      <c r="V32" s="1"/>
      <c r="W32" s="1"/>
      <c r="X32" s="1"/>
      <c r="Y32" s="1"/>
      <c r="Z32" s="1"/>
      <c r="AA32" s="1"/>
      <c r="AB32" s="1"/>
      <c r="AC32" s="1"/>
      <c r="AD32" s="1"/>
      <c r="AE32" s="1"/>
    </row>
    <row r="33" spans="1:31" ht="14.25" customHeight="1">
      <c r="A33" s="137"/>
      <c r="B33" s="137"/>
      <c r="C33" s="137"/>
      <c r="D33" s="137"/>
      <c r="E33" s="137"/>
      <c r="F33" s="137"/>
      <c r="G33" s="137"/>
      <c r="H33" s="137"/>
      <c r="I33" s="137"/>
      <c r="N33" s="137"/>
      <c r="O33" s="137"/>
      <c r="P33" s="137"/>
      <c r="Q33" s="137"/>
      <c r="R33" s="137"/>
      <c r="S33" s="137"/>
      <c r="T33" s="137"/>
      <c r="U33" s="137"/>
      <c r="V33" s="1"/>
      <c r="W33" s="1"/>
      <c r="X33" s="1"/>
      <c r="Y33" s="1"/>
      <c r="Z33" s="1"/>
      <c r="AA33" s="1"/>
      <c r="AB33" s="1"/>
      <c r="AC33" s="1"/>
      <c r="AD33" s="1"/>
      <c r="AE33" s="1"/>
    </row>
    <row r="34" spans="1:31" ht="14.25" customHeight="1">
      <c r="A34" s="137"/>
      <c r="B34" s="137"/>
      <c r="C34" s="137"/>
      <c r="D34" s="137"/>
      <c r="E34" s="137"/>
      <c r="F34" s="137"/>
      <c r="G34" s="137"/>
      <c r="H34" s="137"/>
      <c r="I34" s="137"/>
      <c r="N34" s="137"/>
      <c r="O34" s="137"/>
      <c r="P34" s="137"/>
      <c r="Q34" s="137"/>
      <c r="R34" s="137"/>
      <c r="S34" s="137"/>
      <c r="T34" s="137"/>
      <c r="U34" s="137"/>
      <c r="V34" s="1"/>
      <c r="W34" s="1"/>
      <c r="X34" s="1"/>
      <c r="Y34" s="1"/>
      <c r="Z34" s="1"/>
      <c r="AA34" s="1"/>
      <c r="AB34" s="1"/>
      <c r="AC34" s="1"/>
      <c r="AD34" s="1"/>
      <c r="AE34" s="1"/>
    </row>
    <row r="35" spans="1:31" ht="14.25" customHeight="1">
      <c r="A35" s="137"/>
      <c r="B35" s="137"/>
      <c r="C35" s="137"/>
      <c r="D35" s="137"/>
      <c r="E35" s="137"/>
      <c r="F35" s="137"/>
      <c r="G35" s="137"/>
      <c r="H35" s="137"/>
      <c r="I35" s="137"/>
      <c r="N35" s="137"/>
      <c r="O35" s="137"/>
      <c r="P35" s="137"/>
      <c r="Q35" s="137"/>
      <c r="R35" s="137"/>
      <c r="S35" s="137"/>
      <c r="T35" s="137"/>
      <c r="U35" s="137"/>
      <c r="V35" s="1"/>
      <c r="W35" s="1"/>
      <c r="X35" s="1"/>
      <c r="Y35" s="1"/>
      <c r="Z35" s="1"/>
      <c r="AA35" s="1"/>
      <c r="AB35" s="1"/>
      <c r="AC35" s="1"/>
      <c r="AD35" s="1"/>
      <c r="AE35" s="1"/>
    </row>
    <row r="36" spans="1:31" ht="14.25" customHeight="1">
      <c r="A36" s="137"/>
      <c r="B36" s="137"/>
      <c r="C36" s="137"/>
      <c r="D36" s="137"/>
      <c r="E36" s="137"/>
      <c r="F36" s="137"/>
      <c r="G36" s="137"/>
      <c r="H36" s="137"/>
      <c r="I36" s="137"/>
      <c r="N36" s="137"/>
      <c r="O36" s="137"/>
      <c r="P36" s="137"/>
      <c r="Q36" s="137"/>
      <c r="R36" s="137"/>
      <c r="S36" s="137"/>
      <c r="T36" s="137"/>
      <c r="U36" s="137"/>
      <c r="V36" s="1"/>
      <c r="W36" s="1"/>
      <c r="X36" s="1"/>
      <c r="Y36" s="1"/>
      <c r="Z36" s="1"/>
      <c r="AA36" s="1"/>
      <c r="AB36" s="1"/>
      <c r="AC36" s="1"/>
      <c r="AD36" s="1"/>
      <c r="AE36" s="1"/>
    </row>
    <row r="37" spans="1:31" ht="14.25" customHeight="1">
      <c r="A37" s="137"/>
      <c r="B37" s="137"/>
      <c r="C37" s="137"/>
      <c r="D37" s="137"/>
      <c r="E37" s="137"/>
      <c r="F37" s="137"/>
      <c r="G37" s="137"/>
      <c r="H37" s="137"/>
      <c r="I37" s="137"/>
      <c r="N37" s="137"/>
      <c r="O37" s="137"/>
      <c r="P37" s="137"/>
      <c r="Q37" s="137"/>
      <c r="R37" s="137"/>
      <c r="S37" s="137"/>
      <c r="T37" s="137"/>
      <c r="U37" s="137"/>
      <c r="V37" s="1"/>
      <c r="W37" s="1"/>
      <c r="X37" s="1"/>
      <c r="Y37" s="1"/>
      <c r="Z37" s="1"/>
      <c r="AA37" s="1"/>
      <c r="AB37" s="1"/>
      <c r="AC37" s="1"/>
      <c r="AD37" s="1"/>
      <c r="AE37" s="1"/>
    </row>
    <row r="38" spans="1:31" ht="14.25" customHeight="1">
      <c r="A38" s="137"/>
      <c r="B38" s="137"/>
      <c r="C38" s="137"/>
      <c r="D38" s="137"/>
      <c r="E38" s="137"/>
      <c r="F38" s="137"/>
      <c r="G38" s="137"/>
      <c r="H38" s="137"/>
      <c r="I38" s="137"/>
      <c r="N38" s="137"/>
      <c r="O38" s="137"/>
      <c r="P38" s="137"/>
      <c r="Q38" s="137"/>
      <c r="R38" s="137"/>
      <c r="S38" s="137"/>
      <c r="T38" s="137"/>
      <c r="U38" s="137"/>
      <c r="V38" s="1"/>
      <c r="W38" s="1"/>
      <c r="X38" s="1"/>
      <c r="Y38" s="1"/>
      <c r="Z38" s="1"/>
      <c r="AA38" s="1"/>
      <c r="AB38" s="1"/>
      <c r="AC38" s="1"/>
      <c r="AD38" s="1"/>
      <c r="AE38" s="1"/>
    </row>
    <row r="39" spans="1:31" ht="14.25" customHeight="1">
      <c r="A39" s="137"/>
      <c r="B39" s="137"/>
      <c r="C39" s="137"/>
      <c r="D39" s="137"/>
      <c r="E39" s="137"/>
      <c r="F39" s="137"/>
      <c r="G39" s="137"/>
      <c r="H39" s="137"/>
      <c r="I39" s="137"/>
      <c r="J39" s="137"/>
      <c r="K39" s="137"/>
      <c r="L39" s="137"/>
      <c r="M39" s="137"/>
      <c r="N39" s="137"/>
      <c r="O39" s="137"/>
      <c r="P39" s="137"/>
      <c r="Q39" s="137"/>
      <c r="R39" s="137"/>
      <c r="S39" s="137"/>
      <c r="T39" s="137"/>
      <c r="U39" s="137"/>
      <c r="V39" s="1"/>
      <c r="W39" s="1"/>
      <c r="X39" s="1"/>
      <c r="Y39" s="1"/>
      <c r="Z39" s="1"/>
      <c r="AA39" s="1"/>
      <c r="AB39" s="1"/>
      <c r="AC39" s="1"/>
      <c r="AD39" s="1"/>
      <c r="AE39" s="1"/>
    </row>
    <row r="40" spans="1:31" ht="14.25" customHeight="1">
      <c r="A40" s="137"/>
      <c r="B40" s="137"/>
      <c r="C40" s="137"/>
      <c r="D40" s="137"/>
      <c r="E40" s="137"/>
      <c r="F40" s="137"/>
      <c r="G40" s="137"/>
      <c r="H40" s="137"/>
      <c r="I40" s="137"/>
      <c r="J40" s="137"/>
      <c r="K40" s="137"/>
      <c r="L40" s="137"/>
      <c r="M40" s="137"/>
      <c r="N40" s="137"/>
      <c r="O40" s="137"/>
      <c r="P40" s="137"/>
      <c r="Q40" s="137"/>
      <c r="R40" s="137"/>
      <c r="S40" s="137"/>
      <c r="T40" s="137"/>
      <c r="U40" s="137"/>
      <c r="V40" s="1"/>
      <c r="W40" s="1"/>
      <c r="X40" s="1"/>
      <c r="Y40" s="1"/>
      <c r="Z40" s="1"/>
      <c r="AA40" s="1"/>
      <c r="AB40" s="1"/>
      <c r="AC40" s="1"/>
      <c r="AD40" s="1"/>
      <c r="AE40" s="1"/>
    </row>
    <row r="41" spans="1:31" ht="14.25" customHeight="1">
      <c r="A41" s="27"/>
      <c r="B41" s="1"/>
      <c r="C41" s="8"/>
      <c r="D41" s="8"/>
      <c r="E41" s="8"/>
      <c r="G41" s="1"/>
      <c r="H41" s="1"/>
      <c r="I41" s="8"/>
      <c r="J41" s="1"/>
      <c r="K41" s="1"/>
      <c r="L41" s="1"/>
      <c r="M41" s="1"/>
      <c r="N41" s="1"/>
      <c r="O41" s="1"/>
      <c r="P41" s="1"/>
      <c r="Q41" s="1"/>
      <c r="R41" s="1"/>
      <c r="S41" s="1"/>
      <c r="T41" s="1"/>
      <c r="U41" s="1"/>
      <c r="V41" s="1"/>
      <c r="W41" s="1"/>
      <c r="X41" s="1"/>
      <c r="Y41" s="1"/>
      <c r="Z41" s="1"/>
      <c r="AA41" s="1"/>
      <c r="AB41" s="1"/>
      <c r="AC41" s="1"/>
      <c r="AD41" s="1"/>
      <c r="AE41" s="1"/>
    </row>
    <row r="42" spans="1:31" ht="14.25" customHeight="1">
      <c r="A42" s="27"/>
      <c r="B42" s="1"/>
      <c r="C42" s="8"/>
      <c r="D42" s="8"/>
      <c r="E42" s="8"/>
      <c r="G42" s="1"/>
      <c r="H42" s="1"/>
      <c r="I42" s="8"/>
      <c r="J42" s="1"/>
      <c r="K42" s="1"/>
      <c r="L42" s="1"/>
      <c r="M42" s="1"/>
      <c r="N42" s="1"/>
      <c r="O42" s="1"/>
      <c r="P42" s="1"/>
      <c r="Q42" s="1"/>
      <c r="R42" s="1"/>
      <c r="S42" s="1"/>
      <c r="T42" s="1"/>
      <c r="U42" s="1"/>
      <c r="V42" s="1"/>
      <c r="W42" s="1"/>
      <c r="X42" s="1"/>
      <c r="Y42" s="1"/>
      <c r="Z42" s="1"/>
      <c r="AA42" s="1"/>
      <c r="AB42" s="1"/>
      <c r="AC42" s="1"/>
      <c r="AD42" s="1"/>
      <c r="AE42" s="1"/>
    </row>
    <row r="43" spans="1:31" ht="14.25" customHeight="1">
      <c r="A43" s="27"/>
      <c r="B43" s="1"/>
      <c r="C43" s="8"/>
      <c r="D43" s="8"/>
      <c r="E43" s="8"/>
      <c r="G43" s="1"/>
      <c r="H43" s="1"/>
      <c r="I43" s="8"/>
      <c r="J43" s="1"/>
      <c r="K43" s="1"/>
      <c r="L43" s="1"/>
      <c r="M43" s="1"/>
      <c r="N43" s="1"/>
      <c r="O43" s="1"/>
      <c r="P43" s="1"/>
      <c r="Q43" s="1"/>
      <c r="R43" s="1"/>
      <c r="S43" s="1"/>
      <c r="T43" s="1"/>
      <c r="U43" s="1"/>
      <c r="V43" s="1"/>
      <c r="W43" s="1"/>
      <c r="X43" s="1"/>
      <c r="Y43" s="1"/>
      <c r="Z43" s="1"/>
      <c r="AA43" s="1"/>
      <c r="AB43" s="1"/>
      <c r="AC43" s="1"/>
      <c r="AD43" s="1"/>
      <c r="AE43" s="1"/>
    </row>
    <row r="44" spans="1:31" ht="14.25" customHeight="1">
      <c r="A44" s="27"/>
      <c r="B44" s="1"/>
      <c r="C44" s="8"/>
      <c r="D44" s="8"/>
      <c r="E44" s="8"/>
      <c r="G44" s="1"/>
      <c r="H44" s="1"/>
      <c r="I44" s="8"/>
      <c r="J44" s="1"/>
      <c r="K44" s="1"/>
      <c r="L44" s="1"/>
      <c r="M44" s="1"/>
      <c r="N44" s="1"/>
      <c r="O44" s="1"/>
      <c r="P44" s="1"/>
      <c r="Q44" s="1"/>
      <c r="R44" s="1"/>
      <c r="S44" s="1"/>
      <c r="T44" s="1"/>
      <c r="U44" s="1"/>
      <c r="V44" s="1"/>
      <c r="W44" s="1"/>
      <c r="X44" s="1"/>
      <c r="Y44" s="1"/>
      <c r="Z44" s="1"/>
      <c r="AA44" s="1"/>
      <c r="AB44" s="1"/>
      <c r="AC44" s="1"/>
      <c r="AD44" s="1"/>
      <c r="AE44" s="1"/>
    </row>
    <row r="45" spans="1:31" ht="14.25" customHeight="1">
      <c r="A45" s="27"/>
      <c r="B45" s="1"/>
      <c r="C45" s="8"/>
      <c r="D45" s="8"/>
      <c r="E45" s="8"/>
      <c r="G45" s="1"/>
      <c r="H45" s="1"/>
      <c r="I45" s="8"/>
      <c r="J45" s="1"/>
      <c r="K45" s="1"/>
      <c r="L45" s="1"/>
      <c r="M45" s="1"/>
      <c r="N45" s="1"/>
      <c r="O45" s="1"/>
      <c r="P45" s="1"/>
      <c r="Q45" s="1"/>
      <c r="R45" s="1"/>
      <c r="S45" s="1"/>
      <c r="T45" s="1"/>
      <c r="U45" s="1"/>
      <c r="V45" s="1"/>
      <c r="W45" s="1"/>
      <c r="X45" s="1"/>
      <c r="Y45" s="1"/>
      <c r="Z45" s="1"/>
      <c r="AA45" s="1"/>
      <c r="AB45" s="1"/>
      <c r="AC45" s="1"/>
      <c r="AD45" s="1"/>
      <c r="AE45" s="1"/>
    </row>
    <row r="46" spans="1:31" ht="14.25" customHeight="1">
      <c r="A46" s="27"/>
      <c r="B46" s="1"/>
      <c r="C46" s="8"/>
      <c r="D46" s="8"/>
      <c r="E46" s="8"/>
      <c r="G46" s="1"/>
      <c r="H46" s="1"/>
      <c r="I46" s="8"/>
      <c r="J46" s="1"/>
      <c r="K46" s="1"/>
      <c r="L46" s="1"/>
      <c r="M46" s="1"/>
      <c r="N46" s="1"/>
      <c r="O46" s="1"/>
      <c r="P46" s="1"/>
      <c r="Q46" s="1"/>
      <c r="R46" s="1"/>
      <c r="S46" s="1"/>
      <c r="T46" s="1"/>
      <c r="U46" s="1"/>
      <c r="V46" s="1"/>
      <c r="W46" s="1"/>
      <c r="X46" s="1"/>
      <c r="Y46" s="1"/>
      <c r="Z46" s="1"/>
      <c r="AA46" s="1"/>
      <c r="AB46" s="1"/>
      <c r="AC46" s="1"/>
      <c r="AD46" s="1"/>
      <c r="AE46" s="1"/>
    </row>
    <row r="47" spans="1:31" ht="14.25" customHeight="1">
      <c r="A47" s="27"/>
      <c r="B47" s="1"/>
      <c r="C47" s="8"/>
      <c r="D47" s="8"/>
      <c r="E47" s="8"/>
      <c r="G47" s="1"/>
      <c r="H47" s="1"/>
      <c r="I47" s="8"/>
      <c r="J47" s="1"/>
      <c r="K47" s="1"/>
      <c r="L47" s="1"/>
      <c r="M47" s="1"/>
      <c r="N47" s="1"/>
      <c r="O47" s="1"/>
      <c r="P47" s="1"/>
      <c r="Q47" s="1"/>
      <c r="R47" s="1"/>
      <c r="S47" s="1"/>
      <c r="T47" s="1"/>
      <c r="U47" s="1"/>
      <c r="V47" s="1"/>
      <c r="W47" s="1"/>
      <c r="X47" s="1"/>
      <c r="Y47" s="1"/>
      <c r="Z47" s="1"/>
      <c r="AA47" s="1"/>
      <c r="AB47" s="1"/>
      <c r="AC47" s="1"/>
      <c r="AD47" s="1"/>
      <c r="AE47" s="1"/>
    </row>
    <row r="48" spans="1:31" ht="14.25" customHeight="1">
      <c r="A48" s="27"/>
      <c r="B48" s="1"/>
      <c r="C48" s="8"/>
      <c r="D48" s="8"/>
      <c r="E48" s="8"/>
      <c r="G48" s="1"/>
      <c r="H48" s="1"/>
      <c r="I48" s="8"/>
      <c r="J48" s="1"/>
      <c r="K48" s="1"/>
      <c r="L48" s="1"/>
      <c r="M48" s="1"/>
      <c r="N48" s="1"/>
      <c r="O48" s="1"/>
      <c r="P48" s="1"/>
      <c r="Q48" s="1"/>
      <c r="R48" s="1"/>
      <c r="S48" s="1"/>
      <c r="T48" s="1"/>
      <c r="U48" s="1"/>
      <c r="V48" s="1"/>
      <c r="W48" s="1"/>
      <c r="X48" s="1"/>
      <c r="Y48" s="1"/>
      <c r="Z48" s="1"/>
      <c r="AA48" s="1"/>
      <c r="AB48" s="1"/>
      <c r="AC48" s="1"/>
      <c r="AD48" s="1"/>
      <c r="AE48" s="1"/>
    </row>
    <row r="49" spans="1:31" ht="14.25" customHeight="1">
      <c r="A49" s="27"/>
      <c r="B49" s="1"/>
      <c r="C49" s="8"/>
      <c r="D49" s="8"/>
      <c r="E49" s="8"/>
      <c r="G49" s="1"/>
      <c r="H49" s="1"/>
      <c r="I49" s="8"/>
      <c r="J49" s="1"/>
      <c r="K49" s="1"/>
      <c r="L49" s="1"/>
      <c r="M49" s="1"/>
      <c r="N49" s="1"/>
      <c r="O49" s="1"/>
      <c r="P49" s="1"/>
      <c r="Q49" s="1"/>
      <c r="R49" s="1"/>
      <c r="S49" s="1"/>
      <c r="T49" s="1"/>
      <c r="U49" s="1"/>
      <c r="V49" s="1"/>
      <c r="W49" s="1"/>
      <c r="X49" s="1"/>
      <c r="Y49" s="1"/>
      <c r="Z49" s="1"/>
      <c r="AA49" s="1"/>
      <c r="AB49" s="1"/>
      <c r="AC49" s="1"/>
      <c r="AD49" s="1"/>
      <c r="AE49" s="1"/>
    </row>
    <row r="50" spans="1:31" ht="14.25" customHeight="1">
      <c r="A50" s="27"/>
      <c r="B50" s="1"/>
      <c r="C50" s="8"/>
      <c r="D50" s="8"/>
      <c r="E50" s="8"/>
      <c r="G50" s="1"/>
      <c r="H50" s="1"/>
      <c r="I50" s="8"/>
      <c r="J50" s="1"/>
      <c r="K50" s="1"/>
      <c r="L50" s="1"/>
      <c r="M50" s="1"/>
      <c r="N50" s="1"/>
      <c r="O50" s="1"/>
      <c r="P50" s="1"/>
      <c r="Q50" s="1"/>
      <c r="R50" s="1"/>
      <c r="S50" s="1"/>
      <c r="T50" s="1"/>
      <c r="U50" s="1"/>
      <c r="V50" s="1"/>
      <c r="W50" s="1"/>
      <c r="X50" s="1"/>
      <c r="Y50" s="1"/>
      <c r="Z50" s="1"/>
      <c r="AA50" s="1"/>
      <c r="AB50" s="1"/>
      <c r="AC50" s="1"/>
      <c r="AD50" s="1"/>
      <c r="AE50" s="1"/>
    </row>
    <row r="51" spans="1:31" ht="14.25" customHeight="1">
      <c r="A51" s="27"/>
      <c r="B51" s="1"/>
      <c r="C51" s="8"/>
      <c r="D51" s="8"/>
      <c r="E51" s="8"/>
      <c r="G51" s="1"/>
      <c r="H51" s="1"/>
      <c r="I51" s="8"/>
      <c r="J51" s="1"/>
      <c r="K51" s="1"/>
      <c r="L51" s="1"/>
      <c r="M51" s="1"/>
      <c r="N51" s="1"/>
      <c r="O51" s="1"/>
      <c r="P51" s="1"/>
      <c r="Q51" s="1"/>
      <c r="R51" s="1"/>
      <c r="S51" s="1"/>
      <c r="T51" s="1"/>
      <c r="U51" s="1"/>
      <c r="V51" s="1"/>
      <c r="W51" s="1"/>
      <c r="X51" s="1"/>
      <c r="Y51" s="1"/>
      <c r="Z51" s="1"/>
      <c r="AA51" s="1"/>
      <c r="AB51" s="1"/>
      <c r="AC51" s="1"/>
      <c r="AD51" s="1"/>
      <c r="AE51" s="1"/>
    </row>
    <row r="52" spans="1:31" ht="14.25" customHeight="1">
      <c r="A52" s="27"/>
      <c r="B52" s="1"/>
      <c r="C52" s="8"/>
      <c r="D52" s="8"/>
      <c r="E52" s="8"/>
      <c r="G52" s="1"/>
      <c r="H52" s="1"/>
      <c r="I52" s="8"/>
      <c r="J52" s="1"/>
      <c r="K52" s="1"/>
      <c r="L52" s="1"/>
      <c r="M52" s="1"/>
      <c r="N52" s="1"/>
      <c r="O52" s="1"/>
      <c r="P52" s="1"/>
      <c r="Q52" s="1"/>
      <c r="R52" s="1"/>
      <c r="S52" s="1"/>
      <c r="T52" s="1"/>
      <c r="U52" s="1"/>
      <c r="V52" s="1"/>
      <c r="W52" s="1"/>
      <c r="X52" s="1"/>
      <c r="Y52" s="1"/>
      <c r="Z52" s="1"/>
      <c r="AA52" s="1"/>
      <c r="AB52" s="1"/>
      <c r="AC52" s="1"/>
      <c r="AD52" s="1"/>
      <c r="AE52" s="1"/>
    </row>
    <row r="53" spans="1:31" ht="14.25" customHeight="1">
      <c r="A53" s="27"/>
      <c r="B53" s="1"/>
      <c r="C53" s="8"/>
      <c r="D53" s="8"/>
      <c r="E53" s="8"/>
      <c r="G53" s="1"/>
      <c r="H53" s="1"/>
      <c r="I53" s="8"/>
      <c r="J53" s="1"/>
      <c r="K53" s="1"/>
      <c r="L53" s="1"/>
      <c r="M53" s="1"/>
      <c r="N53" s="1"/>
      <c r="O53" s="1"/>
      <c r="P53" s="1"/>
      <c r="Q53" s="1"/>
      <c r="R53" s="1"/>
      <c r="S53" s="1"/>
      <c r="T53" s="1"/>
      <c r="U53" s="1"/>
      <c r="V53" s="1"/>
      <c r="W53" s="1"/>
      <c r="X53" s="1"/>
      <c r="Y53" s="1"/>
      <c r="Z53" s="1"/>
      <c r="AA53" s="1"/>
      <c r="AB53" s="1"/>
      <c r="AC53" s="1"/>
      <c r="AD53" s="1"/>
      <c r="AE53" s="1"/>
    </row>
    <row r="54" spans="1:31" ht="14.25" customHeight="1">
      <c r="A54" s="27"/>
      <c r="B54" s="1"/>
      <c r="C54" s="8"/>
      <c r="D54" s="8"/>
      <c r="E54" s="8"/>
      <c r="G54" s="1"/>
      <c r="H54" s="1"/>
      <c r="I54" s="8"/>
      <c r="J54" s="1"/>
      <c r="K54" s="1"/>
      <c r="L54" s="1"/>
      <c r="M54" s="1"/>
      <c r="N54" s="1"/>
      <c r="O54" s="1"/>
      <c r="P54" s="1"/>
      <c r="Q54" s="1"/>
      <c r="R54" s="1"/>
      <c r="S54" s="1"/>
      <c r="T54" s="1"/>
      <c r="U54" s="1"/>
      <c r="V54" s="1"/>
      <c r="W54" s="1"/>
      <c r="X54" s="1"/>
      <c r="Y54" s="1"/>
      <c r="Z54" s="1"/>
      <c r="AA54" s="1"/>
      <c r="AB54" s="1"/>
      <c r="AC54" s="1"/>
      <c r="AD54" s="1"/>
      <c r="AE54" s="1"/>
    </row>
    <row r="55" spans="1:31" ht="14.25" customHeight="1">
      <c r="A55" s="27"/>
      <c r="B55" s="1"/>
      <c r="C55" s="8"/>
      <c r="D55" s="8"/>
      <c r="E55" s="8"/>
      <c r="G55" s="1"/>
      <c r="H55" s="1"/>
      <c r="I55" s="8"/>
      <c r="J55" s="1"/>
      <c r="K55" s="1"/>
      <c r="L55" s="1"/>
      <c r="M55" s="1"/>
      <c r="N55" s="1"/>
      <c r="O55" s="1"/>
      <c r="P55" s="1"/>
      <c r="Q55" s="1"/>
      <c r="R55" s="1"/>
      <c r="S55" s="1"/>
      <c r="T55" s="1"/>
      <c r="U55" s="1"/>
      <c r="V55" s="1"/>
      <c r="W55" s="1"/>
      <c r="X55" s="1"/>
      <c r="Y55" s="1"/>
      <c r="Z55" s="1"/>
      <c r="AA55" s="1"/>
      <c r="AB55" s="1"/>
      <c r="AC55" s="1"/>
      <c r="AD55" s="1"/>
      <c r="AE55" s="1"/>
    </row>
    <row r="56" spans="1:31" ht="14.25" customHeight="1">
      <c r="A56" s="27"/>
      <c r="B56" s="1"/>
      <c r="C56" s="8"/>
      <c r="D56" s="8"/>
      <c r="E56" s="8"/>
      <c r="G56" s="1"/>
      <c r="H56" s="1"/>
      <c r="I56" s="8"/>
      <c r="J56" s="1"/>
      <c r="K56" s="1"/>
      <c r="L56" s="1"/>
      <c r="M56" s="1"/>
      <c r="N56" s="1"/>
      <c r="O56" s="1"/>
      <c r="P56" s="1"/>
      <c r="Q56" s="1"/>
      <c r="R56" s="1"/>
      <c r="S56" s="1"/>
      <c r="T56" s="1"/>
      <c r="U56" s="1"/>
      <c r="V56" s="1"/>
      <c r="W56" s="1"/>
      <c r="X56" s="1"/>
      <c r="Y56" s="1"/>
      <c r="Z56" s="1"/>
      <c r="AA56" s="1"/>
      <c r="AB56" s="1"/>
      <c r="AC56" s="1"/>
      <c r="AD56" s="1"/>
      <c r="AE56" s="1"/>
    </row>
    <row r="57" spans="1:31" ht="14.25" customHeight="1">
      <c r="A57" s="27"/>
      <c r="B57" s="1"/>
      <c r="C57" s="8"/>
      <c r="D57" s="8"/>
      <c r="E57" s="8"/>
      <c r="G57" s="1"/>
      <c r="H57" s="1"/>
      <c r="I57" s="8"/>
      <c r="J57" s="1"/>
      <c r="K57" s="1"/>
      <c r="L57" s="1"/>
      <c r="M57" s="1"/>
      <c r="N57" s="1"/>
      <c r="O57" s="1"/>
      <c r="P57" s="1"/>
      <c r="Q57" s="1"/>
      <c r="R57" s="1"/>
      <c r="S57" s="1"/>
      <c r="T57" s="1"/>
      <c r="U57" s="1"/>
      <c r="V57" s="1"/>
      <c r="W57" s="1"/>
      <c r="X57" s="1"/>
      <c r="Y57" s="1"/>
      <c r="Z57" s="1"/>
      <c r="AA57" s="1"/>
      <c r="AB57" s="1"/>
      <c r="AC57" s="1"/>
      <c r="AD57" s="1"/>
      <c r="AE57" s="1"/>
    </row>
    <row r="58" spans="1:31" ht="14.25" customHeight="1">
      <c r="A58" s="27"/>
      <c r="B58" s="1"/>
      <c r="C58" s="8"/>
      <c r="D58" s="8"/>
      <c r="E58" s="8"/>
      <c r="G58" s="1"/>
      <c r="H58" s="1"/>
      <c r="I58" s="8"/>
      <c r="J58" s="1"/>
      <c r="K58" s="1"/>
      <c r="L58" s="1"/>
      <c r="M58" s="1"/>
      <c r="N58" s="1"/>
      <c r="O58" s="1"/>
      <c r="P58" s="1"/>
      <c r="Q58" s="1"/>
      <c r="R58" s="1"/>
      <c r="S58" s="1"/>
      <c r="T58" s="1"/>
      <c r="U58" s="1"/>
      <c r="V58" s="1"/>
      <c r="W58" s="1"/>
      <c r="X58" s="1"/>
      <c r="Y58" s="1"/>
      <c r="Z58" s="1"/>
      <c r="AA58" s="1"/>
      <c r="AB58" s="1"/>
      <c r="AC58" s="1"/>
      <c r="AD58" s="1"/>
      <c r="AE58" s="1"/>
    </row>
    <row r="59" spans="1:31" ht="14.25" customHeight="1">
      <c r="A59" s="27"/>
      <c r="B59" s="1"/>
      <c r="C59" s="8"/>
      <c r="D59" s="8"/>
      <c r="E59" s="8"/>
      <c r="G59" s="1"/>
      <c r="H59" s="1"/>
      <c r="I59" s="8"/>
      <c r="J59" s="1"/>
      <c r="K59" s="1"/>
      <c r="L59" s="1"/>
      <c r="M59" s="1"/>
      <c r="N59" s="1"/>
      <c r="O59" s="1"/>
      <c r="P59" s="1"/>
      <c r="Q59" s="1"/>
      <c r="R59" s="1"/>
      <c r="S59" s="1"/>
      <c r="T59" s="1"/>
      <c r="U59" s="1"/>
      <c r="V59" s="1"/>
      <c r="W59" s="1"/>
      <c r="X59" s="1"/>
      <c r="Y59" s="1"/>
      <c r="Z59" s="1"/>
      <c r="AA59" s="1"/>
      <c r="AB59" s="1"/>
      <c r="AC59" s="1"/>
      <c r="AD59" s="1"/>
      <c r="AE59" s="1"/>
    </row>
    <row r="60" spans="1:31" ht="14.25" customHeight="1">
      <c r="A60" s="27"/>
      <c r="B60" s="1"/>
      <c r="C60" s="8"/>
      <c r="D60" s="8"/>
      <c r="E60" s="8"/>
      <c r="G60" s="1"/>
      <c r="H60" s="1"/>
      <c r="I60" s="8"/>
      <c r="J60" s="1"/>
      <c r="K60" s="1"/>
      <c r="L60" s="1"/>
      <c r="M60" s="1"/>
      <c r="N60" s="1"/>
      <c r="O60" s="1"/>
      <c r="P60" s="1"/>
      <c r="Q60" s="1"/>
      <c r="R60" s="1"/>
      <c r="S60" s="1"/>
      <c r="T60" s="1"/>
      <c r="U60" s="1"/>
      <c r="V60" s="1"/>
      <c r="W60" s="1"/>
      <c r="X60" s="1"/>
      <c r="Y60" s="1"/>
      <c r="Z60" s="1"/>
      <c r="AA60" s="1"/>
      <c r="AB60" s="1"/>
      <c r="AC60" s="1"/>
      <c r="AD60" s="1"/>
      <c r="AE60" s="1"/>
    </row>
    <row r="61" spans="1:31" ht="14.25" customHeight="1">
      <c r="A61" s="27"/>
      <c r="B61" s="1"/>
      <c r="C61" s="8"/>
      <c r="D61" s="8"/>
      <c r="E61" s="8"/>
      <c r="G61" s="1"/>
      <c r="H61" s="1"/>
      <c r="I61" s="8"/>
      <c r="J61" s="1"/>
      <c r="K61" s="1"/>
      <c r="L61" s="1"/>
      <c r="M61" s="1"/>
      <c r="N61" s="1"/>
      <c r="O61" s="1"/>
      <c r="P61" s="1"/>
      <c r="Q61" s="1"/>
      <c r="R61" s="1"/>
      <c r="S61" s="1"/>
      <c r="T61" s="1"/>
      <c r="U61" s="1"/>
      <c r="V61" s="1"/>
      <c r="W61" s="1"/>
      <c r="X61" s="1"/>
      <c r="Y61" s="1"/>
      <c r="Z61" s="1"/>
      <c r="AA61" s="1"/>
      <c r="AB61" s="1"/>
      <c r="AC61" s="1"/>
      <c r="AD61" s="1"/>
      <c r="AE61" s="1"/>
    </row>
    <row r="62" spans="1:31" ht="14.25" customHeight="1">
      <c r="A62" s="27"/>
      <c r="B62" s="1"/>
      <c r="C62" s="8"/>
      <c r="D62" s="8"/>
      <c r="E62" s="8"/>
      <c r="G62" s="1"/>
      <c r="H62" s="1"/>
      <c r="I62" s="8"/>
      <c r="J62" s="1"/>
      <c r="K62" s="1"/>
      <c r="L62" s="1"/>
      <c r="M62" s="1"/>
      <c r="N62" s="1"/>
      <c r="O62" s="1"/>
      <c r="P62" s="1"/>
      <c r="Q62" s="1"/>
      <c r="R62" s="1"/>
      <c r="S62" s="1"/>
      <c r="T62" s="1"/>
      <c r="U62" s="1"/>
      <c r="V62" s="1"/>
      <c r="W62" s="1"/>
      <c r="X62" s="1"/>
      <c r="Y62" s="1"/>
      <c r="Z62" s="1"/>
      <c r="AA62" s="1"/>
      <c r="AB62" s="1"/>
      <c r="AC62" s="1"/>
      <c r="AD62" s="1"/>
      <c r="AE62" s="1"/>
    </row>
    <row r="63" spans="1:31" ht="14.25" customHeight="1">
      <c r="A63" s="27"/>
      <c r="B63" s="1"/>
      <c r="C63" s="8"/>
      <c r="D63" s="8"/>
      <c r="E63" s="8"/>
      <c r="G63" s="1"/>
      <c r="H63" s="1"/>
      <c r="I63" s="8"/>
      <c r="J63" s="1"/>
      <c r="K63" s="1"/>
      <c r="L63" s="1"/>
      <c r="M63" s="1"/>
      <c r="N63" s="1"/>
      <c r="O63" s="1"/>
      <c r="P63" s="1"/>
      <c r="Q63" s="1"/>
      <c r="R63" s="1"/>
      <c r="S63" s="1"/>
      <c r="T63" s="1"/>
      <c r="U63" s="1"/>
      <c r="V63" s="1"/>
      <c r="W63" s="1"/>
      <c r="X63" s="1"/>
      <c r="Y63" s="1"/>
      <c r="Z63" s="1"/>
      <c r="AA63" s="1"/>
      <c r="AB63" s="1"/>
      <c r="AC63" s="1"/>
      <c r="AD63" s="1"/>
      <c r="AE63" s="1"/>
    </row>
    <row r="64" spans="1:31" ht="14.25" customHeight="1">
      <c r="A64" s="27"/>
      <c r="B64" s="1"/>
      <c r="C64" s="8"/>
      <c r="D64" s="8"/>
      <c r="E64" s="8"/>
      <c r="G64" s="1"/>
      <c r="H64" s="1"/>
      <c r="I64" s="8"/>
      <c r="J64" s="1"/>
      <c r="K64" s="1"/>
      <c r="L64" s="1"/>
      <c r="M64" s="1"/>
      <c r="N64" s="1"/>
      <c r="O64" s="1"/>
      <c r="P64" s="1"/>
      <c r="Q64" s="1"/>
      <c r="R64" s="1"/>
      <c r="S64" s="1"/>
      <c r="T64" s="1"/>
      <c r="U64" s="1"/>
      <c r="V64" s="1"/>
      <c r="W64" s="1"/>
      <c r="X64" s="1"/>
      <c r="Y64" s="1"/>
      <c r="Z64" s="1"/>
      <c r="AA64" s="1"/>
      <c r="AB64" s="1"/>
      <c r="AC64" s="1"/>
      <c r="AD64" s="1"/>
      <c r="AE64" s="1"/>
    </row>
    <row r="65" spans="1:31" ht="14.25" customHeight="1">
      <c r="A65" s="27"/>
      <c r="B65" s="1"/>
      <c r="C65" s="8"/>
      <c r="D65" s="8"/>
      <c r="E65" s="8"/>
      <c r="G65" s="1"/>
      <c r="H65" s="1"/>
      <c r="I65" s="8"/>
      <c r="J65" s="1"/>
      <c r="K65" s="1"/>
      <c r="L65" s="1"/>
      <c r="M65" s="1"/>
      <c r="N65" s="1"/>
      <c r="O65" s="1"/>
      <c r="P65" s="1"/>
      <c r="Q65" s="1"/>
      <c r="R65" s="1"/>
      <c r="S65" s="1"/>
      <c r="T65" s="1"/>
      <c r="U65" s="1"/>
      <c r="V65" s="1"/>
      <c r="W65" s="1"/>
      <c r="X65" s="1"/>
      <c r="Y65" s="1"/>
      <c r="Z65" s="1"/>
      <c r="AA65" s="1"/>
      <c r="AB65" s="1"/>
      <c r="AC65" s="1"/>
      <c r="AD65" s="1"/>
      <c r="AE65" s="1"/>
    </row>
    <row r="66" spans="1:31" ht="14.25" customHeight="1">
      <c r="A66" s="27"/>
      <c r="B66" s="1"/>
      <c r="C66" s="8"/>
      <c r="D66" s="8"/>
      <c r="E66" s="8"/>
      <c r="G66" s="1"/>
      <c r="H66" s="1"/>
      <c r="I66" s="8"/>
      <c r="J66" s="1"/>
      <c r="K66" s="1"/>
      <c r="L66" s="1"/>
      <c r="M66" s="1"/>
      <c r="N66" s="1"/>
      <c r="O66" s="1"/>
      <c r="P66" s="1"/>
      <c r="Q66" s="1"/>
      <c r="R66" s="1"/>
      <c r="S66" s="1"/>
      <c r="T66" s="1"/>
      <c r="U66" s="1"/>
      <c r="V66" s="1"/>
      <c r="W66" s="1"/>
      <c r="X66" s="1"/>
      <c r="Y66" s="1"/>
      <c r="Z66" s="1"/>
      <c r="AA66" s="1"/>
      <c r="AB66" s="1"/>
      <c r="AC66" s="1"/>
      <c r="AD66" s="1"/>
      <c r="AE66" s="1"/>
    </row>
    <row r="67" spans="1:31" ht="14.25" customHeight="1">
      <c r="A67" s="27"/>
      <c r="B67" s="1"/>
      <c r="C67" s="8"/>
      <c r="D67" s="8"/>
      <c r="E67" s="8"/>
      <c r="G67" s="1"/>
      <c r="H67" s="1"/>
      <c r="I67" s="8"/>
      <c r="J67" s="1"/>
      <c r="K67" s="1"/>
      <c r="L67" s="1"/>
      <c r="M67" s="1"/>
      <c r="N67" s="1"/>
      <c r="O67" s="1"/>
      <c r="P67" s="1"/>
      <c r="Q67" s="1"/>
      <c r="R67" s="1"/>
      <c r="S67" s="1"/>
      <c r="T67" s="1"/>
      <c r="U67" s="1"/>
      <c r="V67" s="1"/>
      <c r="W67" s="1"/>
      <c r="X67" s="1"/>
      <c r="Y67" s="1"/>
      <c r="Z67" s="1"/>
      <c r="AA67" s="1"/>
      <c r="AB67" s="1"/>
      <c r="AC67" s="1"/>
      <c r="AD67" s="1"/>
      <c r="AE67" s="1"/>
    </row>
    <row r="68" spans="1:31" ht="14.25" customHeight="1">
      <c r="A68" s="27"/>
      <c r="B68" s="1"/>
      <c r="C68" s="8"/>
      <c r="D68" s="8"/>
      <c r="E68" s="8"/>
      <c r="G68" s="1"/>
      <c r="H68" s="1"/>
      <c r="I68" s="8"/>
      <c r="J68" s="1"/>
      <c r="K68" s="1"/>
      <c r="L68" s="1"/>
      <c r="M68" s="1"/>
      <c r="N68" s="1"/>
      <c r="O68" s="1"/>
      <c r="P68" s="1"/>
      <c r="Q68" s="1"/>
      <c r="R68" s="1"/>
      <c r="S68" s="1"/>
      <c r="T68" s="1"/>
      <c r="U68" s="1"/>
      <c r="V68" s="1"/>
      <c r="W68" s="1"/>
      <c r="X68" s="1"/>
      <c r="Y68" s="1"/>
      <c r="Z68" s="1"/>
      <c r="AA68" s="1"/>
      <c r="AB68" s="1"/>
      <c r="AC68" s="1"/>
      <c r="AD68" s="1"/>
      <c r="AE68" s="1"/>
    </row>
    <row r="69" spans="1:31" ht="14.25" customHeight="1">
      <c r="A69" s="27"/>
      <c r="B69" s="1"/>
      <c r="C69" s="8"/>
      <c r="D69" s="8"/>
      <c r="E69" s="8"/>
      <c r="G69" s="1"/>
      <c r="H69" s="1"/>
      <c r="I69" s="8"/>
      <c r="J69" s="1"/>
      <c r="K69" s="1"/>
      <c r="L69" s="1"/>
      <c r="M69" s="1"/>
      <c r="N69" s="1"/>
      <c r="O69" s="1"/>
      <c r="P69" s="1"/>
      <c r="Q69" s="1"/>
      <c r="R69" s="1"/>
      <c r="S69" s="1"/>
      <c r="T69" s="1"/>
      <c r="U69" s="1"/>
      <c r="V69" s="1"/>
      <c r="W69" s="1"/>
      <c r="X69" s="1"/>
      <c r="Y69" s="1"/>
      <c r="Z69" s="1"/>
      <c r="AA69" s="1"/>
      <c r="AB69" s="1"/>
      <c r="AC69" s="1"/>
      <c r="AD69" s="1"/>
      <c r="AE69" s="1"/>
    </row>
    <row r="70" spans="1:31" ht="14.25" customHeight="1">
      <c r="A70" s="27"/>
      <c r="B70" s="1"/>
      <c r="C70" s="8"/>
      <c r="D70" s="8"/>
      <c r="E70" s="8"/>
      <c r="G70" s="1"/>
      <c r="H70" s="1"/>
      <c r="I70" s="8"/>
      <c r="J70" s="1"/>
      <c r="K70" s="1"/>
      <c r="L70" s="1"/>
      <c r="M70" s="1"/>
      <c r="N70" s="1"/>
      <c r="O70" s="1"/>
      <c r="P70" s="1"/>
      <c r="Q70" s="1"/>
      <c r="R70" s="1"/>
      <c r="S70" s="1"/>
      <c r="T70" s="1"/>
      <c r="U70" s="1"/>
      <c r="V70" s="1"/>
      <c r="W70" s="1"/>
      <c r="X70" s="1"/>
      <c r="Y70" s="1"/>
      <c r="Z70" s="1"/>
      <c r="AA70" s="1"/>
      <c r="AB70" s="1"/>
      <c r="AC70" s="1"/>
      <c r="AD70" s="1"/>
      <c r="AE70" s="1"/>
    </row>
    <row r="71" spans="1:31" ht="14.25" customHeight="1">
      <c r="A71" s="27"/>
      <c r="B71" s="1"/>
      <c r="C71" s="8"/>
      <c r="D71" s="8"/>
      <c r="E71" s="8"/>
      <c r="G71" s="1"/>
      <c r="H71" s="1"/>
      <c r="I71" s="8"/>
      <c r="J71" s="1"/>
      <c r="K71" s="1"/>
      <c r="L71" s="1"/>
      <c r="M71" s="1"/>
      <c r="N71" s="1"/>
      <c r="O71" s="1"/>
      <c r="P71" s="1"/>
      <c r="Q71" s="1"/>
      <c r="R71" s="1"/>
      <c r="S71" s="1"/>
      <c r="T71" s="1"/>
      <c r="U71" s="1"/>
      <c r="V71" s="1"/>
      <c r="W71" s="1"/>
      <c r="X71" s="1"/>
      <c r="Y71" s="1"/>
      <c r="Z71" s="1"/>
      <c r="AA71" s="1"/>
      <c r="AB71" s="1"/>
      <c r="AC71" s="1"/>
      <c r="AD71" s="1"/>
      <c r="AE71" s="1"/>
    </row>
    <row r="72" spans="1:31" ht="14.25" customHeight="1">
      <c r="A72" s="27"/>
      <c r="B72" s="1"/>
      <c r="C72" s="8"/>
      <c r="D72" s="8"/>
      <c r="E72" s="8"/>
      <c r="G72" s="1"/>
      <c r="H72" s="1"/>
      <c r="I72" s="8"/>
      <c r="J72" s="1"/>
      <c r="K72" s="1"/>
      <c r="L72" s="1"/>
      <c r="M72" s="1"/>
      <c r="N72" s="1"/>
      <c r="O72" s="1"/>
      <c r="P72" s="1"/>
      <c r="Q72" s="1"/>
      <c r="R72" s="1"/>
      <c r="S72" s="1"/>
      <c r="T72" s="1"/>
      <c r="U72" s="1"/>
      <c r="V72" s="1"/>
      <c r="W72" s="1"/>
      <c r="X72" s="1"/>
      <c r="Y72" s="1"/>
      <c r="Z72" s="1"/>
      <c r="AA72" s="1"/>
      <c r="AB72" s="1"/>
      <c r="AC72" s="1"/>
      <c r="AD72" s="1"/>
      <c r="AE72" s="1"/>
    </row>
    <row r="73" spans="1:31" ht="14.25" customHeight="1">
      <c r="A73" s="27"/>
      <c r="B73" s="1"/>
      <c r="C73" s="8"/>
      <c r="D73" s="8"/>
      <c r="E73" s="8"/>
      <c r="G73" s="1"/>
      <c r="H73" s="1"/>
      <c r="I73" s="8"/>
      <c r="J73" s="1"/>
      <c r="K73" s="1"/>
      <c r="L73" s="1"/>
      <c r="M73" s="1"/>
      <c r="N73" s="1"/>
      <c r="O73" s="1"/>
      <c r="P73" s="1"/>
      <c r="Q73" s="1"/>
      <c r="R73" s="1"/>
      <c r="S73" s="1"/>
      <c r="T73" s="1"/>
      <c r="U73" s="1"/>
      <c r="V73" s="1"/>
      <c r="W73" s="1"/>
      <c r="X73" s="1"/>
      <c r="Y73" s="1"/>
      <c r="Z73" s="1"/>
      <c r="AA73" s="1"/>
      <c r="AB73" s="1"/>
      <c r="AC73" s="1"/>
      <c r="AD73" s="1"/>
      <c r="AE73" s="1"/>
    </row>
    <row r="74" spans="1:31" ht="14.25" customHeight="1">
      <c r="A74" s="27"/>
      <c r="B74" s="1"/>
      <c r="C74" s="8"/>
      <c r="D74" s="8"/>
      <c r="E74" s="8"/>
      <c r="G74" s="1"/>
      <c r="H74" s="1"/>
      <c r="I74" s="8"/>
      <c r="J74" s="1"/>
      <c r="K74" s="1"/>
      <c r="L74" s="1"/>
      <c r="M74" s="1"/>
      <c r="N74" s="1"/>
      <c r="O74" s="1"/>
      <c r="P74" s="1"/>
      <c r="Q74" s="1"/>
      <c r="R74" s="1"/>
      <c r="S74" s="1"/>
      <c r="T74" s="1"/>
      <c r="U74" s="1"/>
      <c r="V74" s="1"/>
      <c r="W74" s="1"/>
      <c r="X74" s="1"/>
      <c r="Y74" s="1"/>
      <c r="Z74" s="1"/>
      <c r="AA74" s="1"/>
      <c r="AB74" s="1"/>
      <c r="AC74" s="1"/>
      <c r="AD74" s="1"/>
      <c r="AE74" s="1"/>
    </row>
    <row r="75" spans="1:31" ht="14.25" customHeight="1">
      <c r="A75" s="27"/>
      <c r="B75" s="1"/>
      <c r="C75" s="8"/>
      <c r="D75" s="8"/>
      <c r="E75" s="8"/>
      <c r="G75" s="1"/>
      <c r="H75" s="1"/>
      <c r="I75" s="8"/>
      <c r="J75" s="1"/>
      <c r="K75" s="1"/>
      <c r="L75" s="1"/>
      <c r="M75" s="1"/>
      <c r="N75" s="1"/>
      <c r="O75" s="1"/>
      <c r="P75" s="1"/>
      <c r="Q75" s="1"/>
      <c r="R75" s="1"/>
      <c r="S75" s="1"/>
      <c r="T75" s="1"/>
      <c r="U75" s="1"/>
      <c r="V75" s="1"/>
      <c r="W75" s="1"/>
      <c r="X75" s="1"/>
      <c r="Y75" s="1"/>
      <c r="Z75" s="1"/>
      <c r="AA75" s="1"/>
      <c r="AB75" s="1"/>
      <c r="AC75" s="1"/>
      <c r="AD75" s="1"/>
      <c r="AE75" s="1"/>
    </row>
    <row r="76" spans="1:31" ht="14.25" customHeight="1">
      <c r="A76" s="27"/>
      <c r="B76" s="1"/>
      <c r="C76" s="8"/>
      <c r="D76" s="8"/>
      <c r="E76" s="8"/>
      <c r="G76" s="1"/>
      <c r="H76" s="1"/>
      <c r="I76" s="8"/>
      <c r="J76" s="1"/>
      <c r="K76" s="1"/>
      <c r="L76" s="1"/>
      <c r="M76" s="1"/>
      <c r="N76" s="1"/>
      <c r="O76" s="1"/>
      <c r="P76" s="1"/>
      <c r="Q76" s="1"/>
      <c r="R76" s="1"/>
      <c r="S76" s="1"/>
      <c r="T76" s="1"/>
      <c r="U76" s="1"/>
      <c r="V76" s="1"/>
      <c r="W76" s="1"/>
      <c r="X76" s="1"/>
      <c r="Y76" s="1"/>
      <c r="Z76" s="1"/>
      <c r="AA76" s="1"/>
      <c r="AB76" s="1"/>
      <c r="AC76" s="1"/>
      <c r="AD76" s="1"/>
      <c r="AE76" s="1"/>
    </row>
    <row r="77" spans="1:31" ht="14.25" customHeight="1">
      <c r="A77" s="27"/>
      <c r="B77" s="1"/>
      <c r="C77" s="8"/>
      <c r="D77" s="8"/>
      <c r="E77" s="8"/>
      <c r="G77" s="1"/>
      <c r="H77" s="1"/>
      <c r="I77" s="8"/>
      <c r="J77" s="1"/>
      <c r="K77" s="1"/>
      <c r="L77" s="1"/>
      <c r="M77" s="1"/>
      <c r="N77" s="1"/>
      <c r="O77" s="1"/>
      <c r="P77" s="1"/>
      <c r="Q77" s="1"/>
      <c r="R77" s="1"/>
      <c r="S77" s="1"/>
      <c r="T77" s="1"/>
      <c r="U77" s="1"/>
      <c r="V77" s="1"/>
      <c r="W77" s="1"/>
      <c r="X77" s="1"/>
      <c r="Y77" s="1"/>
      <c r="Z77" s="1"/>
      <c r="AA77" s="1"/>
      <c r="AB77" s="1"/>
      <c r="AC77" s="1"/>
      <c r="AD77" s="1"/>
      <c r="AE77" s="1"/>
    </row>
    <row r="78" spans="1:31" ht="14.25" customHeight="1">
      <c r="A78" s="27"/>
      <c r="B78" s="1"/>
      <c r="C78" s="8"/>
      <c r="D78" s="8"/>
      <c r="E78" s="8"/>
      <c r="G78" s="1"/>
      <c r="H78" s="1"/>
      <c r="I78" s="8"/>
      <c r="J78" s="1"/>
      <c r="K78" s="1"/>
      <c r="L78" s="1"/>
      <c r="M78" s="1"/>
      <c r="N78" s="1"/>
      <c r="O78" s="1"/>
      <c r="P78" s="1"/>
      <c r="Q78" s="1"/>
      <c r="R78" s="1"/>
      <c r="S78" s="1"/>
      <c r="T78" s="1"/>
      <c r="U78" s="1"/>
      <c r="V78" s="1"/>
      <c r="W78" s="1"/>
      <c r="X78" s="1"/>
      <c r="Y78" s="1"/>
      <c r="Z78" s="1"/>
      <c r="AA78" s="1"/>
      <c r="AB78" s="1"/>
      <c r="AC78" s="1"/>
      <c r="AD78" s="1"/>
      <c r="AE78" s="1"/>
    </row>
    <row r="79" spans="1:31" ht="14.25" customHeight="1">
      <c r="A79" s="27"/>
      <c r="B79" s="1"/>
      <c r="C79" s="8"/>
      <c r="D79" s="8"/>
      <c r="E79" s="8"/>
      <c r="G79" s="1"/>
      <c r="H79" s="1"/>
      <c r="I79" s="8"/>
      <c r="J79" s="1"/>
      <c r="K79" s="1"/>
      <c r="L79" s="1"/>
      <c r="M79" s="1"/>
      <c r="N79" s="1"/>
      <c r="O79" s="1"/>
      <c r="P79" s="1"/>
      <c r="Q79" s="1"/>
      <c r="R79" s="1"/>
      <c r="S79" s="1"/>
      <c r="T79" s="1"/>
      <c r="U79" s="1"/>
      <c r="V79" s="1"/>
      <c r="W79" s="1"/>
      <c r="X79" s="1"/>
      <c r="Y79" s="1"/>
      <c r="Z79" s="1"/>
      <c r="AA79" s="1"/>
      <c r="AB79" s="1"/>
      <c r="AC79" s="1"/>
      <c r="AD79" s="1"/>
      <c r="AE79" s="1"/>
    </row>
    <row r="80" spans="1:31" ht="14.25" customHeight="1">
      <c r="A80" s="27"/>
      <c r="B80" s="1"/>
      <c r="C80" s="8"/>
      <c r="D80" s="8"/>
      <c r="E80" s="8"/>
      <c r="G80" s="1"/>
      <c r="H80" s="1"/>
      <c r="I80" s="8"/>
      <c r="J80" s="1"/>
      <c r="K80" s="1"/>
      <c r="L80" s="1"/>
      <c r="M80" s="1"/>
      <c r="N80" s="1"/>
      <c r="O80" s="1"/>
      <c r="P80" s="1"/>
      <c r="Q80" s="1"/>
      <c r="R80" s="1"/>
      <c r="S80" s="1"/>
      <c r="T80" s="1"/>
      <c r="U80" s="1"/>
      <c r="V80" s="1"/>
      <c r="W80" s="1"/>
      <c r="X80" s="1"/>
      <c r="Y80" s="1"/>
      <c r="Z80" s="1"/>
      <c r="AA80" s="1"/>
      <c r="AB80" s="1"/>
      <c r="AC80" s="1"/>
      <c r="AD80" s="1"/>
      <c r="AE80" s="1"/>
    </row>
    <row r="81" spans="1:31" ht="14.25" customHeight="1">
      <c r="A81" s="27"/>
      <c r="B81" s="1"/>
      <c r="C81" s="8"/>
      <c r="D81" s="8"/>
      <c r="E81" s="8"/>
      <c r="G81" s="1"/>
      <c r="H81" s="1"/>
      <c r="I81" s="8"/>
      <c r="J81" s="1"/>
      <c r="K81" s="1"/>
      <c r="L81" s="1"/>
      <c r="M81" s="1"/>
      <c r="N81" s="1"/>
      <c r="O81" s="1"/>
      <c r="P81" s="1"/>
      <c r="Q81" s="1"/>
      <c r="R81" s="1"/>
      <c r="S81" s="1"/>
      <c r="T81" s="1"/>
      <c r="U81" s="1"/>
      <c r="V81" s="1"/>
      <c r="W81" s="1"/>
      <c r="X81" s="1"/>
      <c r="Y81" s="1"/>
      <c r="Z81" s="1"/>
      <c r="AA81" s="1"/>
      <c r="AB81" s="1"/>
      <c r="AC81" s="1"/>
      <c r="AD81" s="1"/>
      <c r="AE81" s="1"/>
    </row>
    <row r="82" spans="1:31" ht="14.25" customHeight="1">
      <c r="A82" s="27"/>
      <c r="B82" s="1"/>
      <c r="C82" s="8"/>
      <c r="D82" s="8"/>
      <c r="E82" s="8"/>
      <c r="G82" s="1"/>
      <c r="H82" s="1"/>
      <c r="I82" s="8"/>
      <c r="J82" s="1"/>
      <c r="K82" s="1"/>
      <c r="L82" s="1"/>
      <c r="M82" s="1"/>
      <c r="N82" s="1"/>
      <c r="O82" s="1"/>
      <c r="P82" s="1"/>
      <c r="Q82" s="1"/>
      <c r="R82" s="1"/>
      <c r="S82" s="1"/>
      <c r="T82" s="1"/>
      <c r="U82" s="1"/>
      <c r="V82" s="1"/>
      <c r="W82" s="1"/>
      <c r="X82" s="1"/>
      <c r="Y82" s="1"/>
      <c r="Z82" s="1"/>
      <c r="AA82" s="1"/>
      <c r="AB82" s="1"/>
      <c r="AC82" s="1"/>
      <c r="AD82" s="1"/>
      <c r="AE82" s="1"/>
    </row>
    <row r="83" spans="1:31" ht="14.25" customHeight="1">
      <c r="A83" s="27"/>
      <c r="B83" s="1"/>
      <c r="C83" s="8"/>
      <c r="D83" s="8"/>
      <c r="E83" s="8"/>
      <c r="G83" s="1"/>
      <c r="H83" s="1"/>
      <c r="I83" s="8"/>
      <c r="J83" s="1"/>
      <c r="K83" s="1"/>
      <c r="L83" s="1"/>
      <c r="M83" s="1"/>
      <c r="N83" s="1"/>
      <c r="O83" s="1"/>
      <c r="P83" s="1"/>
      <c r="Q83" s="1"/>
      <c r="R83" s="1"/>
      <c r="S83" s="1"/>
      <c r="T83" s="1"/>
      <c r="U83" s="1"/>
      <c r="V83" s="1"/>
      <c r="W83" s="1"/>
      <c r="X83" s="1"/>
      <c r="Y83" s="1"/>
      <c r="Z83" s="1"/>
      <c r="AA83" s="1"/>
      <c r="AB83" s="1"/>
      <c r="AC83" s="1"/>
      <c r="AD83" s="1"/>
      <c r="AE83" s="1"/>
    </row>
    <row r="84" spans="1:31" ht="14.25" customHeight="1">
      <c r="A84" s="27"/>
      <c r="B84" s="1"/>
      <c r="C84" s="8"/>
      <c r="D84" s="8"/>
      <c r="E84" s="8"/>
      <c r="G84" s="1"/>
      <c r="H84" s="1"/>
      <c r="I84" s="8"/>
      <c r="J84" s="1"/>
      <c r="K84" s="1"/>
      <c r="L84" s="1"/>
      <c r="M84" s="1"/>
      <c r="N84" s="1"/>
      <c r="O84" s="1"/>
      <c r="P84" s="1"/>
      <c r="Q84" s="1"/>
      <c r="R84" s="1"/>
      <c r="S84" s="1"/>
      <c r="T84" s="1"/>
      <c r="U84" s="1"/>
      <c r="V84" s="1"/>
      <c r="W84" s="1"/>
      <c r="X84" s="1"/>
      <c r="Y84" s="1"/>
      <c r="Z84" s="1"/>
      <c r="AA84" s="1"/>
      <c r="AB84" s="1"/>
      <c r="AC84" s="1"/>
      <c r="AD84" s="1"/>
      <c r="AE84" s="1"/>
    </row>
    <row r="85" spans="1:31" ht="14.25" customHeight="1">
      <c r="A85" s="27"/>
      <c r="B85" s="1"/>
      <c r="C85" s="8"/>
      <c r="D85" s="8"/>
      <c r="E85" s="8"/>
      <c r="G85" s="1"/>
      <c r="H85" s="1"/>
      <c r="I85" s="8"/>
      <c r="J85" s="1"/>
      <c r="K85" s="1"/>
      <c r="L85" s="1"/>
      <c r="M85" s="1"/>
      <c r="N85" s="1"/>
      <c r="O85" s="1"/>
      <c r="P85" s="1"/>
      <c r="Q85" s="1"/>
      <c r="R85" s="1"/>
      <c r="S85" s="1"/>
      <c r="T85" s="1"/>
      <c r="U85" s="1"/>
      <c r="V85" s="1"/>
      <c r="W85" s="1"/>
      <c r="X85" s="1"/>
      <c r="Y85" s="1"/>
      <c r="Z85" s="1"/>
      <c r="AA85" s="1"/>
      <c r="AB85" s="1"/>
      <c r="AC85" s="1"/>
      <c r="AD85" s="1"/>
      <c r="AE85" s="1"/>
    </row>
    <row r="86" spans="1:31" ht="14.25" customHeight="1">
      <c r="A86" s="27"/>
      <c r="B86" s="1"/>
      <c r="C86" s="8"/>
      <c r="D86" s="8"/>
      <c r="E86" s="8"/>
      <c r="G86" s="1"/>
      <c r="H86" s="1"/>
      <c r="I86" s="8"/>
      <c r="J86" s="1"/>
      <c r="K86" s="1"/>
      <c r="L86" s="1"/>
      <c r="M86" s="1"/>
      <c r="N86" s="1"/>
      <c r="O86" s="1"/>
      <c r="P86" s="1"/>
      <c r="Q86" s="1"/>
      <c r="R86" s="1"/>
      <c r="S86" s="1"/>
      <c r="T86" s="1"/>
      <c r="U86" s="1"/>
      <c r="V86" s="1"/>
      <c r="W86" s="1"/>
      <c r="X86" s="1"/>
      <c r="Y86" s="1"/>
      <c r="Z86" s="1"/>
      <c r="AA86" s="1"/>
      <c r="AB86" s="1"/>
      <c r="AC86" s="1"/>
      <c r="AD86" s="1"/>
      <c r="AE86" s="1"/>
    </row>
    <row r="87" spans="1:31" ht="14.25" customHeight="1">
      <c r="A87" s="27"/>
      <c r="B87" s="1"/>
      <c r="C87" s="8"/>
      <c r="D87" s="8"/>
      <c r="E87" s="8"/>
      <c r="G87" s="1"/>
      <c r="H87" s="1"/>
      <c r="I87" s="8"/>
      <c r="J87" s="1"/>
      <c r="K87" s="1"/>
      <c r="L87" s="1"/>
      <c r="M87" s="1"/>
      <c r="N87" s="1"/>
      <c r="O87" s="1"/>
      <c r="P87" s="1"/>
      <c r="Q87" s="1"/>
      <c r="R87" s="1"/>
      <c r="S87" s="1"/>
      <c r="T87" s="1"/>
      <c r="U87" s="1"/>
      <c r="V87" s="1"/>
      <c r="W87" s="1"/>
      <c r="X87" s="1"/>
      <c r="Y87" s="1"/>
      <c r="Z87" s="1"/>
      <c r="AA87" s="1"/>
      <c r="AB87" s="1"/>
      <c r="AC87" s="1"/>
      <c r="AD87" s="1"/>
      <c r="AE87" s="1"/>
    </row>
    <row r="88" spans="1:31" ht="14.25" customHeight="1">
      <c r="A88" s="27"/>
      <c r="B88" s="1"/>
      <c r="C88" s="8"/>
      <c r="D88" s="8"/>
      <c r="E88" s="8"/>
      <c r="G88" s="1"/>
      <c r="H88" s="1"/>
      <c r="I88" s="8"/>
      <c r="J88" s="1"/>
      <c r="K88" s="1"/>
      <c r="L88" s="1"/>
      <c r="M88" s="1"/>
      <c r="N88" s="1"/>
      <c r="O88" s="1"/>
      <c r="P88" s="1"/>
      <c r="Q88" s="1"/>
      <c r="R88" s="1"/>
      <c r="S88" s="1"/>
      <c r="T88" s="1"/>
      <c r="U88" s="1"/>
      <c r="V88" s="1"/>
      <c r="W88" s="1"/>
      <c r="X88" s="1"/>
      <c r="Y88" s="1"/>
      <c r="Z88" s="1"/>
      <c r="AA88" s="1"/>
      <c r="AB88" s="1"/>
      <c r="AC88" s="1"/>
      <c r="AD88" s="1"/>
      <c r="AE88" s="1"/>
    </row>
    <row r="89" spans="1:31" ht="14.25" customHeight="1">
      <c r="A89" s="27"/>
      <c r="B89" s="1"/>
      <c r="C89" s="8"/>
      <c r="D89" s="8"/>
      <c r="E89" s="8"/>
      <c r="G89" s="1"/>
      <c r="H89" s="1"/>
      <c r="I89" s="8"/>
      <c r="J89" s="1"/>
      <c r="K89" s="1"/>
      <c r="L89" s="1"/>
      <c r="M89" s="1"/>
      <c r="N89" s="1"/>
      <c r="O89" s="1"/>
      <c r="P89" s="1"/>
      <c r="Q89" s="1"/>
      <c r="R89" s="1"/>
      <c r="S89" s="1"/>
      <c r="T89" s="1"/>
      <c r="U89" s="1"/>
      <c r="V89" s="1"/>
      <c r="W89" s="1"/>
      <c r="X89" s="1"/>
      <c r="Y89" s="1"/>
      <c r="Z89" s="1"/>
      <c r="AA89" s="1"/>
      <c r="AB89" s="1"/>
      <c r="AC89" s="1"/>
      <c r="AD89" s="1"/>
      <c r="AE89" s="1"/>
    </row>
    <row r="90" spans="1:31" ht="14.25" customHeight="1">
      <c r="A90" s="27"/>
      <c r="B90" s="1"/>
      <c r="C90" s="8"/>
      <c r="D90" s="8"/>
      <c r="E90" s="8"/>
      <c r="G90" s="1"/>
      <c r="H90" s="1"/>
      <c r="I90" s="8"/>
      <c r="J90" s="1"/>
      <c r="K90" s="1"/>
      <c r="L90" s="1"/>
      <c r="M90" s="1"/>
      <c r="N90" s="1"/>
      <c r="O90" s="1"/>
      <c r="P90" s="1"/>
      <c r="Q90" s="1"/>
      <c r="R90" s="1"/>
      <c r="S90" s="1"/>
      <c r="T90" s="1"/>
      <c r="U90" s="1"/>
      <c r="V90" s="1"/>
      <c r="W90" s="1"/>
      <c r="X90" s="1"/>
      <c r="Y90" s="1"/>
      <c r="Z90" s="1"/>
      <c r="AA90" s="1"/>
      <c r="AB90" s="1"/>
      <c r="AC90" s="1"/>
      <c r="AD90" s="1"/>
      <c r="AE90" s="1"/>
    </row>
    <row r="91" spans="1:31" ht="14.25" customHeight="1">
      <c r="A91" s="27"/>
      <c r="B91" s="1"/>
      <c r="C91" s="8"/>
      <c r="D91" s="8"/>
      <c r="E91" s="8"/>
      <c r="G91" s="1"/>
      <c r="H91" s="1"/>
      <c r="I91" s="8"/>
      <c r="J91" s="1"/>
      <c r="K91" s="1"/>
      <c r="L91" s="1"/>
      <c r="M91" s="1"/>
      <c r="N91" s="1"/>
      <c r="O91" s="1"/>
      <c r="P91" s="1"/>
      <c r="Q91" s="1"/>
      <c r="R91" s="1"/>
      <c r="S91" s="1"/>
      <c r="T91" s="1"/>
      <c r="U91" s="1"/>
      <c r="V91" s="1"/>
      <c r="W91" s="1"/>
      <c r="X91" s="1"/>
      <c r="Y91" s="1"/>
      <c r="Z91" s="1"/>
      <c r="AA91" s="1"/>
      <c r="AB91" s="1"/>
      <c r="AC91" s="1"/>
      <c r="AD91" s="1"/>
      <c r="AE91" s="1"/>
    </row>
    <row r="92" spans="1:31" ht="14.25" customHeight="1">
      <c r="A92" s="27"/>
      <c r="B92" s="1"/>
      <c r="C92" s="8"/>
      <c r="D92" s="8"/>
      <c r="E92" s="8"/>
      <c r="G92" s="1"/>
      <c r="H92" s="1"/>
      <c r="I92" s="8"/>
      <c r="J92" s="1"/>
      <c r="K92" s="1"/>
      <c r="L92" s="1"/>
      <c r="M92" s="1"/>
      <c r="N92" s="1"/>
      <c r="O92" s="1"/>
      <c r="P92" s="1"/>
      <c r="Q92" s="1"/>
      <c r="R92" s="1"/>
      <c r="S92" s="1"/>
      <c r="T92" s="1"/>
      <c r="U92" s="1"/>
      <c r="V92" s="1"/>
      <c r="W92" s="1"/>
      <c r="X92" s="1"/>
      <c r="Y92" s="1"/>
      <c r="Z92" s="1"/>
      <c r="AA92" s="1"/>
      <c r="AB92" s="1"/>
      <c r="AC92" s="1"/>
      <c r="AD92" s="1"/>
      <c r="AE92" s="1"/>
    </row>
    <row r="93" spans="1:31" ht="14.25" customHeight="1">
      <c r="A93" s="27"/>
      <c r="B93" s="1"/>
      <c r="C93" s="8"/>
      <c r="D93" s="8"/>
      <c r="E93" s="8"/>
      <c r="G93" s="1"/>
      <c r="H93" s="1"/>
      <c r="I93" s="8"/>
      <c r="J93" s="1"/>
      <c r="K93" s="1"/>
      <c r="L93" s="1"/>
      <c r="M93" s="1"/>
      <c r="N93" s="1"/>
      <c r="O93" s="1"/>
      <c r="P93" s="1"/>
      <c r="Q93" s="1"/>
      <c r="R93" s="1"/>
      <c r="S93" s="1"/>
      <c r="T93" s="1"/>
      <c r="U93" s="1"/>
      <c r="V93" s="1"/>
      <c r="W93" s="1"/>
      <c r="X93" s="1"/>
      <c r="Y93" s="1"/>
      <c r="Z93" s="1"/>
      <c r="AA93" s="1"/>
      <c r="AB93" s="1"/>
      <c r="AC93" s="1"/>
      <c r="AD93" s="1"/>
      <c r="AE93" s="1"/>
    </row>
    <row r="94" spans="1:31" ht="14.25" customHeight="1">
      <c r="A94" s="27"/>
      <c r="B94" s="1"/>
      <c r="C94" s="8"/>
      <c r="D94" s="8"/>
      <c r="E94" s="8"/>
      <c r="G94" s="1"/>
      <c r="H94" s="1"/>
      <c r="I94" s="8"/>
      <c r="J94" s="1"/>
      <c r="K94" s="1"/>
      <c r="L94" s="1"/>
      <c r="M94" s="1"/>
      <c r="N94" s="1"/>
      <c r="O94" s="1"/>
      <c r="P94" s="1"/>
      <c r="Q94" s="1"/>
      <c r="R94" s="1"/>
      <c r="S94" s="1"/>
      <c r="T94" s="1"/>
      <c r="U94" s="1"/>
      <c r="V94" s="1"/>
      <c r="W94" s="1"/>
      <c r="X94" s="1"/>
      <c r="Y94" s="1"/>
      <c r="Z94" s="1"/>
      <c r="AA94" s="1"/>
      <c r="AB94" s="1"/>
      <c r="AC94" s="1"/>
      <c r="AD94" s="1"/>
      <c r="AE94" s="1"/>
    </row>
    <row r="95" spans="1:31" ht="14.25" customHeight="1">
      <c r="A95" s="27"/>
      <c r="B95" s="1"/>
      <c r="C95" s="8"/>
      <c r="D95" s="8"/>
      <c r="E95" s="8"/>
      <c r="G95" s="1"/>
      <c r="H95" s="1"/>
      <c r="I95" s="8"/>
      <c r="J95" s="1"/>
      <c r="K95" s="1"/>
      <c r="L95" s="1"/>
      <c r="M95" s="1"/>
      <c r="N95" s="1"/>
      <c r="O95" s="1"/>
      <c r="P95" s="1"/>
      <c r="Q95" s="1"/>
      <c r="R95" s="1"/>
      <c r="S95" s="1"/>
      <c r="T95" s="1"/>
      <c r="U95" s="1"/>
      <c r="V95" s="1"/>
      <c r="W95" s="1"/>
      <c r="X95" s="1"/>
      <c r="Y95" s="1"/>
      <c r="Z95" s="1"/>
      <c r="AA95" s="1"/>
      <c r="AB95" s="1"/>
      <c r="AC95" s="1"/>
      <c r="AD95" s="1"/>
      <c r="AE95" s="1"/>
    </row>
    <row r="96" spans="1:31" ht="14.25" customHeight="1">
      <c r="A96" s="27"/>
      <c r="B96" s="1"/>
      <c r="C96" s="8"/>
      <c r="D96" s="8"/>
      <c r="E96" s="8"/>
      <c r="G96" s="1"/>
      <c r="H96" s="1"/>
      <c r="I96" s="8"/>
      <c r="J96" s="1"/>
      <c r="K96" s="1"/>
      <c r="L96" s="1"/>
      <c r="M96" s="1"/>
      <c r="N96" s="1"/>
      <c r="O96" s="1"/>
      <c r="P96" s="1"/>
      <c r="Q96" s="1"/>
      <c r="R96" s="1"/>
      <c r="S96" s="1"/>
      <c r="T96" s="1"/>
      <c r="U96" s="1"/>
      <c r="V96" s="1"/>
      <c r="W96" s="1"/>
      <c r="X96" s="1"/>
      <c r="Y96" s="1"/>
      <c r="Z96" s="1"/>
      <c r="AA96" s="1"/>
      <c r="AB96" s="1"/>
      <c r="AC96" s="1"/>
      <c r="AD96" s="1"/>
      <c r="AE96" s="1"/>
    </row>
    <row r="97" spans="1:31" ht="14.25" customHeight="1">
      <c r="A97" s="27"/>
      <c r="B97" s="1"/>
      <c r="C97" s="8"/>
      <c r="D97" s="8"/>
      <c r="E97" s="8"/>
      <c r="G97" s="1"/>
      <c r="H97" s="1"/>
      <c r="I97" s="8"/>
      <c r="J97" s="1"/>
      <c r="K97" s="1"/>
      <c r="L97" s="1"/>
      <c r="M97" s="1"/>
      <c r="N97" s="1"/>
      <c r="O97" s="1"/>
      <c r="P97" s="1"/>
      <c r="Q97" s="1"/>
      <c r="R97" s="1"/>
      <c r="S97" s="1"/>
      <c r="T97" s="1"/>
      <c r="U97" s="1"/>
      <c r="V97" s="1"/>
      <c r="W97" s="1"/>
      <c r="X97" s="1"/>
      <c r="Y97" s="1"/>
      <c r="Z97" s="1"/>
      <c r="AA97" s="1"/>
      <c r="AB97" s="1"/>
      <c r="AC97" s="1"/>
      <c r="AD97" s="1"/>
      <c r="AE97" s="1"/>
    </row>
    <row r="98" spans="1:31" ht="14.25" customHeight="1">
      <c r="A98" s="27"/>
      <c r="B98" s="1"/>
      <c r="C98" s="8"/>
      <c r="D98" s="8"/>
      <c r="E98" s="8"/>
      <c r="G98" s="1"/>
      <c r="H98" s="1"/>
      <c r="I98" s="8"/>
      <c r="J98" s="1"/>
      <c r="K98" s="1"/>
      <c r="L98" s="1"/>
      <c r="M98" s="1"/>
      <c r="N98" s="1"/>
      <c r="O98" s="1"/>
      <c r="P98" s="1"/>
      <c r="Q98" s="1"/>
      <c r="R98" s="1"/>
      <c r="S98" s="1"/>
      <c r="T98" s="1"/>
      <c r="U98" s="1"/>
      <c r="V98" s="1"/>
      <c r="W98" s="1"/>
      <c r="X98" s="1"/>
      <c r="Y98" s="1"/>
      <c r="Z98" s="1"/>
      <c r="AA98" s="1"/>
      <c r="AB98" s="1"/>
      <c r="AC98" s="1"/>
      <c r="AD98" s="1"/>
      <c r="AE98" s="1"/>
    </row>
    <row r="99" spans="1:31" ht="14.25" customHeight="1">
      <c r="A99" s="27"/>
      <c r="B99" s="1"/>
      <c r="C99" s="8"/>
      <c r="D99" s="8"/>
      <c r="E99" s="8"/>
      <c r="G99" s="1"/>
      <c r="H99" s="1"/>
      <c r="I99" s="8"/>
      <c r="J99" s="1"/>
      <c r="K99" s="1"/>
      <c r="L99" s="1"/>
      <c r="M99" s="1"/>
      <c r="N99" s="1"/>
      <c r="O99" s="1"/>
      <c r="P99" s="1"/>
      <c r="Q99" s="1"/>
      <c r="R99" s="1"/>
      <c r="S99" s="1"/>
      <c r="T99" s="1"/>
      <c r="U99" s="1"/>
      <c r="V99" s="1"/>
      <c r="W99" s="1"/>
      <c r="X99" s="1"/>
      <c r="Y99" s="1"/>
      <c r="Z99" s="1"/>
      <c r="AA99" s="1"/>
      <c r="AB99" s="1"/>
      <c r="AC99" s="1"/>
      <c r="AD99" s="1"/>
      <c r="AE99" s="1"/>
    </row>
    <row r="100" spans="1:31" ht="14.25" customHeight="1">
      <c r="A100" s="27"/>
      <c r="B100" s="1"/>
      <c r="C100" s="8"/>
      <c r="D100" s="8"/>
      <c r="E100" s="8"/>
      <c r="G100" s="1"/>
      <c r="H100" s="1"/>
      <c r="I100" s="8"/>
      <c r="J100" s="1"/>
      <c r="K100" s="1"/>
      <c r="L100" s="1"/>
      <c r="M100" s="1"/>
      <c r="N100" s="1"/>
      <c r="O100" s="1"/>
      <c r="P100" s="1"/>
      <c r="Q100" s="1"/>
      <c r="R100" s="1"/>
      <c r="S100" s="1"/>
      <c r="T100" s="1"/>
      <c r="U100" s="1"/>
      <c r="V100" s="1"/>
      <c r="W100" s="1"/>
      <c r="X100" s="1"/>
      <c r="Y100" s="1"/>
      <c r="Z100" s="1"/>
      <c r="AA100" s="1"/>
      <c r="AB100" s="1"/>
      <c r="AC100" s="1"/>
      <c r="AD100" s="1"/>
      <c r="AE100" s="1"/>
    </row>
    <row r="101" spans="1:31" ht="14.25" customHeight="1">
      <c r="A101" s="27"/>
      <c r="B101" s="1"/>
      <c r="C101" s="8"/>
      <c r="D101" s="8"/>
      <c r="E101" s="8"/>
      <c r="G101" s="1"/>
      <c r="H101" s="1"/>
      <c r="I101" s="8"/>
      <c r="J101" s="1"/>
      <c r="K101" s="1"/>
      <c r="L101" s="1"/>
      <c r="M101" s="1"/>
      <c r="N101" s="1"/>
      <c r="O101" s="1"/>
      <c r="P101" s="1"/>
      <c r="Q101" s="1"/>
      <c r="R101" s="1"/>
      <c r="S101" s="1"/>
      <c r="T101" s="1"/>
      <c r="U101" s="1"/>
      <c r="V101" s="1"/>
      <c r="W101" s="1"/>
      <c r="X101" s="1"/>
      <c r="Y101" s="1"/>
      <c r="Z101" s="1"/>
      <c r="AA101" s="1"/>
      <c r="AB101" s="1"/>
      <c r="AC101" s="1"/>
      <c r="AD101" s="1"/>
      <c r="AE101" s="1"/>
    </row>
    <row r="102" spans="1:31" ht="14.25" customHeight="1">
      <c r="A102" s="27"/>
      <c r="B102" s="1"/>
      <c r="C102" s="8"/>
      <c r="D102" s="8"/>
      <c r="E102" s="8"/>
      <c r="G102" s="1"/>
      <c r="H102" s="1"/>
      <c r="I102" s="8"/>
      <c r="J102" s="1"/>
      <c r="K102" s="1"/>
      <c r="L102" s="1"/>
      <c r="M102" s="1"/>
      <c r="N102" s="1"/>
      <c r="O102" s="1"/>
      <c r="P102" s="1"/>
      <c r="Q102" s="1"/>
      <c r="R102" s="1"/>
      <c r="S102" s="1"/>
      <c r="T102" s="1"/>
      <c r="U102" s="1"/>
      <c r="V102" s="1"/>
      <c r="W102" s="1"/>
      <c r="X102" s="1"/>
      <c r="Y102" s="1"/>
      <c r="Z102" s="1"/>
      <c r="AA102" s="1"/>
      <c r="AB102" s="1"/>
      <c r="AC102" s="1"/>
      <c r="AD102" s="1"/>
      <c r="AE102" s="1"/>
    </row>
    <row r="103" spans="1:31" ht="14.25" customHeight="1">
      <c r="A103" s="27"/>
      <c r="B103" s="1"/>
      <c r="C103" s="8"/>
      <c r="D103" s="8"/>
      <c r="E103" s="8"/>
      <c r="G103" s="1"/>
      <c r="H103" s="1"/>
      <c r="I103" s="8"/>
      <c r="J103" s="1"/>
      <c r="K103" s="1"/>
      <c r="L103" s="1"/>
      <c r="M103" s="1"/>
      <c r="N103" s="1"/>
      <c r="O103" s="1"/>
      <c r="P103" s="1"/>
      <c r="Q103" s="1"/>
      <c r="R103" s="1"/>
      <c r="S103" s="1"/>
      <c r="T103" s="1"/>
      <c r="U103" s="1"/>
      <c r="V103" s="1"/>
      <c r="W103" s="1"/>
      <c r="X103" s="1"/>
      <c r="Y103" s="1"/>
      <c r="Z103" s="1"/>
      <c r="AA103" s="1"/>
      <c r="AB103" s="1"/>
      <c r="AC103" s="1"/>
      <c r="AD103" s="1"/>
      <c r="AE103" s="1"/>
    </row>
    <row r="104" spans="1:31" ht="14.25" customHeight="1">
      <c r="A104" s="27"/>
      <c r="B104" s="1"/>
      <c r="C104" s="8"/>
      <c r="D104" s="8"/>
      <c r="E104" s="8"/>
      <c r="G104" s="1"/>
      <c r="H104" s="1"/>
      <c r="I104" s="8"/>
      <c r="J104" s="1"/>
      <c r="K104" s="1"/>
      <c r="L104" s="1"/>
      <c r="M104" s="1"/>
      <c r="N104" s="1"/>
      <c r="O104" s="1"/>
      <c r="P104" s="1"/>
      <c r="Q104" s="1"/>
      <c r="R104" s="1"/>
      <c r="S104" s="1"/>
      <c r="T104" s="1"/>
      <c r="U104" s="1"/>
      <c r="V104" s="1"/>
      <c r="W104" s="1"/>
      <c r="X104" s="1"/>
      <c r="Y104" s="1"/>
      <c r="Z104" s="1"/>
      <c r="AA104" s="1"/>
      <c r="AB104" s="1"/>
      <c r="AC104" s="1"/>
      <c r="AD104" s="1"/>
      <c r="AE104" s="1"/>
    </row>
    <row r="105" spans="1:31" ht="14.25" customHeight="1">
      <c r="A105" s="27"/>
      <c r="B105" s="1"/>
      <c r="C105" s="8"/>
      <c r="D105" s="8"/>
      <c r="E105" s="8"/>
      <c r="G105" s="1"/>
      <c r="H105" s="1"/>
      <c r="I105" s="8"/>
      <c r="J105" s="1"/>
      <c r="K105" s="1"/>
      <c r="L105" s="1"/>
      <c r="M105" s="1"/>
      <c r="N105" s="1"/>
      <c r="O105" s="1"/>
      <c r="P105" s="1"/>
      <c r="Q105" s="1"/>
      <c r="R105" s="1"/>
      <c r="S105" s="1"/>
      <c r="T105" s="1"/>
      <c r="U105" s="1"/>
      <c r="V105" s="1"/>
      <c r="W105" s="1"/>
      <c r="X105" s="1"/>
      <c r="Y105" s="1"/>
      <c r="Z105" s="1"/>
      <c r="AA105" s="1"/>
      <c r="AB105" s="1"/>
      <c r="AC105" s="1"/>
      <c r="AD105" s="1"/>
      <c r="AE105" s="1"/>
    </row>
    <row r="106" spans="1:31" ht="14.25" customHeight="1">
      <c r="A106" s="27"/>
      <c r="B106" s="1"/>
      <c r="C106" s="8"/>
      <c r="D106" s="8"/>
      <c r="E106" s="8"/>
      <c r="G106" s="1"/>
      <c r="H106" s="1"/>
      <c r="I106" s="8"/>
      <c r="J106" s="1"/>
      <c r="K106" s="1"/>
      <c r="L106" s="1"/>
      <c r="M106" s="1"/>
      <c r="N106" s="1"/>
      <c r="O106" s="1"/>
      <c r="P106" s="1"/>
      <c r="Q106" s="1"/>
      <c r="R106" s="1"/>
      <c r="S106" s="1"/>
      <c r="T106" s="1"/>
      <c r="U106" s="1"/>
      <c r="V106" s="1"/>
      <c r="W106" s="1"/>
      <c r="X106" s="1"/>
      <c r="Y106" s="1"/>
      <c r="Z106" s="1"/>
      <c r="AA106" s="1"/>
      <c r="AB106" s="1"/>
      <c r="AC106" s="1"/>
      <c r="AD106" s="1"/>
      <c r="AE106" s="1"/>
    </row>
    <row r="107" spans="1:31" ht="14.25" customHeight="1">
      <c r="A107" s="27"/>
      <c r="B107" s="1"/>
      <c r="C107" s="8"/>
      <c r="D107" s="8"/>
      <c r="E107" s="8"/>
      <c r="G107" s="1"/>
      <c r="H107" s="1"/>
      <c r="I107" s="8"/>
      <c r="J107" s="1"/>
      <c r="K107" s="1"/>
      <c r="L107" s="1"/>
      <c r="M107" s="1"/>
      <c r="N107" s="1"/>
      <c r="O107" s="1"/>
      <c r="P107" s="1"/>
      <c r="Q107" s="1"/>
      <c r="R107" s="1"/>
      <c r="S107" s="1"/>
      <c r="T107" s="1"/>
      <c r="U107" s="1"/>
      <c r="V107" s="1"/>
      <c r="W107" s="1"/>
      <c r="X107" s="1"/>
      <c r="Y107" s="1"/>
      <c r="Z107" s="1"/>
      <c r="AA107" s="1"/>
      <c r="AB107" s="1"/>
      <c r="AC107" s="1"/>
      <c r="AD107" s="1"/>
      <c r="AE107" s="1"/>
    </row>
    <row r="108" spans="1:31" ht="14.25" customHeight="1">
      <c r="A108" s="27"/>
      <c r="B108" s="1"/>
      <c r="C108" s="8"/>
      <c r="D108" s="8"/>
      <c r="E108" s="8"/>
      <c r="G108" s="1"/>
      <c r="H108" s="1"/>
      <c r="I108" s="8"/>
      <c r="J108" s="1"/>
      <c r="K108" s="1"/>
      <c r="L108" s="1"/>
      <c r="M108" s="1"/>
      <c r="N108" s="1"/>
      <c r="O108" s="1"/>
      <c r="P108" s="1"/>
      <c r="Q108" s="1"/>
      <c r="R108" s="1"/>
      <c r="S108" s="1"/>
      <c r="T108" s="1"/>
      <c r="U108" s="1"/>
      <c r="V108" s="1"/>
      <c r="W108" s="1"/>
      <c r="X108" s="1"/>
      <c r="Y108" s="1"/>
      <c r="Z108" s="1"/>
      <c r="AA108" s="1"/>
      <c r="AB108" s="1"/>
      <c r="AC108" s="1"/>
      <c r="AD108" s="1"/>
      <c r="AE108" s="1"/>
    </row>
    <row r="109" spans="1:31" ht="14.25" customHeight="1">
      <c r="A109" s="27"/>
      <c r="B109" s="1"/>
      <c r="C109" s="8"/>
      <c r="D109" s="8"/>
      <c r="E109" s="8"/>
      <c r="G109" s="1"/>
      <c r="H109" s="1"/>
      <c r="I109" s="8"/>
      <c r="J109" s="1"/>
      <c r="K109" s="1"/>
      <c r="L109" s="1"/>
      <c r="M109" s="1"/>
      <c r="N109" s="1"/>
      <c r="O109" s="1"/>
      <c r="P109" s="1"/>
      <c r="Q109" s="1"/>
      <c r="R109" s="1"/>
      <c r="S109" s="1"/>
      <c r="T109" s="1"/>
      <c r="U109" s="1"/>
      <c r="V109" s="1"/>
      <c r="W109" s="1"/>
      <c r="X109" s="1"/>
      <c r="Y109" s="1"/>
      <c r="Z109" s="1"/>
      <c r="AA109" s="1"/>
      <c r="AB109" s="1"/>
      <c r="AC109" s="1"/>
      <c r="AD109" s="1"/>
      <c r="AE109" s="1"/>
    </row>
    <row r="110" spans="1:31" ht="14.25" customHeight="1">
      <c r="A110" s="27"/>
      <c r="B110" s="1"/>
      <c r="C110" s="8"/>
      <c r="D110" s="8"/>
      <c r="E110" s="8"/>
      <c r="G110" s="1"/>
      <c r="H110" s="1"/>
      <c r="I110" s="8"/>
      <c r="J110" s="1"/>
      <c r="K110" s="1"/>
      <c r="L110" s="1"/>
      <c r="M110" s="1"/>
      <c r="N110" s="1"/>
      <c r="O110" s="1"/>
      <c r="P110" s="1"/>
      <c r="Q110" s="1"/>
      <c r="R110" s="1"/>
      <c r="S110" s="1"/>
      <c r="T110" s="1"/>
      <c r="U110" s="1"/>
      <c r="V110" s="1"/>
      <c r="W110" s="1"/>
      <c r="X110" s="1"/>
      <c r="Y110" s="1"/>
      <c r="Z110" s="1"/>
      <c r="AA110" s="1"/>
      <c r="AB110" s="1"/>
      <c r="AC110" s="1"/>
      <c r="AD110" s="1"/>
      <c r="AE110" s="1"/>
    </row>
    <row r="111" spans="1:31" ht="14.25" customHeight="1">
      <c r="A111" s="27"/>
      <c r="B111" s="1"/>
      <c r="C111" s="8"/>
      <c r="D111" s="8"/>
      <c r="E111" s="8"/>
      <c r="G111" s="1"/>
      <c r="H111" s="1"/>
      <c r="I111" s="8"/>
      <c r="J111" s="1"/>
      <c r="K111" s="1"/>
      <c r="L111" s="1"/>
      <c r="M111" s="1"/>
      <c r="N111" s="1"/>
      <c r="O111" s="1"/>
      <c r="P111" s="1"/>
      <c r="Q111" s="1"/>
      <c r="R111" s="1"/>
      <c r="S111" s="1"/>
      <c r="T111" s="1"/>
      <c r="U111" s="1"/>
      <c r="V111" s="1"/>
      <c r="W111" s="1"/>
      <c r="X111" s="1"/>
      <c r="Y111" s="1"/>
      <c r="Z111" s="1"/>
      <c r="AA111" s="1"/>
      <c r="AB111" s="1"/>
      <c r="AC111" s="1"/>
      <c r="AD111" s="1"/>
      <c r="AE111" s="1"/>
    </row>
    <row r="112" spans="1:31" ht="14.25" customHeight="1">
      <c r="A112" s="27"/>
      <c r="B112" s="1"/>
      <c r="C112" s="8"/>
      <c r="D112" s="8"/>
      <c r="E112" s="8"/>
      <c r="G112" s="1"/>
      <c r="H112" s="1"/>
      <c r="I112" s="8"/>
      <c r="J112" s="1"/>
      <c r="K112" s="1"/>
      <c r="L112" s="1"/>
      <c r="M112" s="1"/>
      <c r="N112" s="1"/>
      <c r="O112" s="1"/>
      <c r="P112" s="1"/>
      <c r="Q112" s="1"/>
      <c r="R112" s="1"/>
      <c r="S112" s="1"/>
      <c r="T112" s="1"/>
      <c r="U112" s="1"/>
      <c r="V112" s="1"/>
      <c r="W112" s="1"/>
      <c r="X112" s="1"/>
      <c r="Y112" s="1"/>
      <c r="Z112" s="1"/>
      <c r="AA112" s="1"/>
      <c r="AB112" s="1"/>
      <c r="AC112" s="1"/>
      <c r="AD112" s="1"/>
      <c r="AE112" s="1"/>
    </row>
    <row r="113" spans="1:31" ht="14.25" customHeight="1">
      <c r="A113" s="27"/>
      <c r="B113" s="1"/>
      <c r="C113" s="8"/>
      <c r="D113" s="8"/>
      <c r="E113" s="8"/>
      <c r="G113" s="1"/>
      <c r="H113" s="1"/>
      <c r="I113" s="8"/>
      <c r="J113" s="1"/>
      <c r="K113" s="1"/>
      <c r="L113" s="1"/>
      <c r="M113" s="1"/>
      <c r="N113" s="1"/>
      <c r="O113" s="1"/>
      <c r="P113" s="1"/>
      <c r="Q113" s="1"/>
      <c r="R113" s="1"/>
      <c r="S113" s="1"/>
      <c r="T113" s="1"/>
      <c r="U113" s="1"/>
      <c r="V113" s="1"/>
      <c r="W113" s="1"/>
      <c r="X113" s="1"/>
      <c r="Y113" s="1"/>
      <c r="Z113" s="1"/>
      <c r="AA113" s="1"/>
      <c r="AB113" s="1"/>
      <c r="AC113" s="1"/>
      <c r="AD113" s="1"/>
      <c r="AE113" s="1"/>
    </row>
    <row r="114" spans="1:31" ht="14.25" customHeight="1">
      <c r="A114" s="27"/>
      <c r="B114" s="1"/>
      <c r="C114" s="8"/>
      <c r="D114" s="8"/>
      <c r="E114" s="8"/>
      <c r="G114" s="1"/>
      <c r="H114" s="1"/>
      <c r="I114" s="8"/>
      <c r="J114" s="1"/>
      <c r="K114" s="1"/>
      <c r="L114" s="1"/>
      <c r="M114" s="1"/>
      <c r="N114" s="1"/>
      <c r="O114" s="1"/>
      <c r="P114" s="1"/>
      <c r="Q114" s="1"/>
      <c r="R114" s="1"/>
      <c r="S114" s="1"/>
      <c r="T114" s="1"/>
      <c r="U114" s="1"/>
      <c r="V114" s="1"/>
      <c r="W114" s="1"/>
      <c r="X114" s="1"/>
      <c r="Y114" s="1"/>
      <c r="Z114" s="1"/>
      <c r="AA114" s="1"/>
      <c r="AB114" s="1"/>
      <c r="AC114" s="1"/>
      <c r="AD114" s="1"/>
      <c r="AE114" s="1"/>
    </row>
    <row r="115" spans="1:31" ht="14.25" customHeight="1">
      <c r="A115" s="27"/>
      <c r="B115" s="1"/>
      <c r="C115" s="8"/>
      <c r="D115" s="8"/>
      <c r="E115" s="8"/>
      <c r="G115" s="1"/>
      <c r="H115" s="1"/>
      <c r="I115" s="8"/>
      <c r="J115" s="1"/>
      <c r="K115" s="1"/>
      <c r="L115" s="1"/>
      <c r="M115" s="1"/>
      <c r="N115" s="1"/>
      <c r="O115" s="1"/>
      <c r="P115" s="1"/>
      <c r="Q115" s="1"/>
      <c r="R115" s="1"/>
      <c r="S115" s="1"/>
      <c r="T115" s="1"/>
      <c r="U115" s="1"/>
      <c r="V115" s="1"/>
      <c r="W115" s="1"/>
      <c r="X115" s="1"/>
      <c r="Y115" s="1"/>
      <c r="Z115" s="1"/>
      <c r="AA115" s="1"/>
      <c r="AB115" s="1"/>
      <c r="AC115" s="1"/>
      <c r="AD115" s="1"/>
      <c r="AE115" s="1"/>
    </row>
    <row r="116" spans="1:31" ht="14.25" customHeight="1">
      <c r="A116" s="27"/>
      <c r="B116" s="1"/>
      <c r="C116" s="8"/>
      <c r="D116" s="8"/>
      <c r="E116" s="8"/>
      <c r="G116" s="1"/>
      <c r="H116" s="1"/>
      <c r="I116" s="8"/>
      <c r="J116" s="1"/>
      <c r="K116" s="1"/>
      <c r="L116" s="1"/>
      <c r="M116" s="1"/>
      <c r="N116" s="1"/>
      <c r="O116" s="1"/>
      <c r="P116" s="1"/>
      <c r="Q116" s="1"/>
      <c r="R116" s="1"/>
      <c r="S116" s="1"/>
      <c r="T116" s="1"/>
      <c r="U116" s="1"/>
      <c r="V116" s="1"/>
      <c r="W116" s="1"/>
      <c r="X116" s="1"/>
      <c r="Y116" s="1"/>
      <c r="Z116" s="1"/>
      <c r="AA116" s="1"/>
      <c r="AB116" s="1"/>
      <c r="AC116" s="1"/>
      <c r="AD116" s="1"/>
      <c r="AE116" s="1"/>
    </row>
    <row r="117" spans="1:31" ht="14.25" customHeight="1">
      <c r="A117" s="27"/>
      <c r="B117" s="1"/>
      <c r="C117" s="8"/>
      <c r="D117" s="8"/>
      <c r="E117" s="8"/>
      <c r="G117" s="1"/>
      <c r="H117" s="1"/>
      <c r="I117" s="8"/>
      <c r="J117" s="1"/>
      <c r="K117" s="1"/>
      <c r="L117" s="1"/>
      <c r="M117" s="1"/>
      <c r="N117" s="1"/>
      <c r="O117" s="1"/>
      <c r="P117" s="1"/>
      <c r="Q117" s="1"/>
      <c r="R117" s="1"/>
      <c r="S117" s="1"/>
      <c r="T117" s="1"/>
      <c r="U117" s="1"/>
      <c r="V117" s="1"/>
      <c r="W117" s="1"/>
      <c r="X117" s="1"/>
      <c r="Y117" s="1"/>
      <c r="Z117" s="1"/>
      <c r="AA117" s="1"/>
      <c r="AB117" s="1"/>
      <c r="AC117" s="1"/>
      <c r="AD117" s="1"/>
      <c r="AE117" s="1"/>
    </row>
    <row r="118" spans="1:31" ht="14.25" customHeight="1">
      <c r="A118" s="27"/>
      <c r="B118" s="1"/>
      <c r="C118" s="8"/>
      <c r="D118" s="8"/>
      <c r="E118" s="8"/>
      <c r="G118" s="1"/>
      <c r="H118" s="1"/>
      <c r="I118" s="8"/>
      <c r="J118" s="1"/>
      <c r="K118" s="1"/>
      <c r="L118" s="1"/>
      <c r="M118" s="1"/>
      <c r="N118" s="1"/>
      <c r="O118" s="1"/>
      <c r="P118" s="1"/>
      <c r="Q118" s="1"/>
      <c r="R118" s="1"/>
      <c r="S118" s="1"/>
      <c r="T118" s="1"/>
      <c r="U118" s="1"/>
      <c r="V118" s="1"/>
      <c r="W118" s="1"/>
      <c r="X118" s="1"/>
      <c r="Y118" s="1"/>
      <c r="Z118" s="1"/>
      <c r="AA118" s="1"/>
      <c r="AB118" s="1"/>
      <c r="AC118" s="1"/>
      <c r="AD118" s="1"/>
      <c r="AE118" s="1"/>
    </row>
    <row r="119" spans="1:31" ht="14.25" customHeight="1">
      <c r="A119" s="27"/>
      <c r="B119" s="1"/>
      <c r="C119" s="8"/>
      <c r="D119" s="8"/>
      <c r="E119" s="8"/>
      <c r="G119" s="1"/>
      <c r="H119" s="1"/>
      <c r="I119" s="8"/>
      <c r="J119" s="1"/>
      <c r="K119" s="1"/>
      <c r="L119" s="1"/>
      <c r="M119" s="1"/>
      <c r="N119" s="1"/>
      <c r="O119" s="1"/>
      <c r="P119" s="1"/>
      <c r="Q119" s="1"/>
      <c r="R119" s="1"/>
      <c r="S119" s="1"/>
      <c r="T119" s="1"/>
      <c r="U119" s="1"/>
      <c r="V119" s="1"/>
      <c r="W119" s="1"/>
      <c r="X119" s="1"/>
      <c r="Y119" s="1"/>
      <c r="Z119" s="1"/>
      <c r="AA119" s="1"/>
      <c r="AB119" s="1"/>
      <c r="AC119" s="1"/>
      <c r="AD119" s="1"/>
      <c r="AE119" s="1"/>
    </row>
    <row r="120" spans="1:31" ht="14.25" customHeight="1">
      <c r="A120" s="27"/>
      <c r="B120" s="1"/>
      <c r="C120" s="8"/>
      <c r="D120" s="8"/>
      <c r="E120" s="8"/>
      <c r="G120" s="1"/>
      <c r="H120" s="1"/>
      <c r="I120" s="8"/>
      <c r="J120" s="1"/>
      <c r="K120" s="1"/>
      <c r="L120" s="1"/>
      <c r="M120" s="1"/>
      <c r="N120" s="1"/>
      <c r="O120" s="1"/>
      <c r="P120" s="1"/>
      <c r="Q120" s="1"/>
      <c r="R120" s="1"/>
      <c r="S120" s="1"/>
      <c r="T120" s="1"/>
      <c r="U120" s="1"/>
      <c r="V120" s="1"/>
      <c r="W120" s="1"/>
      <c r="X120" s="1"/>
      <c r="Y120" s="1"/>
      <c r="Z120" s="1"/>
      <c r="AA120" s="1"/>
      <c r="AB120" s="1"/>
      <c r="AC120" s="1"/>
      <c r="AD120" s="1"/>
      <c r="AE120" s="1"/>
    </row>
    <row r="121" spans="1:31" ht="14.25" customHeight="1">
      <c r="A121" s="27"/>
      <c r="B121" s="1"/>
      <c r="C121" s="8"/>
      <c r="D121" s="8"/>
      <c r="E121" s="8"/>
      <c r="G121" s="1"/>
      <c r="H121" s="1"/>
      <c r="I121" s="8"/>
      <c r="J121" s="1"/>
      <c r="K121" s="1"/>
      <c r="L121" s="1"/>
      <c r="M121" s="1"/>
      <c r="N121" s="1"/>
      <c r="O121" s="1"/>
      <c r="P121" s="1"/>
      <c r="Q121" s="1"/>
      <c r="R121" s="1"/>
      <c r="S121" s="1"/>
      <c r="T121" s="1"/>
      <c r="U121" s="1"/>
      <c r="V121" s="1"/>
      <c r="W121" s="1"/>
      <c r="X121" s="1"/>
      <c r="Y121" s="1"/>
      <c r="Z121" s="1"/>
      <c r="AA121" s="1"/>
      <c r="AB121" s="1"/>
      <c r="AC121" s="1"/>
      <c r="AD121" s="1"/>
      <c r="AE121" s="1"/>
    </row>
    <row r="122" spans="1:31" ht="14.25" customHeight="1">
      <c r="A122" s="27"/>
      <c r="B122" s="1"/>
      <c r="C122" s="8"/>
      <c r="D122" s="8"/>
      <c r="E122" s="8"/>
      <c r="G122" s="1"/>
      <c r="H122" s="1"/>
      <c r="I122" s="8"/>
      <c r="J122" s="1"/>
      <c r="K122" s="1"/>
      <c r="L122" s="1"/>
      <c r="M122" s="1"/>
      <c r="N122" s="1"/>
      <c r="O122" s="1"/>
      <c r="P122" s="1"/>
      <c r="Q122" s="1"/>
      <c r="R122" s="1"/>
      <c r="S122" s="1"/>
      <c r="T122" s="1"/>
      <c r="U122" s="1"/>
      <c r="V122" s="1"/>
      <c r="W122" s="1"/>
      <c r="X122" s="1"/>
      <c r="Y122" s="1"/>
      <c r="Z122" s="1"/>
      <c r="AA122" s="1"/>
      <c r="AB122" s="1"/>
      <c r="AC122" s="1"/>
      <c r="AD122" s="1"/>
      <c r="AE122" s="1"/>
    </row>
    <row r="123" spans="1:31" ht="14.25" customHeight="1">
      <c r="A123" s="27"/>
      <c r="B123" s="1"/>
      <c r="C123" s="8"/>
      <c r="D123" s="8"/>
      <c r="E123" s="8"/>
      <c r="G123" s="1"/>
      <c r="H123" s="1"/>
      <c r="I123" s="8"/>
      <c r="J123" s="1"/>
      <c r="K123" s="1"/>
      <c r="L123" s="1"/>
      <c r="M123" s="1"/>
      <c r="N123" s="1"/>
      <c r="O123" s="1"/>
      <c r="P123" s="1"/>
      <c r="Q123" s="1"/>
      <c r="R123" s="1"/>
      <c r="S123" s="1"/>
      <c r="T123" s="1"/>
      <c r="U123" s="1"/>
      <c r="V123" s="1"/>
      <c r="W123" s="1"/>
      <c r="X123" s="1"/>
      <c r="Y123" s="1"/>
      <c r="Z123" s="1"/>
      <c r="AA123" s="1"/>
      <c r="AB123" s="1"/>
      <c r="AC123" s="1"/>
      <c r="AD123" s="1"/>
      <c r="AE123" s="1"/>
    </row>
    <row r="124" spans="1:31" ht="14.25" customHeight="1">
      <c r="A124" s="27"/>
      <c r="B124" s="1"/>
      <c r="C124" s="8"/>
      <c r="D124" s="8"/>
      <c r="E124" s="8"/>
      <c r="G124" s="1"/>
      <c r="H124" s="1"/>
      <c r="I124" s="8"/>
      <c r="J124" s="1"/>
      <c r="K124" s="1"/>
      <c r="L124" s="1"/>
      <c r="M124" s="1"/>
      <c r="N124" s="1"/>
      <c r="O124" s="1"/>
      <c r="P124" s="1"/>
      <c r="Q124" s="1"/>
      <c r="R124" s="1"/>
      <c r="S124" s="1"/>
      <c r="T124" s="1"/>
      <c r="U124" s="1"/>
      <c r="V124" s="1"/>
      <c r="W124" s="1"/>
      <c r="X124" s="1"/>
      <c r="Y124" s="1"/>
      <c r="Z124" s="1"/>
      <c r="AA124" s="1"/>
      <c r="AB124" s="1"/>
      <c r="AC124" s="1"/>
      <c r="AD124" s="1"/>
      <c r="AE124" s="1"/>
    </row>
    <row r="125" spans="1:31" ht="14.25" customHeight="1">
      <c r="A125" s="27"/>
      <c r="B125" s="1"/>
      <c r="C125" s="8"/>
      <c r="D125" s="8"/>
      <c r="E125" s="8"/>
      <c r="G125" s="1"/>
      <c r="H125" s="1"/>
      <c r="I125" s="8"/>
      <c r="J125" s="1"/>
      <c r="K125" s="1"/>
      <c r="L125" s="1"/>
      <c r="M125" s="1"/>
      <c r="N125" s="1"/>
      <c r="O125" s="1"/>
      <c r="P125" s="1"/>
      <c r="Q125" s="1"/>
      <c r="R125" s="1"/>
      <c r="S125" s="1"/>
      <c r="T125" s="1"/>
      <c r="U125" s="1"/>
      <c r="V125" s="1"/>
      <c r="W125" s="1"/>
      <c r="X125" s="1"/>
      <c r="Y125" s="1"/>
      <c r="Z125" s="1"/>
      <c r="AA125" s="1"/>
      <c r="AB125" s="1"/>
      <c r="AC125" s="1"/>
      <c r="AD125" s="1"/>
      <c r="AE125" s="1"/>
    </row>
    <row r="126" spans="1:31" ht="14.25" customHeight="1">
      <c r="A126" s="27"/>
      <c r="B126" s="1"/>
      <c r="C126" s="8"/>
      <c r="D126" s="8"/>
      <c r="E126" s="8"/>
      <c r="G126" s="1"/>
      <c r="H126" s="1"/>
      <c r="I126" s="8"/>
      <c r="J126" s="1"/>
      <c r="K126" s="1"/>
      <c r="L126" s="1"/>
      <c r="M126" s="1"/>
      <c r="N126" s="1"/>
      <c r="O126" s="1"/>
      <c r="P126" s="1"/>
      <c r="Q126" s="1"/>
      <c r="R126" s="1"/>
      <c r="S126" s="1"/>
      <c r="T126" s="1"/>
      <c r="U126" s="1"/>
      <c r="V126" s="1"/>
      <c r="W126" s="1"/>
      <c r="X126" s="1"/>
      <c r="Y126" s="1"/>
      <c r="Z126" s="1"/>
      <c r="AA126" s="1"/>
      <c r="AB126" s="1"/>
      <c r="AC126" s="1"/>
      <c r="AD126" s="1"/>
      <c r="AE126" s="1"/>
    </row>
    <row r="127" spans="1:31" ht="14.25" customHeight="1">
      <c r="A127" s="27"/>
      <c r="B127" s="1"/>
      <c r="C127" s="8"/>
      <c r="D127" s="8"/>
      <c r="E127" s="8"/>
      <c r="G127" s="1"/>
      <c r="H127" s="1"/>
      <c r="I127" s="8"/>
      <c r="J127" s="1"/>
      <c r="K127" s="1"/>
      <c r="L127" s="1"/>
      <c r="M127" s="1"/>
      <c r="N127" s="1"/>
      <c r="O127" s="1"/>
      <c r="P127" s="1"/>
      <c r="Q127" s="1"/>
      <c r="R127" s="1"/>
      <c r="S127" s="1"/>
      <c r="T127" s="1"/>
      <c r="U127" s="1"/>
      <c r="V127" s="1"/>
      <c r="W127" s="1"/>
      <c r="X127" s="1"/>
      <c r="Y127" s="1"/>
      <c r="Z127" s="1"/>
      <c r="AA127" s="1"/>
      <c r="AB127" s="1"/>
      <c r="AC127" s="1"/>
      <c r="AD127" s="1"/>
      <c r="AE127" s="1"/>
    </row>
    <row r="128" spans="1:31" ht="14.25" customHeight="1">
      <c r="A128" s="27"/>
      <c r="B128" s="1"/>
      <c r="C128" s="8"/>
      <c r="D128" s="8"/>
      <c r="E128" s="8"/>
      <c r="G128" s="1"/>
      <c r="H128" s="1"/>
      <c r="I128" s="8"/>
      <c r="J128" s="1"/>
      <c r="K128" s="1"/>
      <c r="L128" s="1"/>
      <c r="M128" s="1"/>
      <c r="N128" s="1"/>
      <c r="O128" s="1"/>
      <c r="P128" s="1"/>
      <c r="Q128" s="1"/>
      <c r="R128" s="1"/>
      <c r="S128" s="1"/>
      <c r="T128" s="1"/>
      <c r="U128" s="1"/>
      <c r="V128" s="1"/>
      <c r="W128" s="1"/>
      <c r="X128" s="1"/>
      <c r="Y128" s="1"/>
      <c r="Z128" s="1"/>
      <c r="AA128" s="1"/>
      <c r="AB128" s="1"/>
      <c r="AC128" s="1"/>
      <c r="AD128" s="1"/>
      <c r="AE128" s="1"/>
    </row>
    <row r="129" spans="1:31" ht="14.25" customHeight="1">
      <c r="A129" s="27"/>
      <c r="B129" s="1"/>
      <c r="C129" s="8"/>
      <c r="D129" s="8"/>
      <c r="E129" s="8"/>
      <c r="G129" s="1"/>
      <c r="H129" s="1"/>
      <c r="I129" s="8"/>
      <c r="J129" s="1"/>
      <c r="K129" s="1"/>
      <c r="L129" s="1"/>
      <c r="M129" s="1"/>
      <c r="N129" s="1"/>
      <c r="O129" s="1"/>
      <c r="P129" s="1"/>
      <c r="Q129" s="1"/>
      <c r="R129" s="1"/>
      <c r="S129" s="1"/>
      <c r="T129" s="1"/>
      <c r="U129" s="1"/>
      <c r="V129" s="1"/>
      <c r="W129" s="1"/>
      <c r="X129" s="1"/>
      <c r="Y129" s="1"/>
      <c r="Z129" s="1"/>
      <c r="AA129" s="1"/>
      <c r="AB129" s="1"/>
      <c r="AC129" s="1"/>
      <c r="AD129" s="1"/>
      <c r="AE129" s="1"/>
    </row>
    <row r="130" spans="1:31" ht="14.25" customHeight="1">
      <c r="A130" s="27"/>
      <c r="B130" s="1"/>
      <c r="C130" s="8"/>
      <c r="D130" s="8"/>
      <c r="E130" s="8"/>
      <c r="G130" s="1"/>
      <c r="H130" s="1"/>
      <c r="I130" s="8"/>
      <c r="J130" s="1"/>
      <c r="K130" s="1"/>
      <c r="L130" s="1"/>
      <c r="M130" s="1"/>
      <c r="N130" s="1"/>
      <c r="O130" s="1"/>
      <c r="P130" s="1"/>
      <c r="Q130" s="1"/>
      <c r="R130" s="1"/>
      <c r="S130" s="1"/>
      <c r="T130" s="1"/>
      <c r="U130" s="1"/>
      <c r="V130" s="1"/>
      <c r="W130" s="1"/>
      <c r="X130" s="1"/>
      <c r="Y130" s="1"/>
      <c r="Z130" s="1"/>
      <c r="AA130" s="1"/>
      <c r="AB130" s="1"/>
      <c r="AC130" s="1"/>
      <c r="AD130" s="1"/>
      <c r="AE130" s="1"/>
    </row>
    <row r="131" spans="1:31" ht="14.25" customHeight="1">
      <c r="A131" s="27"/>
      <c r="B131" s="1"/>
      <c r="C131" s="8"/>
      <c r="D131" s="8"/>
      <c r="E131" s="8"/>
      <c r="G131" s="1"/>
      <c r="H131" s="1"/>
      <c r="I131" s="8"/>
      <c r="J131" s="1"/>
      <c r="K131" s="1"/>
      <c r="L131" s="1"/>
      <c r="M131" s="1"/>
      <c r="N131" s="1"/>
      <c r="O131" s="1"/>
      <c r="P131" s="1"/>
      <c r="Q131" s="1"/>
      <c r="R131" s="1"/>
      <c r="S131" s="1"/>
      <c r="T131" s="1"/>
      <c r="U131" s="1"/>
      <c r="V131" s="1"/>
      <c r="W131" s="1"/>
      <c r="X131" s="1"/>
      <c r="Y131" s="1"/>
      <c r="Z131" s="1"/>
      <c r="AA131" s="1"/>
      <c r="AB131" s="1"/>
      <c r="AC131" s="1"/>
      <c r="AD131" s="1"/>
      <c r="AE131" s="1"/>
    </row>
    <row r="132" spans="1:31" ht="14.25" customHeight="1">
      <c r="A132" s="27"/>
      <c r="B132" s="1"/>
      <c r="C132" s="8"/>
      <c r="D132" s="8"/>
      <c r="E132" s="8"/>
      <c r="G132" s="1"/>
      <c r="H132" s="1"/>
      <c r="I132" s="8"/>
      <c r="J132" s="1"/>
      <c r="K132" s="1"/>
      <c r="L132" s="1"/>
      <c r="M132" s="1"/>
      <c r="N132" s="1"/>
      <c r="O132" s="1"/>
      <c r="P132" s="1"/>
      <c r="Q132" s="1"/>
      <c r="R132" s="1"/>
      <c r="S132" s="1"/>
      <c r="T132" s="1"/>
      <c r="U132" s="1"/>
      <c r="V132" s="1"/>
      <c r="W132" s="1"/>
      <c r="X132" s="1"/>
      <c r="Y132" s="1"/>
      <c r="Z132" s="1"/>
      <c r="AA132" s="1"/>
      <c r="AB132" s="1"/>
      <c r="AC132" s="1"/>
      <c r="AD132" s="1"/>
      <c r="AE132" s="1"/>
    </row>
    <row r="133" spans="1:31" ht="14.25" customHeight="1">
      <c r="A133" s="27"/>
      <c r="B133" s="1"/>
      <c r="C133" s="8"/>
      <c r="D133" s="8"/>
      <c r="E133" s="8"/>
      <c r="G133" s="1"/>
      <c r="H133" s="1"/>
      <c r="I133" s="8"/>
      <c r="J133" s="1"/>
      <c r="K133" s="1"/>
      <c r="L133" s="1"/>
      <c r="M133" s="1"/>
      <c r="N133" s="1"/>
      <c r="O133" s="1"/>
      <c r="P133" s="1"/>
      <c r="Q133" s="1"/>
      <c r="R133" s="1"/>
      <c r="S133" s="1"/>
      <c r="T133" s="1"/>
      <c r="U133" s="1"/>
      <c r="V133" s="1"/>
      <c r="W133" s="1"/>
      <c r="X133" s="1"/>
      <c r="Y133" s="1"/>
      <c r="Z133" s="1"/>
      <c r="AA133" s="1"/>
      <c r="AB133" s="1"/>
      <c r="AC133" s="1"/>
      <c r="AD133" s="1"/>
      <c r="AE133" s="1"/>
    </row>
    <row r="134" spans="1:31" ht="14.25" customHeight="1">
      <c r="A134" s="27"/>
      <c r="B134" s="1"/>
      <c r="C134" s="8"/>
      <c r="D134" s="8"/>
      <c r="E134" s="8"/>
      <c r="G134" s="1"/>
      <c r="H134" s="1"/>
      <c r="I134" s="8"/>
      <c r="J134" s="1"/>
      <c r="K134" s="1"/>
      <c r="L134" s="1"/>
      <c r="M134" s="1"/>
      <c r="N134" s="1"/>
      <c r="O134" s="1"/>
      <c r="P134" s="1"/>
      <c r="Q134" s="1"/>
      <c r="R134" s="1"/>
      <c r="S134" s="1"/>
      <c r="T134" s="1"/>
      <c r="U134" s="1"/>
      <c r="V134" s="1"/>
      <c r="W134" s="1"/>
      <c r="X134" s="1"/>
      <c r="Y134" s="1"/>
      <c r="Z134" s="1"/>
      <c r="AA134" s="1"/>
      <c r="AB134" s="1"/>
      <c r="AC134" s="1"/>
      <c r="AD134" s="1"/>
      <c r="AE134" s="1"/>
    </row>
    <row r="135" spans="1:31" ht="14.25" customHeight="1">
      <c r="A135" s="27"/>
      <c r="B135" s="1"/>
      <c r="C135" s="8"/>
      <c r="D135" s="8"/>
      <c r="E135" s="8"/>
      <c r="G135" s="1"/>
      <c r="H135" s="1"/>
      <c r="I135" s="8"/>
      <c r="J135" s="1"/>
      <c r="K135" s="1"/>
      <c r="L135" s="1"/>
      <c r="M135" s="1"/>
      <c r="N135" s="1"/>
      <c r="O135" s="1"/>
      <c r="P135" s="1"/>
      <c r="Q135" s="1"/>
      <c r="R135" s="1"/>
      <c r="S135" s="1"/>
      <c r="T135" s="1"/>
      <c r="U135" s="1"/>
      <c r="V135" s="1"/>
      <c r="W135" s="1"/>
      <c r="X135" s="1"/>
      <c r="Y135" s="1"/>
      <c r="Z135" s="1"/>
      <c r="AA135" s="1"/>
      <c r="AB135" s="1"/>
      <c r="AC135" s="1"/>
      <c r="AD135" s="1"/>
      <c r="AE135" s="1"/>
    </row>
    <row r="136" spans="1:31" ht="14.25" customHeight="1">
      <c r="A136" s="27"/>
      <c r="B136" s="1"/>
      <c r="C136" s="8"/>
      <c r="D136" s="8"/>
      <c r="E136" s="8"/>
      <c r="G136" s="1"/>
      <c r="H136" s="1"/>
      <c r="I136" s="8"/>
      <c r="J136" s="1"/>
      <c r="K136" s="1"/>
      <c r="L136" s="1"/>
      <c r="M136" s="1"/>
      <c r="N136" s="1"/>
      <c r="O136" s="1"/>
      <c r="P136" s="1"/>
      <c r="Q136" s="1"/>
      <c r="R136" s="1"/>
      <c r="S136" s="1"/>
      <c r="T136" s="1"/>
      <c r="U136" s="1"/>
      <c r="V136" s="1"/>
      <c r="W136" s="1"/>
      <c r="X136" s="1"/>
      <c r="Y136" s="1"/>
      <c r="Z136" s="1"/>
      <c r="AA136" s="1"/>
      <c r="AB136" s="1"/>
      <c r="AC136" s="1"/>
      <c r="AD136" s="1"/>
      <c r="AE136" s="1"/>
    </row>
    <row r="137" spans="1:31" ht="14.25" customHeight="1">
      <c r="A137" s="27"/>
      <c r="B137" s="1"/>
      <c r="C137" s="8"/>
      <c r="D137" s="8"/>
      <c r="E137" s="8"/>
      <c r="G137" s="1"/>
      <c r="H137" s="1"/>
      <c r="I137" s="8"/>
      <c r="J137" s="1"/>
      <c r="K137" s="1"/>
      <c r="L137" s="1"/>
      <c r="M137" s="1"/>
      <c r="N137" s="1"/>
      <c r="O137" s="1"/>
      <c r="P137" s="1"/>
      <c r="Q137" s="1"/>
      <c r="R137" s="1"/>
      <c r="S137" s="1"/>
      <c r="T137" s="1"/>
      <c r="U137" s="1"/>
      <c r="V137" s="1"/>
      <c r="W137" s="1"/>
      <c r="X137" s="1"/>
      <c r="Y137" s="1"/>
      <c r="Z137" s="1"/>
      <c r="AA137" s="1"/>
      <c r="AB137" s="1"/>
      <c r="AC137" s="1"/>
      <c r="AD137" s="1"/>
      <c r="AE137" s="1"/>
    </row>
    <row r="138" spans="1:31" ht="14.25" customHeight="1">
      <c r="A138" s="27"/>
      <c r="B138" s="1"/>
      <c r="C138" s="8"/>
      <c r="D138" s="8"/>
      <c r="E138" s="8"/>
      <c r="G138" s="1"/>
      <c r="H138" s="1"/>
      <c r="I138" s="8"/>
      <c r="J138" s="1"/>
      <c r="K138" s="1"/>
      <c r="L138" s="1"/>
      <c r="M138" s="1"/>
      <c r="N138" s="1"/>
      <c r="O138" s="1"/>
      <c r="P138" s="1"/>
      <c r="Q138" s="1"/>
      <c r="R138" s="1"/>
      <c r="S138" s="1"/>
      <c r="T138" s="1"/>
      <c r="U138" s="1"/>
      <c r="V138" s="1"/>
      <c r="W138" s="1"/>
      <c r="X138" s="1"/>
      <c r="Y138" s="1"/>
      <c r="Z138" s="1"/>
      <c r="AA138" s="1"/>
      <c r="AB138" s="1"/>
      <c r="AC138" s="1"/>
      <c r="AD138" s="1"/>
      <c r="AE138" s="1"/>
    </row>
    <row r="139" spans="1:31" ht="14.25" customHeight="1">
      <c r="A139" s="27"/>
      <c r="B139" s="1"/>
      <c r="C139" s="8"/>
      <c r="D139" s="8"/>
      <c r="E139" s="8"/>
      <c r="G139" s="1"/>
      <c r="H139" s="1"/>
      <c r="I139" s="8"/>
      <c r="J139" s="1"/>
      <c r="K139" s="1"/>
      <c r="L139" s="1"/>
      <c r="M139" s="1"/>
      <c r="N139" s="1"/>
      <c r="O139" s="1"/>
      <c r="P139" s="1"/>
      <c r="Q139" s="1"/>
      <c r="R139" s="1"/>
      <c r="S139" s="1"/>
      <c r="T139" s="1"/>
      <c r="U139" s="1"/>
      <c r="V139" s="1"/>
      <c r="W139" s="1"/>
      <c r="X139" s="1"/>
      <c r="Y139" s="1"/>
      <c r="Z139" s="1"/>
      <c r="AA139" s="1"/>
      <c r="AB139" s="1"/>
      <c r="AC139" s="1"/>
      <c r="AD139" s="1"/>
      <c r="AE139" s="1"/>
    </row>
    <row r="140" spans="1:31" ht="14.25" customHeight="1">
      <c r="A140" s="27"/>
      <c r="B140" s="1"/>
      <c r="C140" s="8"/>
      <c r="D140" s="8"/>
      <c r="E140" s="8"/>
      <c r="G140" s="1"/>
      <c r="H140" s="1"/>
      <c r="I140" s="8"/>
      <c r="J140" s="1"/>
      <c r="K140" s="1"/>
      <c r="L140" s="1"/>
      <c r="M140" s="1"/>
      <c r="N140" s="1"/>
      <c r="O140" s="1"/>
      <c r="P140" s="1"/>
      <c r="Q140" s="1"/>
      <c r="R140" s="1"/>
      <c r="S140" s="1"/>
      <c r="T140" s="1"/>
      <c r="U140" s="1"/>
      <c r="V140" s="1"/>
      <c r="W140" s="1"/>
      <c r="X140" s="1"/>
      <c r="Y140" s="1"/>
      <c r="Z140" s="1"/>
      <c r="AA140" s="1"/>
      <c r="AB140" s="1"/>
      <c r="AC140" s="1"/>
      <c r="AD140" s="1"/>
      <c r="AE140" s="1"/>
    </row>
    <row r="141" spans="1:31" ht="14.25" customHeight="1">
      <c r="A141" s="27"/>
      <c r="B141" s="1"/>
      <c r="C141" s="8"/>
      <c r="D141" s="8"/>
      <c r="E141" s="8"/>
      <c r="G141" s="1"/>
      <c r="H141" s="1"/>
      <c r="I141" s="8"/>
      <c r="J141" s="1"/>
      <c r="K141" s="1"/>
      <c r="L141" s="1"/>
      <c r="M141" s="1"/>
      <c r="N141" s="1"/>
      <c r="O141" s="1"/>
      <c r="P141" s="1"/>
      <c r="Q141" s="1"/>
      <c r="R141" s="1"/>
      <c r="S141" s="1"/>
      <c r="T141" s="1"/>
      <c r="U141" s="1"/>
      <c r="V141" s="1"/>
      <c r="W141" s="1"/>
      <c r="X141" s="1"/>
      <c r="Y141" s="1"/>
      <c r="Z141" s="1"/>
      <c r="AA141" s="1"/>
      <c r="AB141" s="1"/>
      <c r="AC141" s="1"/>
      <c r="AD141" s="1"/>
      <c r="AE141" s="1"/>
    </row>
    <row r="142" spans="1:31" ht="14.25" customHeight="1">
      <c r="A142" s="27"/>
      <c r="B142" s="1"/>
      <c r="C142" s="8"/>
      <c r="D142" s="8"/>
      <c r="E142" s="8"/>
      <c r="G142" s="1"/>
      <c r="H142" s="1"/>
      <c r="I142" s="8"/>
      <c r="J142" s="1"/>
      <c r="K142" s="1"/>
      <c r="L142" s="1"/>
      <c r="M142" s="1"/>
      <c r="N142" s="1"/>
      <c r="O142" s="1"/>
      <c r="P142" s="1"/>
      <c r="Q142" s="1"/>
      <c r="R142" s="1"/>
      <c r="S142" s="1"/>
      <c r="T142" s="1"/>
      <c r="U142" s="1"/>
      <c r="V142" s="1"/>
      <c r="W142" s="1"/>
      <c r="X142" s="1"/>
      <c r="Y142" s="1"/>
      <c r="Z142" s="1"/>
      <c r="AA142" s="1"/>
      <c r="AB142" s="1"/>
      <c r="AC142" s="1"/>
      <c r="AD142" s="1"/>
      <c r="AE142" s="1"/>
    </row>
    <row r="143" spans="1:31" ht="14.25" customHeight="1">
      <c r="A143" s="27"/>
      <c r="B143" s="1"/>
      <c r="C143" s="8"/>
      <c r="D143" s="8"/>
      <c r="E143" s="8"/>
      <c r="G143" s="1"/>
      <c r="H143" s="1"/>
      <c r="I143" s="8"/>
      <c r="J143" s="1"/>
      <c r="K143" s="1"/>
      <c r="L143" s="1"/>
      <c r="M143" s="1"/>
      <c r="N143" s="1"/>
      <c r="O143" s="1"/>
      <c r="P143" s="1"/>
      <c r="Q143" s="1"/>
      <c r="R143" s="1"/>
      <c r="S143" s="1"/>
      <c r="T143" s="1"/>
      <c r="U143" s="1"/>
      <c r="V143" s="1"/>
      <c r="W143" s="1"/>
      <c r="X143" s="1"/>
      <c r="Y143" s="1"/>
      <c r="Z143" s="1"/>
      <c r="AA143" s="1"/>
      <c r="AB143" s="1"/>
      <c r="AC143" s="1"/>
      <c r="AD143" s="1"/>
      <c r="AE143" s="1"/>
    </row>
    <row r="144" spans="1:31" ht="14.25" customHeight="1">
      <c r="A144" s="27"/>
      <c r="B144" s="1"/>
      <c r="C144" s="8"/>
      <c r="D144" s="8"/>
      <c r="E144" s="8"/>
      <c r="G144" s="1"/>
      <c r="H144" s="1"/>
      <c r="I144" s="8"/>
      <c r="J144" s="1"/>
      <c r="K144" s="1"/>
      <c r="L144" s="1"/>
      <c r="M144" s="1"/>
      <c r="N144" s="1"/>
      <c r="O144" s="1"/>
      <c r="P144" s="1"/>
      <c r="Q144" s="1"/>
      <c r="R144" s="1"/>
      <c r="S144" s="1"/>
      <c r="T144" s="1"/>
      <c r="U144" s="1"/>
      <c r="V144" s="1"/>
      <c r="W144" s="1"/>
      <c r="X144" s="1"/>
      <c r="Y144" s="1"/>
      <c r="Z144" s="1"/>
      <c r="AA144" s="1"/>
      <c r="AB144" s="1"/>
      <c r="AC144" s="1"/>
      <c r="AD144" s="1"/>
      <c r="AE144" s="1"/>
    </row>
    <row r="145" spans="1:31" ht="14.25" customHeight="1">
      <c r="A145" s="27"/>
      <c r="B145" s="1"/>
      <c r="C145" s="8"/>
      <c r="D145" s="8"/>
      <c r="E145" s="8"/>
      <c r="G145" s="1"/>
      <c r="H145" s="1"/>
      <c r="I145" s="8"/>
      <c r="J145" s="1"/>
      <c r="K145" s="1"/>
      <c r="L145" s="1"/>
      <c r="M145" s="1"/>
      <c r="N145" s="1"/>
      <c r="O145" s="1"/>
      <c r="P145" s="1"/>
      <c r="Q145" s="1"/>
      <c r="R145" s="1"/>
      <c r="S145" s="1"/>
      <c r="T145" s="1"/>
      <c r="U145" s="1"/>
      <c r="V145" s="1"/>
      <c r="W145" s="1"/>
      <c r="X145" s="1"/>
      <c r="Y145" s="1"/>
      <c r="Z145" s="1"/>
      <c r="AA145" s="1"/>
      <c r="AB145" s="1"/>
      <c r="AC145" s="1"/>
      <c r="AD145" s="1"/>
      <c r="AE145" s="1"/>
    </row>
    <row r="146" spans="1:31" ht="14.25" customHeight="1">
      <c r="A146" s="27"/>
      <c r="B146" s="1"/>
      <c r="C146" s="8"/>
      <c r="D146" s="8"/>
      <c r="E146" s="8"/>
      <c r="G146" s="1"/>
      <c r="H146" s="1"/>
      <c r="I146" s="8"/>
      <c r="J146" s="1"/>
      <c r="K146" s="1"/>
      <c r="L146" s="1"/>
      <c r="M146" s="1"/>
      <c r="N146" s="1"/>
      <c r="O146" s="1"/>
      <c r="P146" s="1"/>
      <c r="Q146" s="1"/>
      <c r="R146" s="1"/>
      <c r="S146" s="1"/>
      <c r="T146" s="1"/>
      <c r="U146" s="1"/>
      <c r="V146" s="1"/>
      <c r="W146" s="1"/>
      <c r="X146" s="1"/>
      <c r="Y146" s="1"/>
      <c r="Z146" s="1"/>
      <c r="AA146" s="1"/>
      <c r="AB146" s="1"/>
      <c r="AC146" s="1"/>
      <c r="AD146" s="1"/>
      <c r="AE146" s="1"/>
    </row>
    <row r="147" spans="1:31" ht="14.25" customHeight="1">
      <c r="A147" s="27"/>
      <c r="B147" s="1"/>
      <c r="C147" s="8"/>
      <c r="D147" s="8"/>
      <c r="E147" s="8"/>
      <c r="G147" s="1"/>
      <c r="H147" s="1"/>
      <c r="I147" s="8"/>
      <c r="J147" s="1"/>
      <c r="K147" s="1"/>
      <c r="L147" s="1"/>
      <c r="M147" s="1"/>
      <c r="N147" s="1"/>
      <c r="O147" s="1"/>
      <c r="P147" s="1"/>
      <c r="Q147" s="1"/>
      <c r="R147" s="1"/>
      <c r="S147" s="1"/>
      <c r="T147" s="1"/>
      <c r="U147" s="1"/>
      <c r="V147" s="1"/>
      <c r="W147" s="1"/>
      <c r="X147" s="1"/>
      <c r="Y147" s="1"/>
      <c r="Z147" s="1"/>
      <c r="AA147" s="1"/>
      <c r="AB147" s="1"/>
      <c r="AC147" s="1"/>
      <c r="AD147" s="1"/>
      <c r="AE147" s="1"/>
    </row>
    <row r="148" spans="1:31" ht="14.25" customHeight="1">
      <c r="A148" s="27"/>
      <c r="B148" s="1"/>
      <c r="C148" s="8"/>
      <c r="D148" s="8"/>
      <c r="E148" s="8"/>
      <c r="G148" s="1"/>
      <c r="H148" s="1"/>
      <c r="I148" s="8"/>
      <c r="J148" s="1"/>
      <c r="K148" s="1"/>
      <c r="L148" s="1"/>
      <c r="M148" s="1"/>
      <c r="N148" s="1"/>
      <c r="O148" s="1"/>
      <c r="P148" s="1"/>
      <c r="Q148" s="1"/>
      <c r="R148" s="1"/>
      <c r="S148" s="1"/>
      <c r="T148" s="1"/>
      <c r="U148" s="1"/>
      <c r="V148" s="1"/>
      <c r="W148" s="1"/>
      <c r="X148" s="1"/>
      <c r="Y148" s="1"/>
      <c r="Z148" s="1"/>
      <c r="AA148" s="1"/>
      <c r="AB148" s="1"/>
      <c r="AC148" s="1"/>
      <c r="AD148" s="1"/>
      <c r="AE148" s="1"/>
    </row>
    <row r="149" spans="1:31" ht="14.25" customHeight="1">
      <c r="A149" s="27"/>
      <c r="B149" s="1"/>
      <c r="C149" s="8"/>
      <c r="D149" s="8"/>
      <c r="E149" s="8"/>
      <c r="G149" s="1"/>
      <c r="H149" s="1"/>
      <c r="I149" s="8"/>
      <c r="J149" s="1"/>
      <c r="K149" s="1"/>
      <c r="L149" s="1"/>
      <c r="M149" s="1"/>
      <c r="N149" s="1"/>
      <c r="O149" s="1"/>
      <c r="P149" s="1"/>
      <c r="Q149" s="1"/>
      <c r="R149" s="1"/>
      <c r="S149" s="1"/>
      <c r="T149" s="1"/>
      <c r="U149" s="1"/>
      <c r="V149" s="1"/>
      <c r="W149" s="1"/>
      <c r="X149" s="1"/>
      <c r="Y149" s="1"/>
      <c r="Z149" s="1"/>
      <c r="AA149" s="1"/>
      <c r="AB149" s="1"/>
      <c r="AC149" s="1"/>
      <c r="AD149" s="1"/>
      <c r="AE149" s="1"/>
    </row>
    <row r="150" spans="1:31" ht="14.25" customHeight="1">
      <c r="A150" s="27"/>
      <c r="B150" s="1"/>
      <c r="C150" s="8"/>
      <c r="D150" s="8"/>
      <c r="E150" s="8"/>
      <c r="G150" s="1"/>
      <c r="H150" s="1"/>
      <c r="I150" s="8"/>
      <c r="J150" s="1"/>
      <c r="K150" s="1"/>
      <c r="L150" s="1"/>
      <c r="M150" s="1"/>
      <c r="N150" s="1"/>
      <c r="O150" s="1"/>
      <c r="P150" s="1"/>
      <c r="Q150" s="1"/>
      <c r="R150" s="1"/>
      <c r="S150" s="1"/>
      <c r="T150" s="1"/>
      <c r="U150" s="1"/>
      <c r="V150" s="1"/>
      <c r="W150" s="1"/>
      <c r="X150" s="1"/>
      <c r="Y150" s="1"/>
      <c r="Z150" s="1"/>
      <c r="AA150" s="1"/>
      <c r="AB150" s="1"/>
      <c r="AC150" s="1"/>
      <c r="AD150" s="1"/>
      <c r="AE150" s="1"/>
    </row>
    <row r="151" spans="1:31" ht="14.25" customHeight="1">
      <c r="A151" s="27"/>
      <c r="B151" s="1"/>
      <c r="C151" s="8"/>
      <c r="D151" s="8"/>
      <c r="E151" s="8"/>
      <c r="G151" s="1"/>
      <c r="H151" s="1"/>
      <c r="I151" s="8"/>
      <c r="J151" s="1"/>
      <c r="K151" s="1"/>
      <c r="L151" s="1"/>
      <c r="M151" s="1"/>
      <c r="N151" s="1"/>
      <c r="O151" s="1"/>
      <c r="P151" s="1"/>
      <c r="Q151" s="1"/>
      <c r="R151" s="1"/>
      <c r="S151" s="1"/>
      <c r="T151" s="1"/>
      <c r="U151" s="1"/>
      <c r="V151" s="1"/>
      <c r="W151" s="1"/>
      <c r="X151" s="1"/>
      <c r="Y151" s="1"/>
      <c r="Z151" s="1"/>
      <c r="AA151" s="1"/>
      <c r="AB151" s="1"/>
      <c r="AC151" s="1"/>
      <c r="AD151" s="1"/>
      <c r="AE151" s="1"/>
    </row>
    <row r="152" spans="1:31" ht="14.25" customHeight="1">
      <c r="A152" s="27"/>
      <c r="B152" s="1"/>
      <c r="C152" s="8"/>
      <c r="D152" s="8"/>
      <c r="E152" s="8"/>
      <c r="G152" s="1"/>
      <c r="H152" s="1"/>
      <c r="I152" s="8"/>
      <c r="J152" s="1"/>
      <c r="K152" s="1"/>
      <c r="L152" s="1"/>
      <c r="M152" s="1"/>
      <c r="N152" s="1"/>
      <c r="O152" s="1"/>
      <c r="P152" s="1"/>
      <c r="Q152" s="1"/>
      <c r="R152" s="1"/>
      <c r="S152" s="1"/>
      <c r="T152" s="1"/>
      <c r="U152" s="1"/>
      <c r="V152" s="1"/>
      <c r="W152" s="1"/>
      <c r="X152" s="1"/>
      <c r="Y152" s="1"/>
      <c r="Z152" s="1"/>
      <c r="AA152" s="1"/>
      <c r="AB152" s="1"/>
      <c r="AC152" s="1"/>
      <c r="AD152" s="1"/>
      <c r="AE152" s="1"/>
    </row>
    <row r="153" spans="1:31" ht="14.25" customHeight="1">
      <c r="A153" s="27"/>
      <c r="B153" s="1"/>
      <c r="C153" s="8"/>
      <c r="D153" s="8"/>
      <c r="E153" s="8"/>
      <c r="G153" s="1"/>
      <c r="H153" s="1"/>
      <c r="I153" s="8"/>
      <c r="J153" s="1"/>
      <c r="K153" s="1"/>
      <c r="L153" s="1"/>
      <c r="M153" s="1"/>
      <c r="N153" s="1"/>
      <c r="O153" s="1"/>
      <c r="P153" s="1"/>
      <c r="Q153" s="1"/>
      <c r="R153" s="1"/>
      <c r="S153" s="1"/>
      <c r="T153" s="1"/>
      <c r="U153" s="1"/>
      <c r="V153" s="1"/>
      <c r="W153" s="1"/>
      <c r="X153" s="1"/>
      <c r="Y153" s="1"/>
      <c r="Z153" s="1"/>
      <c r="AA153" s="1"/>
      <c r="AB153" s="1"/>
      <c r="AC153" s="1"/>
      <c r="AD153" s="1"/>
      <c r="AE153" s="1"/>
    </row>
    <row r="154" spans="1:31" ht="14.25" customHeight="1">
      <c r="A154" s="27"/>
      <c r="B154" s="1"/>
      <c r="C154" s="8"/>
      <c r="D154" s="8"/>
      <c r="E154" s="8"/>
      <c r="G154" s="1"/>
      <c r="H154" s="1"/>
      <c r="I154" s="8"/>
      <c r="J154" s="1"/>
      <c r="K154" s="1"/>
      <c r="L154" s="1"/>
      <c r="M154" s="1"/>
      <c r="N154" s="1"/>
      <c r="O154" s="1"/>
      <c r="P154" s="1"/>
      <c r="Q154" s="1"/>
      <c r="R154" s="1"/>
      <c r="S154" s="1"/>
      <c r="T154" s="1"/>
      <c r="U154" s="1"/>
      <c r="V154" s="1"/>
      <c r="W154" s="1"/>
      <c r="X154" s="1"/>
      <c r="Y154" s="1"/>
      <c r="Z154" s="1"/>
      <c r="AA154" s="1"/>
      <c r="AB154" s="1"/>
      <c r="AC154" s="1"/>
      <c r="AD154" s="1"/>
      <c r="AE154" s="1"/>
    </row>
    <row r="155" spans="1:31" ht="14.25" customHeight="1">
      <c r="A155" s="27"/>
      <c r="B155" s="1"/>
      <c r="C155" s="8"/>
      <c r="D155" s="8"/>
      <c r="E155" s="8"/>
      <c r="G155" s="1"/>
      <c r="H155" s="1"/>
      <c r="I155" s="8"/>
      <c r="J155" s="1"/>
      <c r="K155" s="1"/>
      <c r="L155" s="1"/>
      <c r="M155" s="1"/>
      <c r="N155" s="1"/>
      <c r="O155" s="1"/>
      <c r="P155" s="1"/>
      <c r="Q155" s="1"/>
      <c r="R155" s="1"/>
      <c r="S155" s="1"/>
      <c r="T155" s="1"/>
      <c r="U155" s="1"/>
      <c r="V155" s="1"/>
      <c r="W155" s="1"/>
      <c r="X155" s="1"/>
      <c r="Y155" s="1"/>
      <c r="Z155" s="1"/>
      <c r="AA155" s="1"/>
      <c r="AB155" s="1"/>
      <c r="AC155" s="1"/>
      <c r="AD155" s="1"/>
      <c r="AE155" s="1"/>
    </row>
    <row r="156" spans="1:31" ht="14.25" customHeight="1">
      <c r="A156" s="27"/>
      <c r="B156" s="1"/>
      <c r="C156" s="8"/>
      <c r="D156" s="8"/>
      <c r="E156" s="8"/>
      <c r="G156" s="1"/>
      <c r="H156" s="1"/>
      <c r="I156" s="8"/>
      <c r="J156" s="1"/>
      <c r="K156" s="1"/>
      <c r="L156" s="1"/>
      <c r="M156" s="1"/>
      <c r="N156" s="1"/>
      <c r="O156" s="1"/>
      <c r="P156" s="1"/>
      <c r="Q156" s="1"/>
      <c r="R156" s="1"/>
      <c r="S156" s="1"/>
      <c r="T156" s="1"/>
      <c r="U156" s="1"/>
      <c r="V156" s="1"/>
      <c r="W156" s="1"/>
      <c r="X156" s="1"/>
      <c r="Y156" s="1"/>
      <c r="Z156" s="1"/>
      <c r="AA156" s="1"/>
      <c r="AB156" s="1"/>
      <c r="AC156" s="1"/>
      <c r="AD156" s="1"/>
      <c r="AE156" s="1"/>
    </row>
    <row r="157" spans="1:31" ht="14.25" customHeight="1">
      <c r="A157" s="27"/>
      <c r="B157" s="1"/>
      <c r="C157" s="8"/>
      <c r="D157" s="8"/>
      <c r="E157" s="8"/>
      <c r="G157" s="1"/>
      <c r="H157" s="1"/>
      <c r="I157" s="8"/>
      <c r="J157" s="1"/>
      <c r="K157" s="1"/>
      <c r="L157" s="1"/>
      <c r="M157" s="1"/>
      <c r="N157" s="1"/>
      <c r="O157" s="1"/>
      <c r="P157" s="1"/>
      <c r="Q157" s="1"/>
      <c r="R157" s="1"/>
      <c r="S157" s="1"/>
      <c r="T157" s="1"/>
      <c r="U157" s="1"/>
      <c r="V157" s="1"/>
      <c r="W157" s="1"/>
      <c r="X157" s="1"/>
      <c r="Y157" s="1"/>
      <c r="Z157" s="1"/>
      <c r="AA157" s="1"/>
      <c r="AB157" s="1"/>
      <c r="AC157" s="1"/>
      <c r="AD157" s="1"/>
      <c r="AE157" s="1"/>
    </row>
    <row r="158" spans="1:31" ht="14.25" customHeight="1">
      <c r="A158" s="27"/>
      <c r="B158" s="1"/>
      <c r="C158" s="8"/>
      <c r="D158" s="8"/>
      <c r="E158" s="8"/>
      <c r="G158" s="1"/>
      <c r="H158" s="1"/>
      <c r="I158" s="8"/>
      <c r="J158" s="1"/>
      <c r="K158" s="1"/>
      <c r="L158" s="1"/>
      <c r="M158" s="1"/>
      <c r="N158" s="1"/>
      <c r="O158" s="1"/>
      <c r="P158" s="1"/>
      <c r="Q158" s="1"/>
      <c r="R158" s="1"/>
      <c r="S158" s="1"/>
      <c r="T158" s="1"/>
      <c r="U158" s="1"/>
      <c r="V158" s="1"/>
      <c r="W158" s="1"/>
      <c r="X158" s="1"/>
      <c r="Y158" s="1"/>
      <c r="Z158" s="1"/>
      <c r="AA158" s="1"/>
      <c r="AB158" s="1"/>
      <c r="AC158" s="1"/>
      <c r="AD158" s="1"/>
      <c r="AE158" s="1"/>
    </row>
    <row r="159" spans="1:31" ht="14.25" customHeight="1">
      <c r="A159" s="27"/>
      <c r="B159" s="1"/>
      <c r="C159" s="8"/>
      <c r="D159" s="8"/>
      <c r="E159" s="8"/>
      <c r="G159" s="1"/>
      <c r="H159" s="1"/>
      <c r="I159" s="8"/>
      <c r="J159" s="1"/>
      <c r="K159" s="1"/>
      <c r="L159" s="1"/>
      <c r="M159" s="1"/>
      <c r="N159" s="1"/>
      <c r="O159" s="1"/>
      <c r="P159" s="1"/>
      <c r="Q159" s="1"/>
      <c r="R159" s="1"/>
      <c r="S159" s="1"/>
      <c r="T159" s="1"/>
      <c r="U159" s="1"/>
      <c r="V159" s="1"/>
      <c r="W159" s="1"/>
      <c r="X159" s="1"/>
      <c r="Y159" s="1"/>
      <c r="Z159" s="1"/>
      <c r="AA159" s="1"/>
      <c r="AB159" s="1"/>
      <c r="AC159" s="1"/>
      <c r="AD159" s="1"/>
      <c r="AE159" s="1"/>
    </row>
    <row r="160" spans="1:31" ht="14.25" customHeight="1">
      <c r="A160" s="27"/>
      <c r="B160" s="1"/>
      <c r="C160" s="8"/>
      <c r="D160" s="8"/>
      <c r="E160" s="8"/>
      <c r="G160" s="1"/>
      <c r="H160" s="1"/>
      <c r="I160" s="8"/>
      <c r="J160" s="1"/>
      <c r="K160" s="1"/>
      <c r="L160" s="1"/>
      <c r="M160" s="1"/>
      <c r="N160" s="1"/>
      <c r="O160" s="1"/>
      <c r="P160" s="1"/>
      <c r="Q160" s="1"/>
      <c r="R160" s="1"/>
      <c r="S160" s="1"/>
      <c r="T160" s="1"/>
      <c r="U160" s="1"/>
      <c r="V160" s="1"/>
      <c r="W160" s="1"/>
      <c r="X160" s="1"/>
      <c r="Y160" s="1"/>
      <c r="Z160" s="1"/>
      <c r="AA160" s="1"/>
      <c r="AB160" s="1"/>
      <c r="AC160" s="1"/>
      <c r="AD160" s="1"/>
      <c r="AE160" s="1"/>
    </row>
    <row r="161" spans="1:31" ht="14.25" customHeight="1">
      <c r="A161" s="27"/>
      <c r="B161" s="1"/>
      <c r="C161" s="8"/>
      <c r="D161" s="8"/>
      <c r="E161" s="8"/>
      <c r="G161" s="1"/>
      <c r="H161" s="1"/>
      <c r="I161" s="8"/>
      <c r="J161" s="1"/>
      <c r="K161" s="1"/>
      <c r="L161" s="1"/>
      <c r="M161" s="1"/>
      <c r="N161" s="1"/>
      <c r="O161" s="1"/>
      <c r="P161" s="1"/>
      <c r="Q161" s="1"/>
      <c r="R161" s="1"/>
      <c r="S161" s="1"/>
      <c r="T161" s="1"/>
      <c r="U161" s="1"/>
      <c r="V161" s="1"/>
      <c r="W161" s="1"/>
      <c r="X161" s="1"/>
      <c r="Y161" s="1"/>
      <c r="Z161" s="1"/>
      <c r="AA161" s="1"/>
      <c r="AB161" s="1"/>
      <c r="AC161" s="1"/>
      <c r="AD161" s="1"/>
      <c r="AE161" s="1"/>
    </row>
    <row r="162" spans="1:31" ht="14.25" customHeight="1">
      <c r="A162" s="27"/>
      <c r="B162" s="1"/>
      <c r="C162" s="8"/>
      <c r="D162" s="8"/>
      <c r="E162" s="8"/>
      <c r="G162" s="1"/>
      <c r="H162" s="1"/>
      <c r="I162" s="8"/>
      <c r="J162" s="1"/>
      <c r="K162" s="1"/>
      <c r="L162" s="1"/>
      <c r="M162" s="1"/>
      <c r="N162" s="1"/>
      <c r="O162" s="1"/>
      <c r="P162" s="1"/>
      <c r="Q162" s="1"/>
      <c r="R162" s="1"/>
      <c r="S162" s="1"/>
      <c r="T162" s="1"/>
      <c r="U162" s="1"/>
      <c r="V162" s="1"/>
      <c r="W162" s="1"/>
      <c r="X162" s="1"/>
      <c r="Y162" s="1"/>
      <c r="Z162" s="1"/>
      <c r="AA162" s="1"/>
      <c r="AB162" s="1"/>
      <c r="AC162" s="1"/>
      <c r="AD162" s="1"/>
      <c r="AE162" s="1"/>
    </row>
    <row r="163" spans="1:31" ht="14.25" customHeight="1">
      <c r="A163" s="27"/>
      <c r="B163" s="1"/>
      <c r="C163" s="8"/>
      <c r="D163" s="8"/>
      <c r="E163" s="8"/>
      <c r="G163" s="1"/>
      <c r="H163" s="1"/>
      <c r="I163" s="8"/>
      <c r="J163" s="1"/>
      <c r="K163" s="1"/>
      <c r="L163" s="1"/>
      <c r="M163" s="1"/>
      <c r="N163" s="1"/>
      <c r="O163" s="1"/>
      <c r="P163" s="1"/>
      <c r="Q163" s="1"/>
      <c r="R163" s="1"/>
      <c r="S163" s="1"/>
      <c r="T163" s="1"/>
      <c r="U163" s="1"/>
      <c r="V163" s="1"/>
      <c r="W163" s="1"/>
      <c r="X163" s="1"/>
      <c r="Y163" s="1"/>
      <c r="Z163" s="1"/>
      <c r="AA163" s="1"/>
      <c r="AB163" s="1"/>
      <c r="AC163" s="1"/>
      <c r="AD163" s="1"/>
      <c r="AE163" s="1"/>
    </row>
    <row r="164" spans="1:31" ht="14.25" customHeight="1">
      <c r="A164" s="27"/>
      <c r="B164" s="1"/>
      <c r="C164" s="8"/>
      <c r="D164" s="8"/>
      <c r="E164" s="8"/>
      <c r="G164" s="1"/>
      <c r="H164" s="1"/>
      <c r="I164" s="8"/>
      <c r="J164" s="1"/>
      <c r="K164" s="1"/>
      <c r="L164" s="1"/>
      <c r="M164" s="1"/>
      <c r="N164" s="1"/>
      <c r="O164" s="1"/>
      <c r="P164" s="1"/>
      <c r="Q164" s="1"/>
      <c r="R164" s="1"/>
      <c r="S164" s="1"/>
      <c r="T164" s="1"/>
      <c r="U164" s="1"/>
      <c r="V164" s="1"/>
      <c r="W164" s="1"/>
      <c r="X164" s="1"/>
      <c r="Y164" s="1"/>
      <c r="Z164" s="1"/>
      <c r="AA164" s="1"/>
      <c r="AB164" s="1"/>
      <c r="AC164" s="1"/>
      <c r="AD164" s="1"/>
      <c r="AE164" s="1"/>
    </row>
    <row r="165" spans="1:31" ht="14.25" customHeight="1">
      <c r="A165" s="27"/>
      <c r="B165" s="1"/>
      <c r="C165" s="8"/>
      <c r="D165" s="8"/>
      <c r="E165" s="8"/>
      <c r="G165" s="1"/>
      <c r="H165" s="1"/>
      <c r="I165" s="8"/>
      <c r="J165" s="1"/>
      <c r="K165" s="1"/>
      <c r="L165" s="1"/>
      <c r="M165" s="1"/>
      <c r="N165" s="1"/>
      <c r="O165" s="1"/>
      <c r="P165" s="1"/>
      <c r="Q165" s="1"/>
      <c r="R165" s="1"/>
      <c r="S165" s="1"/>
      <c r="T165" s="1"/>
      <c r="U165" s="1"/>
      <c r="V165" s="1"/>
      <c r="W165" s="1"/>
      <c r="X165" s="1"/>
      <c r="Y165" s="1"/>
      <c r="Z165" s="1"/>
      <c r="AA165" s="1"/>
      <c r="AB165" s="1"/>
      <c r="AC165" s="1"/>
      <c r="AD165" s="1"/>
      <c r="AE165" s="1"/>
    </row>
    <row r="166" spans="1:31" ht="14.25" customHeight="1">
      <c r="A166" s="27"/>
      <c r="B166" s="1"/>
      <c r="C166" s="8"/>
      <c r="D166" s="8"/>
      <c r="E166" s="8"/>
      <c r="G166" s="1"/>
      <c r="H166" s="1"/>
      <c r="I166" s="8"/>
      <c r="J166" s="1"/>
      <c r="K166" s="1"/>
      <c r="L166" s="1"/>
      <c r="M166" s="1"/>
      <c r="N166" s="1"/>
      <c r="O166" s="1"/>
      <c r="P166" s="1"/>
      <c r="Q166" s="1"/>
      <c r="R166" s="1"/>
      <c r="S166" s="1"/>
      <c r="T166" s="1"/>
      <c r="U166" s="1"/>
      <c r="V166" s="1"/>
      <c r="W166" s="1"/>
      <c r="X166" s="1"/>
      <c r="Y166" s="1"/>
      <c r="Z166" s="1"/>
      <c r="AA166" s="1"/>
      <c r="AB166" s="1"/>
      <c r="AC166" s="1"/>
      <c r="AD166" s="1"/>
      <c r="AE166" s="1"/>
    </row>
    <row r="167" spans="1:31" ht="14.25" customHeight="1">
      <c r="A167" s="27"/>
      <c r="B167" s="1"/>
      <c r="C167" s="8"/>
      <c r="D167" s="8"/>
      <c r="E167" s="8"/>
      <c r="G167" s="1"/>
      <c r="H167" s="1"/>
      <c r="I167" s="8"/>
      <c r="J167" s="1"/>
      <c r="K167" s="1"/>
      <c r="L167" s="1"/>
      <c r="M167" s="1"/>
      <c r="N167" s="1"/>
      <c r="O167" s="1"/>
      <c r="P167" s="1"/>
      <c r="Q167" s="1"/>
      <c r="R167" s="1"/>
      <c r="S167" s="1"/>
      <c r="T167" s="1"/>
      <c r="U167" s="1"/>
      <c r="V167" s="1"/>
      <c r="W167" s="1"/>
      <c r="X167" s="1"/>
      <c r="Y167" s="1"/>
      <c r="Z167" s="1"/>
      <c r="AA167" s="1"/>
      <c r="AB167" s="1"/>
      <c r="AC167" s="1"/>
      <c r="AD167" s="1"/>
      <c r="AE167" s="1"/>
    </row>
    <row r="168" spans="1:31" ht="14.25" customHeight="1">
      <c r="A168" s="27"/>
      <c r="B168" s="1"/>
      <c r="C168" s="8"/>
      <c r="D168" s="8"/>
      <c r="E168" s="8"/>
      <c r="G168" s="1"/>
      <c r="H168" s="1"/>
      <c r="I168" s="8"/>
      <c r="J168" s="1"/>
      <c r="K168" s="1"/>
      <c r="L168" s="1"/>
      <c r="M168" s="1"/>
      <c r="N168" s="1"/>
      <c r="O168" s="1"/>
      <c r="P168" s="1"/>
      <c r="Q168" s="1"/>
      <c r="R168" s="1"/>
      <c r="S168" s="1"/>
      <c r="T168" s="1"/>
      <c r="U168" s="1"/>
      <c r="V168" s="1"/>
      <c r="W168" s="1"/>
      <c r="X168" s="1"/>
      <c r="Y168" s="1"/>
      <c r="Z168" s="1"/>
      <c r="AA168" s="1"/>
      <c r="AB168" s="1"/>
      <c r="AC168" s="1"/>
      <c r="AD168" s="1"/>
      <c r="AE168" s="1"/>
    </row>
    <row r="169" spans="1:31" ht="14.25" customHeight="1">
      <c r="A169" s="27"/>
      <c r="B169" s="1"/>
      <c r="C169" s="8"/>
      <c r="D169" s="8"/>
      <c r="E169" s="8"/>
      <c r="G169" s="1"/>
      <c r="H169" s="1"/>
      <c r="I169" s="8"/>
      <c r="J169" s="1"/>
      <c r="K169" s="1"/>
      <c r="L169" s="1"/>
      <c r="M169" s="1"/>
      <c r="N169" s="1"/>
      <c r="O169" s="1"/>
      <c r="P169" s="1"/>
      <c r="Q169" s="1"/>
      <c r="R169" s="1"/>
      <c r="S169" s="1"/>
      <c r="T169" s="1"/>
      <c r="U169" s="1"/>
      <c r="V169" s="1"/>
      <c r="W169" s="1"/>
      <c r="X169" s="1"/>
      <c r="Y169" s="1"/>
      <c r="Z169" s="1"/>
      <c r="AA169" s="1"/>
      <c r="AB169" s="1"/>
      <c r="AC169" s="1"/>
      <c r="AD169" s="1"/>
      <c r="AE169" s="1"/>
    </row>
    <row r="170" spans="1:31" ht="14.25" customHeight="1">
      <c r="A170" s="27"/>
      <c r="B170" s="1"/>
      <c r="C170" s="8"/>
      <c r="D170" s="8"/>
      <c r="E170" s="8"/>
      <c r="G170" s="1"/>
      <c r="H170" s="1"/>
      <c r="I170" s="8"/>
      <c r="J170" s="1"/>
      <c r="K170" s="1"/>
      <c r="L170" s="1"/>
      <c r="M170" s="1"/>
      <c r="N170" s="1"/>
      <c r="O170" s="1"/>
      <c r="P170" s="1"/>
      <c r="Q170" s="1"/>
      <c r="R170" s="1"/>
      <c r="S170" s="1"/>
      <c r="T170" s="1"/>
      <c r="U170" s="1"/>
      <c r="V170" s="1"/>
      <c r="W170" s="1"/>
      <c r="X170" s="1"/>
      <c r="Y170" s="1"/>
      <c r="Z170" s="1"/>
      <c r="AA170" s="1"/>
      <c r="AB170" s="1"/>
      <c r="AC170" s="1"/>
      <c r="AD170" s="1"/>
      <c r="AE170" s="1"/>
    </row>
    <row r="171" spans="1:31" ht="14.25" customHeight="1">
      <c r="A171" s="27"/>
      <c r="B171" s="1"/>
      <c r="C171" s="8"/>
      <c r="D171" s="8"/>
      <c r="E171" s="8"/>
      <c r="G171" s="1"/>
      <c r="H171" s="1"/>
      <c r="I171" s="8"/>
      <c r="J171" s="1"/>
      <c r="K171" s="1"/>
      <c r="L171" s="1"/>
      <c r="M171" s="1"/>
      <c r="N171" s="1"/>
      <c r="O171" s="1"/>
      <c r="P171" s="1"/>
      <c r="Q171" s="1"/>
      <c r="R171" s="1"/>
      <c r="S171" s="1"/>
      <c r="T171" s="1"/>
      <c r="U171" s="1"/>
      <c r="V171" s="1"/>
      <c r="W171" s="1"/>
      <c r="X171" s="1"/>
      <c r="Y171" s="1"/>
      <c r="Z171" s="1"/>
      <c r="AA171" s="1"/>
      <c r="AB171" s="1"/>
      <c r="AC171" s="1"/>
      <c r="AD171" s="1"/>
      <c r="AE171" s="1"/>
    </row>
    <row r="172" spans="1:31" ht="14.25" customHeight="1">
      <c r="A172" s="27"/>
      <c r="B172" s="1"/>
      <c r="C172" s="8"/>
      <c r="D172" s="8"/>
      <c r="E172" s="8"/>
      <c r="G172" s="1"/>
      <c r="H172" s="1"/>
      <c r="I172" s="8"/>
      <c r="J172" s="1"/>
      <c r="K172" s="1"/>
      <c r="L172" s="1"/>
      <c r="M172" s="1"/>
      <c r="N172" s="1"/>
      <c r="O172" s="1"/>
      <c r="P172" s="1"/>
      <c r="Q172" s="1"/>
      <c r="R172" s="1"/>
      <c r="S172" s="1"/>
      <c r="T172" s="1"/>
      <c r="U172" s="1"/>
      <c r="V172" s="1"/>
      <c r="W172" s="1"/>
      <c r="X172" s="1"/>
      <c r="Y172" s="1"/>
      <c r="Z172" s="1"/>
      <c r="AA172" s="1"/>
      <c r="AB172" s="1"/>
      <c r="AC172" s="1"/>
      <c r="AD172" s="1"/>
      <c r="AE172" s="1"/>
    </row>
    <row r="173" spans="1:31" ht="14.25" customHeight="1">
      <c r="A173" s="27"/>
      <c r="B173" s="1"/>
      <c r="C173" s="8"/>
      <c r="D173" s="8"/>
      <c r="E173" s="8"/>
      <c r="G173" s="1"/>
      <c r="H173" s="1"/>
      <c r="I173" s="8"/>
      <c r="J173" s="1"/>
      <c r="K173" s="1"/>
      <c r="L173" s="1"/>
      <c r="M173" s="1"/>
      <c r="N173" s="1"/>
      <c r="O173" s="1"/>
      <c r="P173" s="1"/>
      <c r="Q173" s="1"/>
      <c r="R173" s="1"/>
      <c r="S173" s="1"/>
      <c r="T173" s="1"/>
      <c r="U173" s="1"/>
      <c r="V173" s="1"/>
      <c r="W173" s="1"/>
      <c r="X173" s="1"/>
      <c r="Y173" s="1"/>
      <c r="Z173" s="1"/>
      <c r="AA173" s="1"/>
      <c r="AB173" s="1"/>
      <c r="AC173" s="1"/>
      <c r="AD173" s="1"/>
      <c r="AE173" s="1"/>
    </row>
    <row r="174" spans="1:31" ht="14.25" customHeight="1">
      <c r="A174" s="27"/>
      <c r="B174" s="1"/>
      <c r="C174" s="8"/>
      <c r="D174" s="8"/>
      <c r="E174" s="8"/>
      <c r="G174" s="1"/>
      <c r="H174" s="1"/>
      <c r="I174" s="8"/>
      <c r="J174" s="1"/>
      <c r="K174" s="1"/>
      <c r="L174" s="1"/>
      <c r="M174" s="1"/>
      <c r="N174" s="1"/>
      <c r="O174" s="1"/>
      <c r="P174" s="1"/>
      <c r="Q174" s="1"/>
      <c r="R174" s="1"/>
      <c r="S174" s="1"/>
      <c r="T174" s="1"/>
      <c r="U174" s="1"/>
      <c r="V174" s="1"/>
      <c r="W174" s="1"/>
      <c r="X174" s="1"/>
      <c r="Y174" s="1"/>
      <c r="Z174" s="1"/>
      <c r="AA174" s="1"/>
      <c r="AB174" s="1"/>
      <c r="AC174" s="1"/>
      <c r="AD174" s="1"/>
      <c r="AE174" s="1"/>
    </row>
    <row r="175" spans="1:31" ht="14.25" customHeight="1">
      <c r="A175" s="27"/>
      <c r="B175" s="1"/>
      <c r="C175" s="8"/>
      <c r="D175" s="8"/>
      <c r="E175" s="8"/>
      <c r="G175" s="1"/>
      <c r="H175" s="1"/>
      <c r="I175" s="8"/>
      <c r="J175" s="1"/>
      <c r="K175" s="1"/>
      <c r="L175" s="1"/>
      <c r="M175" s="1"/>
      <c r="N175" s="1"/>
      <c r="O175" s="1"/>
      <c r="P175" s="1"/>
      <c r="Q175" s="1"/>
      <c r="R175" s="1"/>
      <c r="S175" s="1"/>
      <c r="T175" s="1"/>
      <c r="U175" s="1"/>
      <c r="V175" s="1"/>
      <c r="W175" s="1"/>
      <c r="X175" s="1"/>
      <c r="Y175" s="1"/>
      <c r="Z175" s="1"/>
      <c r="AA175" s="1"/>
      <c r="AB175" s="1"/>
      <c r="AC175" s="1"/>
      <c r="AD175" s="1"/>
      <c r="AE175" s="1"/>
    </row>
    <row r="176" spans="1:31" ht="14.25" customHeight="1">
      <c r="A176" s="27"/>
      <c r="B176" s="1"/>
      <c r="C176" s="8"/>
      <c r="D176" s="8"/>
      <c r="E176" s="8"/>
      <c r="G176" s="1"/>
      <c r="H176" s="1"/>
      <c r="I176" s="8"/>
      <c r="J176" s="1"/>
      <c r="K176" s="1"/>
      <c r="L176" s="1"/>
      <c r="M176" s="1"/>
      <c r="N176" s="1"/>
      <c r="O176" s="1"/>
      <c r="P176" s="1"/>
      <c r="Q176" s="1"/>
      <c r="R176" s="1"/>
      <c r="S176" s="1"/>
      <c r="T176" s="1"/>
      <c r="U176" s="1"/>
      <c r="V176" s="1"/>
      <c r="W176" s="1"/>
      <c r="X176" s="1"/>
      <c r="Y176" s="1"/>
      <c r="Z176" s="1"/>
      <c r="AA176" s="1"/>
      <c r="AB176" s="1"/>
      <c r="AC176" s="1"/>
      <c r="AD176" s="1"/>
      <c r="AE176" s="1"/>
    </row>
    <row r="177" spans="1:31" ht="14.25" customHeight="1">
      <c r="A177" s="27"/>
      <c r="B177" s="1"/>
      <c r="C177" s="8"/>
      <c r="D177" s="8"/>
      <c r="E177" s="8"/>
      <c r="G177" s="1"/>
      <c r="H177" s="1"/>
      <c r="I177" s="8"/>
      <c r="J177" s="1"/>
      <c r="K177" s="1"/>
      <c r="L177" s="1"/>
      <c r="M177" s="1"/>
      <c r="N177" s="1"/>
      <c r="O177" s="1"/>
      <c r="P177" s="1"/>
      <c r="Q177" s="1"/>
      <c r="R177" s="1"/>
      <c r="S177" s="1"/>
      <c r="T177" s="1"/>
      <c r="U177" s="1"/>
      <c r="V177" s="1"/>
      <c r="W177" s="1"/>
      <c r="X177" s="1"/>
      <c r="Y177" s="1"/>
      <c r="Z177" s="1"/>
      <c r="AA177" s="1"/>
      <c r="AB177" s="1"/>
      <c r="AC177" s="1"/>
      <c r="AD177" s="1"/>
      <c r="AE177" s="1"/>
    </row>
    <row r="178" spans="1:31" ht="14.25" customHeight="1">
      <c r="A178" s="27"/>
      <c r="B178" s="1"/>
      <c r="C178" s="8"/>
      <c r="D178" s="8"/>
      <c r="E178" s="8"/>
      <c r="G178" s="1"/>
      <c r="H178" s="1"/>
      <c r="I178" s="8"/>
      <c r="J178" s="1"/>
      <c r="K178" s="1"/>
      <c r="L178" s="1"/>
      <c r="M178" s="1"/>
      <c r="N178" s="1"/>
      <c r="O178" s="1"/>
      <c r="P178" s="1"/>
      <c r="Q178" s="1"/>
      <c r="R178" s="1"/>
      <c r="S178" s="1"/>
      <c r="T178" s="1"/>
      <c r="U178" s="1"/>
      <c r="V178" s="1"/>
      <c r="W178" s="1"/>
      <c r="X178" s="1"/>
      <c r="Y178" s="1"/>
      <c r="Z178" s="1"/>
      <c r="AA178" s="1"/>
      <c r="AB178" s="1"/>
      <c r="AC178" s="1"/>
      <c r="AD178" s="1"/>
      <c r="AE178" s="1"/>
    </row>
    <row r="179" spans="1:31" ht="14.25" customHeight="1">
      <c r="A179" s="27"/>
      <c r="B179" s="1"/>
      <c r="C179" s="8"/>
      <c r="D179" s="8"/>
      <c r="E179" s="8"/>
      <c r="G179" s="1"/>
      <c r="H179" s="1"/>
      <c r="I179" s="8"/>
      <c r="J179" s="1"/>
      <c r="K179" s="1"/>
      <c r="L179" s="1"/>
      <c r="M179" s="1"/>
      <c r="N179" s="1"/>
      <c r="O179" s="1"/>
      <c r="P179" s="1"/>
      <c r="Q179" s="1"/>
      <c r="R179" s="1"/>
      <c r="S179" s="1"/>
      <c r="T179" s="1"/>
      <c r="U179" s="1"/>
      <c r="V179" s="1"/>
      <c r="W179" s="1"/>
      <c r="X179" s="1"/>
      <c r="Y179" s="1"/>
      <c r="Z179" s="1"/>
      <c r="AA179" s="1"/>
      <c r="AB179" s="1"/>
      <c r="AC179" s="1"/>
      <c r="AD179" s="1"/>
      <c r="AE179" s="1"/>
    </row>
    <row r="180" spans="1:31" ht="14.25" customHeight="1">
      <c r="A180" s="27"/>
      <c r="B180" s="1"/>
      <c r="C180" s="8"/>
      <c r="D180" s="8"/>
      <c r="E180" s="8"/>
      <c r="G180" s="1"/>
      <c r="H180" s="1"/>
      <c r="I180" s="8"/>
      <c r="J180" s="1"/>
      <c r="K180" s="1"/>
      <c r="L180" s="1"/>
      <c r="M180" s="1"/>
      <c r="N180" s="1"/>
      <c r="O180" s="1"/>
      <c r="P180" s="1"/>
      <c r="Q180" s="1"/>
      <c r="R180" s="1"/>
      <c r="S180" s="1"/>
      <c r="T180" s="1"/>
      <c r="U180" s="1"/>
      <c r="V180" s="1"/>
      <c r="W180" s="1"/>
      <c r="X180" s="1"/>
      <c r="Y180" s="1"/>
      <c r="Z180" s="1"/>
      <c r="AA180" s="1"/>
      <c r="AB180" s="1"/>
      <c r="AC180" s="1"/>
      <c r="AD180" s="1"/>
      <c r="AE180" s="1"/>
    </row>
    <row r="181" spans="1:31" ht="14.25" customHeight="1">
      <c r="A181" s="27"/>
      <c r="B181" s="1"/>
      <c r="C181" s="8"/>
      <c r="D181" s="8"/>
      <c r="E181" s="8"/>
      <c r="G181" s="1"/>
      <c r="H181" s="1"/>
      <c r="I181" s="8"/>
      <c r="J181" s="1"/>
      <c r="K181" s="1"/>
      <c r="L181" s="1"/>
      <c r="M181" s="1"/>
      <c r="N181" s="1"/>
      <c r="O181" s="1"/>
      <c r="P181" s="1"/>
      <c r="Q181" s="1"/>
      <c r="R181" s="1"/>
      <c r="S181" s="1"/>
      <c r="T181" s="1"/>
      <c r="U181" s="1"/>
      <c r="V181" s="1"/>
      <c r="W181" s="1"/>
      <c r="X181" s="1"/>
      <c r="Y181" s="1"/>
      <c r="Z181" s="1"/>
      <c r="AA181" s="1"/>
      <c r="AB181" s="1"/>
      <c r="AC181" s="1"/>
      <c r="AD181" s="1"/>
      <c r="AE181" s="1"/>
    </row>
    <row r="182" spans="1:31" ht="14.25" customHeight="1">
      <c r="A182" s="27"/>
      <c r="B182" s="1"/>
      <c r="C182" s="8"/>
      <c r="D182" s="8"/>
      <c r="E182" s="8"/>
      <c r="G182" s="1"/>
      <c r="H182" s="1"/>
      <c r="I182" s="8"/>
      <c r="J182" s="1"/>
      <c r="K182" s="1"/>
      <c r="L182" s="1"/>
      <c r="M182" s="1"/>
      <c r="N182" s="1"/>
      <c r="O182" s="1"/>
      <c r="P182" s="1"/>
      <c r="Q182" s="1"/>
      <c r="R182" s="1"/>
      <c r="S182" s="1"/>
      <c r="T182" s="1"/>
      <c r="U182" s="1"/>
      <c r="V182" s="1"/>
      <c r="W182" s="1"/>
      <c r="X182" s="1"/>
      <c r="Y182" s="1"/>
      <c r="Z182" s="1"/>
      <c r="AA182" s="1"/>
      <c r="AB182" s="1"/>
      <c r="AC182" s="1"/>
      <c r="AD182" s="1"/>
      <c r="AE182" s="1"/>
    </row>
    <row r="183" spans="1:31" ht="14.25" customHeight="1">
      <c r="A183" s="27"/>
      <c r="B183" s="1"/>
      <c r="C183" s="8"/>
      <c r="D183" s="8"/>
      <c r="E183" s="8"/>
      <c r="G183" s="1"/>
      <c r="H183" s="1"/>
      <c r="I183" s="8"/>
      <c r="J183" s="1"/>
      <c r="K183" s="1"/>
      <c r="L183" s="1"/>
      <c r="M183" s="1"/>
      <c r="N183" s="1"/>
      <c r="O183" s="1"/>
      <c r="P183" s="1"/>
      <c r="Q183" s="1"/>
      <c r="R183" s="1"/>
      <c r="S183" s="1"/>
      <c r="T183" s="1"/>
      <c r="U183" s="1"/>
      <c r="V183" s="1"/>
      <c r="W183" s="1"/>
      <c r="X183" s="1"/>
      <c r="Y183" s="1"/>
      <c r="Z183" s="1"/>
      <c r="AA183" s="1"/>
      <c r="AB183" s="1"/>
      <c r="AC183" s="1"/>
      <c r="AD183" s="1"/>
      <c r="AE183" s="1"/>
    </row>
    <row r="184" spans="1:31" ht="14.25" customHeight="1">
      <c r="A184" s="27"/>
      <c r="B184" s="1"/>
      <c r="C184" s="8"/>
      <c r="D184" s="8"/>
      <c r="E184" s="8"/>
      <c r="G184" s="1"/>
      <c r="H184" s="1"/>
      <c r="I184" s="8"/>
      <c r="J184" s="1"/>
      <c r="K184" s="1"/>
      <c r="L184" s="1"/>
      <c r="M184" s="1"/>
      <c r="N184" s="1"/>
      <c r="O184" s="1"/>
      <c r="P184" s="1"/>
      <c r="Q184" s="1"/>
      <c r="R184" s="1"/>
      <c r="S184" s="1"/>
      <c r="T184" s="1"/>
      <c r="U184" s="1"/>
      <c r="V184" s="1"/>
      <c r="W184" s="1"/>
      <c r="X184" s="1"/>
      <c r="Y184" s="1"/>
      <c r="Z184" s="1"/>
      <c r="AA184" s="1"/>
      <c r="AB184" s="1"/>
      <c r="AC184" s="1"/>
      <c r="AD184" s="1"/>
      <c r="AE184" s="1"/>
    </row>
    <row r="185" spans="1:31" ht="14.25" customHeight="1">
      <c r="A185" s="27"/>
      <c r="B185" s="1"/>
      <c r="C185" s="8"/>
      <c r="D185" s="8"/>
      <c r="E185" s="8"/>
      <c r="G185" s="1"/>
      <c r="H185" s="1"/>
      <c r="I185" s="8"/>
      <c r="J185" s="1"/>
      <c r="K185" s="1"/>
      <c r="L185" s="1"/>
      <c r="M185" s="1"/>
      <c r="N185" s="1"/>
      <c r="O185" s="1"/>
      <c r="P185" s="1"/>
      <c r="Q185" s="1"/>
      <c r="R185" s="1"/>
      <c r="S185" s="1"/>
      <c r="T185" s="1"/>
      <c r="U185" s="1"/>
      <c r="V185" s="1"/>
      <c r="W185" s="1"/>
      <c r="X185" s="1"/>
      <c r="Y185" s="1"/>
      <c r="Z185" s="1"/>
      <c r="AA185" s="1"/>
      <c r="AB185" s="1"/>
      <c r="AC185" s="1"/>
      <c r="AD185" s="1"/>
      <c r="AE185" s="1"/>
    </row>
    <row r="186" spans="1:31" ht="14.25" customHeight="1">
      <c r="A186" s="27"/>
      <c r="B186" s="1"/>
      <c r="C186" s="8"/>
      <c r="D186" s="8"/>
      <c r="E186" s="8"/>
      <c r="G186" s="1"/>
      <c r="H186" s="1"/>
      <c r="I186" s="8"/>
      <c r="J186" s="1"/>
      <c r="K186" s="1"/>
      <c r="L186" s="1"/>
      <c r="M186" s="1"/>
      <c r="N186" s="1"/>
      <c r="O186" s="1"/>
      <c r="P186" s="1"/>
      <c r="Q186" s="1"/>
      <c r="R186" s="1"/>
      <c r="S186" s="1"/>
      <c r="T186" s="1"/>
      <c r="U186" s="1"/>
      <c r="V186" s="1"/>
      <c r="W186" s="1"/>
      <c r="X186" s="1"/>
      <c r="Y186" s="1"/>
      <c r="Z186" s="1"/>
      <c r="AA186" s="1"/>
      <c r="AB186" s="1"/>
      <c r="AC186" s="1"/>
      <c r="AD186" s="1"/>
      <c r="AE186" s="1"/>
    </row>
    <row r="187" spans="1:31" ht="14.25" customHeight="1">
      <c r="A187" s="27"/>
      <c r="B187" s="1"/>
      <c r="C187" s="8"/>
      <c r="D187" s="8"/>
      <c r="E187" s="8"/>
      <c r="G187" s="1"/>
      <c r="H187" s="1"/>
      <c r="I187" s="8"/>
      <c r="J187" s="1"/>
      <c r="K187" s="1"/>
      <c r="L187" s="1"/>
      <c r="M187" s="1"/>
      <c r="N187" s="1"/>
      <c r="O187" s="1"/>
      <c r="P187" s="1"/>
      <c r="Q187" s="1"/>
      <c r="R187" s="1"/>
      <c r="S187" s="1"/>
      <c r="T187" s="1"/>
      <c r="U187" s="1"/>
      <c r="V187" s="1"/>
      <c r="W187" s="1"/>
      <c r="X187" s="1"/>
      <c r="Y187" s="1"/>
      <c r="Z187" s="1"/>
      <c r="AA187" s="1"/>
      <c r="AB187" s="1"/>
      <c r="AC187" s="1"/>
      <c r="AD187" s="1"/>
      <c r="AE187" s="1"/>
    </row>
    <row r="188" spans="1:31" ht="14.25" customHeight="1">
      <c r="A188" s="27"/>
      <c r="B188" s="1"/>
      <c r="C188" s="8"/>
      <c r="D188" s="8"/>
      <c r="E188" s="8"/>
      <c r="G188" s="1"/>
      <c r="H188" s="1"/>
      <c r="I188" s="8"/>
      <c r="J188" s="1"/>
      <c r="K188" s="1"/>
      <c r="L188" s="1"/>
      <c r="M188" s="1"/>
      <c r="N188" s="1"/>
      <c r="O188" s="1"/>
      <c r="P188" s="1"/>
      <c r="Q188" s="1"/>
      <c r="R188" s="1"/>
      <c r="S188" s="1"/>
      <c r="T188" s="1"/>
      <c r="U188" s="1"/>
      <c r="V188" s="1"/>
      <c r="W188" s="1"/>
      <c r="X188" s="1"/>
      <c r="Y188" s="1"/>
      <c r="Z188" s="1"/>
      <c r="AA188" s="1"/>
      <c r="AB188" s="1"/>
      <c r="AC188" s="1"/>
      <c r="AD188" s="1"/>
      <c r="AE188" s="1"/>
    </row>
    <row r="189" spans="1:31" ht="14.25" customHeight="1">
      <c r="A189" s="27"/>
      <c r="B189" s="1"/>
      <c r="C189" s="8"/>
      <c r="D189" s="8"/>
      <c r="E189" s="8"/>
      <c r="G189" s="1"/>
      <c r="H189" s="1"/>
      <c r="I189" s="8"/>
      <c r="J189" s="1"/>
      <c r="K189" s="1"/>
      <c r="L189" s="1"/>
      <c r="M189" s="1"/>
      <c r="N189" s="1"/>
      <c r="O189" s="1"/>
      <c r="P189" s="1"/>
      <c r="Q189" s="1"/>
      <c r="R189" s="1"/>
      <c r="S189" s="1"/>
      <c r="T189" s="1"/>
      <c r="U189" s="1"/>
      <c r="V189" s="1"/>
      <c r="W189" s="1"/>
      <c r="X189" s="1"/>
      <c r="Y189" s="1"/>
      <c r="Z189" s="1"/>
      <c r="AA189" s="1"/>
      <c r="AB189" s="1"/>
      <c r="AC189" s="1"/>
      <c r="AD189" s="1"/>
      <c r="AE189" s="1"/>
    </row>
    <row r="190" spans="1:31" ht="14.25" customHeight="1">
      <c r="A190" s="27"/>
      <c r="B190" s="1"/>
      <c r="C190" s="8"/>
      <c r="D190" s="8"/>
      <c r="E190" s="8"/>
      <c r="G190" s="1"/>
      <c r="H190" s="1"/>
      <c r="I190" s="8"/>
      <c r="J190" s="1"/>
      <c r="K190" s="1"/>
      <c r="L190" s="1"/>
      <c r="M190" s="1"/>
      <c r="N190" s="1"/>
      <c r="O190" s="1"/>
      <c r="P190" s="1"/>
      <c r="Q190" s="1"/>
      <c r="R190" s="1"/>
      <c r="S190" s="1"/>
      <c r="T190" s="1"/>
      <c r="U190" s="1"/>
      <c r="V190" s="1"/>
      <c r="W190" s="1"/>
      <c r="X190" s="1"/>
      <c r="Y190" s="1"/>
      <c r="Z190" s="1"/>
      <c r="AA190" s="1"/>
      <c r="AB190" s="1"/>
      <c r="AC190" s="1"/>
      <c r="AD190" s="1"/>
      <c r="AE190" s="1"/>
    </row>
    <row r="191" spans="1:31" ht="14.25" customHeight="1">
      <c r="A191" s="27"/>
      <c r="B191" s="1"/>
      <c r="C191" s="8"/>
      <c r="D191" s="8"/>
      <c r="E191" s="8"/>
      <c r="G191" s="1"/>
      <c r="H191" s="1"/>
      <c r="I191" s="8"/>
      <c r="J191" s="1"/>
      <c r="K191" s="1"/>
      <c r="L191" s="1"/>
      <c r="M191" s="1"/>
      <c r="N191" s="1"/>
      <c r="O191" s="1"/>
      <c r="P191" s="1"/>
      <c r="Q191" s="1"/>
      <c r="R191" s="1"/>
      <c r="S191" s="1"/>
      <c r="T191" s="1"/>
      <c r="U191" s="1"/>
      <c r="V191" s="1"/>
      <c r="W191" s="1"/>
      <c r="X191" s="1"/>
      <c r="Y191" s="1"/>
      <c r="Z191" s="1"/>
      <c r="AA191" s="1"/>
      <c r="AB191" s="1"/>
      <c r="AC191" s="1"/>
      <c r="AD191" s="1"/>
      <c r="AE191" s="1"/>
    </row>
    <row r="192" spans="1:31" ht="14.25" customHeight="1">
      <c r="A192" s="27"/>
      <c r="B192" s="1"/>
      <c r="C192" s="8"/>
      <c r="D192" s="8"/>
      <c r="E192" s="8"/>
      <c r="G192" s="1"/>
      <c r="H192" s="1"/>
      <c r="I192" s="8"/>
      <c r="J192" s="1"/>
      <c r="K192" s="1"/>
      <c r="L192" s="1"/>
      <c r="M192" s="1"/>
      <c r="N192" s="1"/>
      <c r="O192" s="1"/>
      <c r="P192" s="1"/>
      <c r="Q192" s="1"/>
      <c r="R192" s="1"/>
      <c r="S192" s="1"/>
      <c r="T192" s="1"/>
      <c r="U192" s="1"/>
      <c r="V192" s="1"/>
      <c r="W192" s="1"/>
      <c r="X192" s="1"/>
      <c r="Y192" s="1"/>
      <c r="Z192" s="1"/>
      <c r="AA192" s="1"/>
      <c r="AB192" s="1"/>
      <c r="AC192" s="1"/>
      <c r="AD192" s="1"/>
      <c r="AE192" s="1"/>
    </row>
    <row r="193" spans="1:31" ht="14.25" customHeight="1">
      <c r="A193" s="27"/>
      <c r="B193" s="1"/>
      <c r="C193" s="8"/>
      <c r="D193" s="8"/>
      <c r="E193" s="8"/>
      <c r="G193" s="1"/>
      <c r="H193" s="1"/>
      <c r="I193" s="8"/>
      <c r="J193" s="1"/>
      <c r="K193" s="1"/>
      <c r="L193" s="1"/>
      <c r="M193" s="1"/>
      <c r="N193" s="1"/>
      <c r="O193" s="1"/>
      <c r="P193" s="1"/>
      <c r="Q193" s="1"/>
      <c r="R193" s="1"/>
      <c r="S193" s="1"/>
      <c r="T193" s="1"/>
      <c r="U193" s="1"/>
      <c r="V193" s="1"/>
      <c r="W193" s="1"/>
      <c r="X193" s="1"/>
      <c r="Y193" s="1"/>
      <c r="Z193" s="1"/>
      <c r="AA193" s="1"/>
      <c r="AB193" s="1"/>
      <c r="AC193" s="1"/>
      <c r="AD193" s="1"/>
      <c r="AE193" s="1"/>
    </row>
    <row r="194" spans="1:31" ht="14.25" customHeight="1">
      <c r="A194" s="27"/>
      <c r="B194" s="1"/>
      <c r="C194" s="8"/>
      <c r="D194" s="8"/>
      <c r="E194" s="8"/>
      <c r="G194" s="1"/>
      <c r="H194" s="1"/>
      <c r="I194" s="8"/>
      <c r="J194" s="1"/>
      <c r="K194" s="1"/>
      <c r="L194" s="1"/>
      <c r="M194" s="1"/>
      <c r="N194" s="1"/>
      <c r="O194" s="1"/>
      <c r="P194" s="1"/>
      <c r="Q194" s="1"/>
      <c r="R194" s="1"/>
      <c r="S194" s="1"/>
      <c r="T194" s="1"/>
      <c r="U194" s="1"/>
      <c r="V194" s="1"/>
      <c r="W194" s="1"/>
      <c r="X194" s="1"/>
      <c r="Y194" s="1"/>
      <c r="Z194" s="1"/>
      <c r="AA194" s="1"/>
      <c r="AB194" s="1"/>
      <c r="AC194" s="1"/>
      <c r="AD194" s="1"/>
      <c r="AE194" s="1"/>
    </row>
    <row r="195" spans="1:31" ht="14.25" customHeight="1">
      <c r="A195" s="27"/>
      <c r="B195" s="1"/>
      <c r="C195" s="8"/>
      <c r="D195" s="8"/>
      <c r="E195" s="8"/>
      <c r="G195" s="1"/>
      <c r="H195" s="1"/>
      <c r="I195" s="8"/>
      <c r="J195" s="1"/>
      <c r="K195" s="1"/>
      <c r="L195" s="1"/>
      <c r="M195" s="1"/>
      <c r="N195" s="1"/>
      <c r="O195" s="1"/>
      <c r="P195" s="1"/>
      <c r="Q195" s="1"/>
      <c r="R195" s="1"/>
      <c r="S195" s="1"/>
      <c r="T195" s="1"/>
      <c r="U195" s="1"/>
      <c r="V195" s="1"/>
      <c r="W195" s="1"/>
      <c r="X195" s="1"/>
      <c r="Y195" s="1"/>
      <c r="Z195" s="1"/>
      <c r="AA195" s="1"/>
      <c r="AB195" s="1"/>
      <c r="AC195" s="1"/>
      <c r="AD195" s="1"/>
      <c r="AE195" s="1"/>
    </row>
    <row r="196" spans="1:31" ht="14.25" customHeight="1">
      <c r="A196" s="27"/>
      <c r="B196" s="1"/>
      <c r="C196" s="8"/>
      <c r="D196" s="8"/>
      <c r="E196" s="8"/>
      <c r="G196" s="1"/>
      <c r="H196" s="1"/>
      <c r="I196" s="8"/>
      <c r="J196" s="1"/>
      <c r="K196" s="1"/>
      <c r="L196" s="1"/>
      <c r="M196" s="1"/>
      <c r="N196" s="1"/>
      <c r="O196" s="1"/>
      <c r="P196" s="1"/>
      <c r="Q196" s="1"/>
      <c r="R196" s="1"/>
      <c r="S196" s="1"/>
      <c r="T196" s="1"/>
      <c r="U196" s="1"/>
      <c r="V196" s="1"/>
      <c r="W196" s="1"/>
      <c r="X196" s="1"/>
      <c r="Y196" s="1"/>
      <c r="Z196" s="1"/>
      <c r="AA196" s="1"/>
      <c r="AB196" s="1"/>
      <c r="AC196" s="1"/>
      <c r="AD196" s="1"/>
      <c r="AE196" s="1"/>
    </row>
    <row r="197" spans="1:31" ht="14.25" customHeight="1">
      <c r="A197" s="27"/>
      <c r="B197" s="1"/>
      <c r="C197" s="8"/>
      <c r="D197" s="8"/>
      <c r="E197" s="8"/>
      <c r="G197" s="1"/>
      <c r="H197" s="1"/>
      <c r="I197" s="8"/>
      <c r="J197" s="1"/>
      <c r="K197" s="1"/>
      <c r="L197" s="1"/>
      <c r="M197" s="1"/>
      <c r="N197" s="1"/>
      <c r="O197" s="1"/>
      <c r="P197" s="1"/>
      <c r="Q197" s="1"/>
      <c r="R197" s="1"/>
      <c r="S197" s="1"/>
      <c r="T197" s="1"/>
      <c r="U197" s="1"/>
      <c r="V197" s="1"/>
      <c r="W197" s="1"/>
      <c r="X197" s="1"/>
      <c r="Y197" s="1"/>
      <c r="Z197" s="1"/>
      <c r="AA197" s="1"/>
      <c r="AB197" s="1"/>
      <c r="AC197" s="1"/>
      <c r="AD197" s="1"/>
      <c r="AE197" s="1"/>
    </row>
    <row r="198" spans="1:31" ht="14.25" customHeight="1">
      <c r="A198" s="27"/>
      <c r="B198" s="1"/>
      <c r="C198" s="8"/>
      <c r="D198" s="8"/>
      <c r="E198" s="8"/>
      <c r="G198" s="1"/>
      <c r="H198" s="1"/>
      <c r="I198" s="8"/>
      <c r="J198" s="1"/>
      <c r="K198" s="1"/>
      <c r="L198" s="1"/>
      <c r="M198" s="1"/>
      <c r="N198" s="1"/>
      <c r="O198" s="1"/>
      <c r="P198" s="1"/>
      <c r="Q198" s="1"/>
      <c r="R198" s="1"/>
      <c r="S198" s="1"/>
      <c r="T198" s="1"/>
      <c r="U198" s="1"/>
      <c r="V198" s="1"/>
      <c r="W198" s="1"/>
      <c r="X198" s="1"/>
      <c r="Y198" s="1"/>
      <c r="Z198" s="1"/>
      <c r="AA198" s="1"/>
      <c r="AB198" s="1"/>
      <c r="AC198" s="1"/>
      <c r="AD198" s="1"/>
      <c r="AE198" s="1"/>
    </row>
    <row r="199" spans="1:31" ht="14.25" customHeight="1">
      <c r="A199" s="27"/>
      <c r="B199" s="1"/>
      <c r="C199" s="8"/>
      <c r="D199" s="8"/>
      <c r="E199" s="8"/>
      <c r="G199" s="1"/>
      <c r="H199" s="1"/>
      <c r="I199" s="8"/>
      <c r="J199" s="1"/>
      <c r="K199" s="1"/>
      <c r="L199" s="1"/>
      <c r="M199" s="1"/>
      <c r="N199" s="1"/>
      <c r="O199" s="1"/>
      <c r="P199" s="1"/>
      <c r="Q199" s="1"/>
      <c r="R199" s="1"/>
      <c r="S199" s="1"/>
      <c r="T199" s="1"/>
      <c r="U199" s="1"/>
      <c r="V199" s="1"/>
      <c r="W199" s="1"/>
      <c r="X199" s="1"/>
      <c r="Y199" s="1"/>
      <c r="Z199" s="1"/>
      <c r="AA199" s="1"/>
      <c r="AB199" s="1"/>
      <c r="AC199" s="1"/>
      <c r="AD199" s="1"/>
      <c r="AE199" s="1"/>
    </row>
    <row r="200" spans="1:31" ht="14.25" customHeight="1">
      <c r="A200" s="27"/>
      <c r="B200" s="1"/>
      <c r="C200" s="8"/>
      <c r="D200" s="8"/>
      <c r="E200" s="8"/>
      <c r="G200" s="1"/>
      <c r="H200" s="1"/>
      <c r="I200" s="8"/>
      <c r="J200" s="1"/>
      <c r="K200" s="1"/>
      <c r="L200" s="1"/>
      <c r="M200" s="1"/>
      <c r="N200" s="1"/>
      <c r="O200" s="1"/>
      <c r="P200" s="1"/>
      <c r="Q200" s="1"/>
      <c r="R200" s="1"/>
      <c r="S200" s="1"/>
      <c r="T200" s="1"/>
      <c r="U200" s="1"/>
      <c r="V200" s="1"/>
      <c r="W200" s="1"/>
      <c r="X200" s="1"/>
      <c r="Y200" s="1"/>
      <c r="Z200" s="1"/>
      <c r="AA200" s="1"/>
      <c r="AB200" s="1"/>
      <c r="AC200" s="1"/>
      <c r="AD200" s="1"/>
      <c r="AE200" s="1"/>
    </row>
    <row r="201" spans="1:31" ht="14.25" customHeight="1">
      <c r="A201" s="27"/>
      <c r="B201" s="1"/>
      <c r="C201" s="8"/>
      <c r="D201" s="8"/>
      <c r="E201" s="8"/>
      <c r="G201" s="1"/>
      <c r="H201" s="1"/>
      <c r="I201" s="8"/>
      <c r="J201" s="1"/>
      <c r="K201" s="1"/>
      <c r="L201" s="1"/>
      <c r="M201" s="1"/>
      <c r="N201" s="1"/>
      <c r="O201" s="1"/>
      <c r="P201" s="1"/>
      <c r="Q201" s="1"/>
      <c r="R201" s="1"/>
      <c r="S201" s="1"/>
      <c r="T201" s="1"/>
      <c r="U201" s="1"/>
      <c r="V201" s="1"/>
      <c r="W201" s="1"/>
      <c r="X201" s="1"/>
      <c r="Y201" s="1"/>
      <c r="Z201" s="1"/>
      <c r="AA201" s="1"/>
      <c r="AB201" s="1"/>
      <c r="AC201" s="1"/>
      <c r="AD201" s="1"/>
      <c r="AE201" s="1"/>
    </row>
    <row r="202" spans="1:31" ht="14.25" customHeight="1">
      <c r="A202" s="27"/>
      <c r="B202" s="1"/>
      <c r="C202" s="8"/>
      <c r="D202" s="8"/>
      <c r="E202" s="8"/>
      <c r="G202" s="1"/>
      <c r="H202" s="1"/>
      <c r="I202" s="8"/>
      <c r="J202" s="1"/>
      <c r="K202" s="1"/>
      <c r="L202" s="1"/>
      <c r="M202" s="1"/>
      <c r="N202" s="1"/>
      <c r="O202" s="1"/>
      <c r="P202" s="1"/>
      <c r="Q202" s="1"/>
      <c r="R202" s="1"/>
      <c r="S202" s="1"/>
      <c r="T202" s="1"/>
      <c r="U202" s="1"/>
      <c r="V202" s="1"/>
      <c r="W202" s="1"/>
      <c r="X202" s="1"/>
      <c r="Y202" s="1"/>
      <c r="Z202" s="1"/>
      <c r="AA202" s="1"/>
      <c r="AB202" s="1"/>
      <c r="AC202" s="1"/>
      <c r="AD202" s="1"/>
      <c r="AE202" s="1"/>
    </row>
    <row r="203" spans="1:31" ht="14.25" customHeight="1">
      <c r="A203" s="27"/>
      <c r="B203" s="1"/>
      <c r="C203" s="8"/>
      <c r="D203" s="8"/>
      <c r="E203" s="8"/>
      <c r="G203" s="1"/>
      <c r="H203" s="1"/>
      <c r="I203" s="8"/>
      <c r="J203" s="1"/>
      <c r="K203" s="1"/>
      <c r="L203" s="1"/>
      <c r="M203" s="1"/>
      <c r="N203" s="1"/>
      <c r="O203" s="1"/>
      <c r="P203" s="1"/>
      <c r="Q203" s="1"/>
      <c r="R203" s="1"/>
      <c r="S203" s="1"/>
      <c r="T203" s="1"/>
      <c r="U203" s="1"/>
      <c r="V203" s="1"/>
      <c r="W203" s="1"/>
      <c r="X203" s="1"/>
      <c r="Y203" s="1"/>
      <c r="Z203" s="1"/>
      <c r="AA203" s="1"/>
      <c r="AB203" s="1"/>
      <c r="AC203" s="1"/>
      <c r="AD203" s="1"/>
      <c r="AE203" s="1"/>
    </row>
    <row r="204" spans="1:31" ht="14.25" customHeight="1">
      <c r="A204" s="27"/>
      <c r="B204" s="1"/>
      <c r="C204" s="8"/>
      <c r="D204" s="8"/>
      <c r="E204" s="8"/>
      <c r="G204" s="1"/>
      <c r="H204" s="1"/>
      <c r="I204" s="8"/>
      <c r="J204" s="1"/>
      <c r="K204" s="1"/>
      <c r="L204" s="1"/>
      <c r="M204" s="1"/>
      <c r="N204" s="1"/>
      <c r="O204" s="1"/>
      <c r="P204" s="1"/>
      <c r="Q204" s="1"/>
      <c r="R204" s="1"/>
      <c r="S204" s="1"/>
      <c r="T204" s="1"/>
      <c r="U204" s="1"/>
      <c r="V204" s="1"/>
      <c r="W204" s="1"/>
      <c r="X204" s="1"/>
      <c r="Y204" s="1"/>
      <c r="Z204" s="1"/>
      <c r="AA204" s="1"/>
      <c r="AB204" s="1"/>
      <c r="AC204" s="1"/>
      <c r="AD204" s="1"/>
      <c r="AE204" s="1"/>
    </row>
    <row r="205" spans="1:31" ht="14.25" customHeight="1">
      <c r="A205" s="27"/>
      <c r="B205" s="1"/>
      <c r="C205" s="8"/>
      <c r="D205" s="8"/>
      <c r="E205" s="8"/>
      <c r="G205" s="1"/>
      <c r="H205" s="1"/>
      <c r="I205" s="8"/>
      <c r="J205" s="1"/>
      <c r="K205" s="1"/>
      <c r="L205" s="1"/>
      <c r="M205" s="1"/>
      <c r="N205" s="1"/>
      <c r="O205" s="1"/>
      <c r="P205" s="1"/>
      <c r="Q205" s="1"/>
      <c r="R205" s="1"/>
      <c r="S205" s="1"/>
      <c r="T205" s="1"/>
      <c r="U205" s="1"/>
      <c r="V205" s="1"/>
      <c r="W205" s="1"/>
      <c r="X205" s="1"/>
      <c r="Y205" s="1"/>
      <c r="Z205" s="1"/>
      <c r="AA205" s="1"/>
      <c r="AB205" s="1"/>
      <c r="AC205" s="1"/>
      <c r="AD205" s="1"/>
      <c r="AE205" s="1"/>
    </row>
    <row r="206" spans="1:31" ht="14.25" customHeight="1">
      <c r="A206" s="27"/>
      <c r="B206" s="1"/>
      <c r="C206" s="8"/>
      <c r="D206" s="8"/>
      <c r="E206" s="8"/>
      <c r="G206" s="1"/>
      <c r="H206" s="1"/>
      <c r="I206" s="8"/>
      <c r="J206" s="1"/>
      <c r="K206" s="1"/>
      <c r="L206" s="1"/>
      <c r="M206" s="1"/>
      <c r="N206" s="1"/>
      <c r="O206" s="1"/>
      <c r="P206" s="1"/>
      <c r="Q206" s="1"/>
      <c r="R206" s="1"/>
      <c r="S206" s="1"/>
      <c r="T206" s="1"/>
      <c r="U206" s="1"/>
      <c r="V206" s="1"/>
      <c r="W206" s="1"/>
      <c r="X206" s="1"/>
      <c r="Y206" s="1"/>
      <c r="Z206" s="1"/>
      <c r="AA206" s="1"/>
      <c r="AB206" s="1"/>
      <c r="AC206" s="1"/>
      <c r="AD206" s="1"/>
      <c r="AE206" s="1"/>
    </row>
    <row r="207" spans="1:31" ht="14.25" customHeight="1">
      <c r="A207" s="27"/>
      <c r="B207" s="1"/>
      <c r="C207" s="8"/>
      <c r="D207" s="8"/>
      <c r="E207" s="8"/>
      <c r="G207" s="1"/>
      <c r="H207" s="1"/>
      <c r="I207" s="8"/>
      <c r="J207" s="1"/>
      <c r="K207" s="1"/>
      <c r="L207" s="1"/>
      <c r="M207" s="1"/>
      <c r="N207" s="1"/>
      <c r="O207" s="1"/>
      <c r="P207" s="1"/>
      <c r="Q207" s="1"/>
      <c r="R207" s="1"/>
      <c r="S207" s="1"/>
      <c r="T207" s="1"/>
      <c r="U207" s="1"/>
      <c r="V207" s="1"/>
      <c r="W207" s="1"/>
      <c r="X207" s="1"/>
      <c r="Y207" s="1"/>
      <c r="Z207" s="1"/>
      <c r="AA207" s="1"/>
      <c r="AB207" s="1"/>
      <c r="AC207" s="1"/>
      <c r="AD207" s="1"/>
      <c r="AE207" s="1"/>
    </row>
    <row r="208" spans="1:31" ht="14.25" customHeight="1">
      <c r="A208" s="27"/>
      <c r="B208" s="1"/>
      <c r="C208" s="8"/>
      <c r="D208" s="8"/>
      <c r="E208" s="8"/>
      <c r="G208" s="1"/>
      <c r="H208" s="1"/>
      <c r="I208" s="8"/>
      <c r="J208" s="1"/>
      <c r="K208" s="1"/>
      <c r="L208" s="1"/>
      <c r="M208" s="1"/>
      <c r="N208" s="1"/>
      <c r="O208" s="1"/>
      <c r="P208" s="1"/>
      <c r="Q208" s="1"/>
      <c r="R208" s="1"/>
      <c r="S208" s="1"/>
      <c r="T208" s="1"/>
      <c r="U208" s="1"/>
      <c r="V208" s="1"/>
      <c r="W208" s="1"/>
      <c r="X208" s="1"/>
      <c r="Y208" s="1"/>
      <c r="Z208" s="1"/>
      <c r="AA208" s="1"/>
      <c r="AB208" s="1"/>
      <c r="AC208" s="1"/>
      <c r="AD208" s="1"/>
      <c r="AE208" s="1"/>
    </row>
    <row r="209" spans="1:31" ht="14.25" customHeight="1">
      <c r="A209" s="27"/>
      <c r="B209" s="1"/>
      <c r="C209" s="8"/>
      <c r="D209" s="8"/>
      <c r="E209" s="8"/>
      <c r="G209" s="1"/>
      <c r="H209" s="1"/>
      <c r="I209" s="8"/>
      <c r="J209" s="1"/>
      <c r="K209" s="1"/>
      <c r="L209" s="1"/>
      <c r="M209" s="1"/>
      <c r="N209" s="1"/>
      <c r="O209" s="1"/>
      <c r="P209" s="1"/>
      <c r="Q209" s="1"/>
      <c r="R209" s="1"/>
      <c r="S209" s="1"/>
      <c r="T209" s="1"/>
      <c r="U209" s="1"/>
      <c r="V209" s="1"/>
      <c r="W209" s="1"/>
      <c r="X209" s="1"/>
      <c r="Y209" s="1"/>
      <c r="Z209" s="1"/>
      <c r="AA209" s="1"/>
      <c r="AB209" s="1"/>
      <c r="AC209" s="1"/>
      <c r="AD209" s="1"/>
      <c r="AE209" s="1"/>
    </row>
    <row r="210" spans="1:31" ht="14.25" customHeight="1">
      <c r="A210" s="27"/>
      <c r="B210" s="1"/>
      <c r="C210" s="8"/>
      <c r="D210" s="8"/>
      <c r="E210" s="8"/>
      <c r="G210" s="1"/>
      <c r="H210" s="1"/>
      <c r="I210" s="8"/>
      <c r="J210" s="1"/>
      <c r="K210" s="1"/>
      <c r="L210" s="1"/>
      <c r="M210" s="1"/>
      <c r="N210" s="1"/>
      <c r="O210" s="1"/>
      <c r="P210" s="1"/>
      <c r="Q210" s="1"/>
      <c r="R210" s="1"/>
      <c r="S210" s="1"/>
      <c r="T210" s="1"/>
      <c r="U210" s="1"/>
      <c r="V210" s="1"/>
      <c r="W210" s="1"/>
      <c r="X210" s="1"/>
      <c r="Y210" s="1"/>
      <c r="Z210" s="1"/>
      <c r="AA210" s="1"/>
      <c r="AB210" s="1"/>
      <c r="AC210" s="1"/>
      <c r="AD210" s="1"/>
      <c r="AE210" s="1"/>
    </row>
    <row r="211" spans="1:31" ht="14.25" customHeight="1">
      <c r="A211" s="27"/>
      <c r="B211" s="1"/>
      <c r="C211" s="8"/>
      <c r="D211" s="8"/>
      <c r="E211" s="8"/>
      <c r="G211" s="1"/>
      <c r="H211" s="1"/>
      <c r="I211" s="8"/>
      <c r="J211" s="1"/>
      <c r="K211" s="1"/>
      <c r="L211" s="1"/>
      <c r="M211" s="1"/>
      <c r="N211" s="1"/>
      <c r="O211" s="1"/>
      <c r="P211" s="1"/>
      <c r="Q211" s="1"/>
      <c r="R211" s="1"/>
      <c r="S211" s="1"/>
      <c r="T211" s="1"/>
      <c r="U211" s="1"/>
      <c r="V211" s="1"/>
      <c r="W211" s="1"/>
      <c r="X211" s="1"/>
      <c r="Y211" s="1"/>
      <c r="Z211" s="1"/>
      <c r="AA211" s="1"/>
      <c r="AB211" s="1"/>
      <c r="AC211" s="1"/>
      <c r="AD211" s="1"/>
      <c r="AE211" s="1"/>
    </row>
    <row r="212" spans="1:31" ht="14.25" customHeight="1">
      <c r="A212" s="27"/>
      <c r="B212" s="1"/>
      <c r="C212" s="8"/>
      <c r="D212" s="8"/>
      <c r="E212" s="8"/>
      <c r="G212" s="1"/>
      <c r="H212" s="1"/>
      <c r="I212" s="8"/>
      <c r="J212" s="1"/>
      <c r="K212" s="1"/>
      <c r="L212" s="1"/>
      <c r="M212" s="1"/>
      <c r="N212" s="1"/>
      <c r="O212" s="1"/>
      <c r="P212" s="1"/>
      <c r="Q212" s="1"/>
      <c r="R212" s="1"/>
      <c r="S212" s="1"/>
      <c r="T212" s="1"/>
      <c r="U212" s="1"/>
      <c r="V212" s="1"/>
      <c r="W212" s="1"/>
      <c r="X212" s="1"/>
      <c r="Y212" s="1"/>
      <c r="Z212" s="1"/>
      <c r="AA212" s="1"/>
      <c r="AB212" s="1"/>
      <c r="AC212" s="1"/>
      <c r="AD212" s="1"/>
      <c r="AE212" s="1"/>
    </row>
    <row r="213" spans="1:31" ht="14.25" customHeight="1">
      <c r="A213" s="27"/>
      <c r="B213" s="1"/>
      <c r="C213" s="8"/>
      <c r="D213" s="8"/>
      <c r="E213" s="8"/>
      <c r="G213" s="1"/>
      <c r="H213" s="1"/>
      <c r="I213" s="8"/>
      <c r="J213" s="1"/>
      <c r="K213" s="1"/>
      <c r="L213" s="1"/>
      <c r="M213" s="1"/>
      <c r="N213" s="1"/>
      <c r="O213" s="1"/>
      <c r="P213" s="1"/>
      <c r="Q213" s="1"/>
      <c r="R213" s="1"/>
      <c r="S213" s="1"/>
      <c r="T213" s="1"/>
      <c r="U213" s="1"/>
      <c r="V213" s="1"/>
      <c r="W213" s="1"/>
      <c r="X213" s="1"/>
      <c r="Y213" s="1"/>
      <c r="Z213" s="1"/>
      <c r="AA213" s="1"/>
      <c r="AB213" s="1"/>
      <c r="AC213" s="1"/>
      <c r="AD213" s="1"/>
      <c r="AE213" s="1"/>
    </row>
    <row r="214" spans="1:31" ht="14.25" customHeight="1">
      <c r="A214" s="27"/>
      <c r="B214" s="1"/>
      <c r="C214" s="8"/>
      <c r="D214" s="8"/>
      <c r="E214" s="8"/>
      <c r="G214" s="1"/>
      <c r="H214" s="1"/>
      <c r="I214" s="8"/>
      <c r="J214" s="1"/>
      <c r="K214" s="1"/>
      <c r="L214" s="1"/>
      <c r="M214" s="1"/>
      <c r="N214" s="1"/>
      <c r="O214" s="1"/>
      <c r="P214" s="1"/>
      <c r="Q214" s="1"/>
      <c r="R214" s="1"/>
      <c r="S214" s="1"/>
      <c r="T214" s="1"/>
      <c r="U214" s="1"/>
      <c r="V214" s="1"/>
      <c r="W214" s="1"/>
      <c r="X214" s="1"/>
      <c r="Y214" s="1"/>
      <c r="Z214" s="1"/>
      <c r="AA214" s="1"/>
      <c r="AB214" s="1"/>
      <c r="AC214" s="1"/>
      <c r="AD214" s="1"/>
      <c r="AE214" s="1"/>
    </row>
    <row r="215" spans="1:31" ht="14.25" customHeight="1">
      <c r="A215" s="27"/>
      <c r="B215" s="1"/>
      <c r="C215" s="8"/>
      <c r="D215" s="8"/>
      <c r="E215" s="8"/>
      <c r="G215" s="1"/>
      <c r="H215" s="1"/>
      <c r="I215" s="8"/>
      <c r="J215" s="1"/>
      <c r="K215" s="1"/>
      <c r="L215" s="1"/>
      <c r="M215" s="1"/>
      <c r="N215" s="1"/>
      <c r="O215" s="1"/>
      <c r="P215" s="1"/>
      <c r="Q215" s="1"/>
      <c r="R215" s="1"/>
      <c r="S215" s="1"/>
      <c r="T215" s="1"/>
      <c r="U215" s="1"/>
      <c r="V215" s="1"/>
      <c r="W215" s="1"/>
      <c r="X215" s="1"/>
      <c r="Y215" s="1"/>
      <c r="Z215" s="1"/>
      <c r="AA215" s="1"/>
      <c r="AB215" s="1"/>
      <c r="AC215" s="1"/>
      <c r="AD215" s="1"/>
      <c r="AE215" s="1"/>
    </row>
    <row r="216" spans="1:31" ht="14.25" customHeight="1">
      <c r="A216" s="27"/>
      <c r="B216" s="1"/>
      <c r="C216" s="8"/>
      <c r="D216" s="8"/>
      <c r="E216" s="8"/>
      <c r="G216" s="1"/>
      <c r="H216" s="1"/>
      <c r="I216" s="8"/>
      <c r="J216" s="1"/>
      <c r="K216" s="1"/>
      <c r="L216" s="1"/>
      <c r="M216" s="1"/>
      <c r="N216" s="1"/>
      <c r="O216" s="1"/>
      <c r="P216" s="1"/>
      <c r="Q216" s="1"/>
      <c r="R216" s="1"/>
      <c r="S216" s="1"/>
      <c r="T216" s="1"/>
      <c r="U216" s="1"/>
      <c r="V216" s="1"/>
      <c r="W216" s="1"/>
      <c r="X216" s="1"/>
      <c r="Y216" s="1"/>
      <c r="Z216" s="1"/>
      <c r="AA216" s="1"/>
      <c r="AB216" s="1"/>
      <c r="AC216" s="1"/>
      <c r="AD216" s="1"/>
      <c r="AE216" s="1"/>
    </row>
    <row r="217" spans="1:31" ht="14.25" customHeight="1">
      <c r="A217" s="27"/>
      <c r="B217" s="1"/>
      <c r="C217" s="8"/>
      <c r="D217" s="8"/>
      <c r="E217" s="8"/>
      <c r="G217" s="1"/>
      <c r="H217" s="1"/>
      <c r="I217" s="8"/>
      <c r="J217" s="1"/>
      <c r="K217" s="1"/>
      <c r="L217" s="1"/>
      <c r="M217" s="1"/>
      <c r="N217" s="1"/>
      <c r="O217" s="1"/>
      <c r="P217" s="1"/>
      <c r="Q217" s="1"/>
      <c r="R217" s="1"/>
      <c r="S217" s="1"/>
      <c r="T217" s="1"/>
      <c r="U217" s="1"/>
      <c r="V217" s="1"/>
      <c r="W217" s="1"/>
      <c r="X217" s="1"/>
      <c r="Y217" s="1"/>
      <c r="Z217" s="1"/>
      <c r="AA217" s="1"/>
      <c r="AB217" s="1"/>
      <c r="AC217" s="1"/>
      <c r="AD217" s="1"/>
      <c r="AE217" s="1"/>
    </row>
    <row r="218" spans="1:31" ht="14.25" customHeight="1">
      <c r="A218" s="27"/>
      <c r="B218" s="1"/>
      <c r="C218" s="8"/>
      <c r="D218" s="8"/>
      <c r="E218" s="8"/>
      <c r="G218" s="1"/>
      <c r="H218" s="1"/>
      <c r="I218" s="8"/>
      <c r="J218" s="1"/>
      <c r="K218" s="1"/>
      <c r="L218" s="1"/>
      <c r="M218" s="1"/>
      <c r="N218" s="1"/>
      <c r="O218" s="1"/>
      <c r="P218" s="1"/>
      <c r="Q218" s="1"/>
      <c r="R218" s="1"/>
      <c r="S218" s="1"/>
      <c r="T218" s="1"/>
      <c r="U218" s="1"/>
      <c r="V218" s="1"/>
      <c r="W218" s="1"/>
      <c r="X218" s="1"/>
      <c r="Y218" s="1"/>
      <c r="Z218" s="1"/>
      <c r="AA218" s="1"/>
      <c r="AB218" s="1"/>
      <c r="AC218" s="1"/>
      <c r="AD218" s="1"/>
      <c r="AE218" s="1"/>
    </row>
    <row r="219" spans="1:31" ht="14.25" customHeight="1">
      <c r="A219" s="27"/>
      <c r="B219" s="1"/>
      <c r="C219" s="8"/>
      <c r="D219" s="8"/>
      <c r="E219" s="8"/>
      <c r="G219" s="1"/>
      <c r="H219" s="1"/>
      <c r="I219" s="8"/>
      <c r="J219" s="1"/>
      <c r="K219" s="1"/>
      <c r="L219" s="1"/>
      <c r="M219" s="1"/>
      <c r="N219" s="1"/>
      <c r="O219" s="1"/>
      <c r="P219" s="1"/>
      <c r="Q219" s="1"/>
      <c r="R219" s="1"/>
      <c r="S219" s="1"/>
      <c r="T219" s="1"/>
      <c r="U219" s="1"/>
      <c r="V219" s="1"/>
      <c r="W219" s="1"/>
      <c r="X219" s="1"/>
      <c r="Y219" s="1"/>
      <c r="Z219" s="1"/>
      <c r="AA219" s="1"/>
      <c r="AB219" s="1"/>
      <c r="AC219" s="1"/>
      <c r="AD219" s="1"/>
      <c r="AE219" s="1"/>
    </row>
    <row r="220" spans="1:31" ht="14.25" customHeight="1">
      <c r="A220" s="27"/>
      <c r="B220" s="1"/>
      <c r="C220" s="8"/>
      <c r="D220" s="8"/>
      <c r="E220" s="8"/>
      <c r="G220" s="1"/>
      <c r="H220" s="1"/>
      <c r="I220" s="8"/>
      <c r="J220" s="1"/>
      <c r="K220" s="1"/>
      <c r="L220" s="1"/>
      <c r="M220" s="1"/>
      <c r="N220" s="1"/>
      <c r="O220" s="1"/>
      <c r="P220" s="1"/>
      <c r="Q220" s="1"/>
      <c r="R220" s="1"/>
      <c r="S220" s="1"/>
      <c r="T220" s="1"/>
      <c r="U220" s="1"/>
      <c r="V220" s="1"/>
      <c r="W220" s="1"/>
      <c r="X220" s="1"/>
      <c r="Y220" s="1"/>
      <c r="Z220" s="1"/>
      <c r="AA220" s="1"/>
      <c r="AB220" s="1"/>
      <c r="AC220" s="1"/>
      <c r="AD220" s="1"/>
      <c r="AE220" s="1"/>
    </row>
    <row r="221" spans="1:31" ht="14.25" customHeight="1">
      <c r="A221" s="27"/>
      <c r="B221" s="1"/>
      <c r="C221" s="8"/>
      <c r="D221" s="8"/>
      <c r="E221" s="8"/>
      <c r="G221" s="1"/>
      <c r="H221" s="1"/>
      <c r="I221" s="8"/>
      <c r="J221" s="1"/>
      <c r="K221" s="1"/>
      <c r="L221" s="1"/>
      <c r="M221" s="1"/>
      <c r="N221" s="1"/>
      <c r="O221" s="1"/>
      <c r="P221" s="1"/>
      <c r="Q221" s="1"/>
      <c r="R221" s="1"/>
      <c r="S221" s="1"/>
      <c r="T221" s="1"/>
      <c r="U221" s="1"/>
      <c r="V221" s="1"/>
      <c r="W221" s="1"/>
      <c r="X221" s="1"/>
      <c r="Y221" s="1"/>
      <c r="Z221" s="1"/>
      <c r="AA221" s="1"/>
      <c r="AB221" s="1"/>
      <c r="AC221" s="1"/>
      <c r="AD221" s="1"/>
      <c r="AE221" s="1"/>
    </row>
    <row r="222" spans="1:31" ht="14.25" customHeight="1">
      <c r="A222" s="27"/>
      <c r="B222" s="1"/>
      <c r="C222" s="8"/>
      <c r="D222" s="8"/>
      <c r="E222" s="8"/>
      <c r="G222" s="1"/>
      <c r="H222" s="1"/>
      <c r="I222" s="8"/>
      <c r="J222" s="1"/>
      <c r="K222" s="1"/>
      <c r="L222" s="1"/>
      <c r="M222" s="1"/>
      <c r="N222" s="1"/>
      <c r="O222" s="1"/>
      <c r="P222" s="1"/>
      <c r="Q222" s="1"/>
      <c r="R222" s="1"/>
      <c r="S222" s="1"/>
      <c r="T222" s="1"/>
      <c r="U222" s="1"/>
      <c r="V222" s="1"/>
      <c r="W222" s="1"/>
      <c r="X222" s="1"/>
      <c r="Y222" s="1"/>
      <c r="Z222" s="1"/>
      <c r="AA222" s="1"/>
      <c r="AB222" s="1"/>
      <c r="AC222" s="1"/>
      <c r="AD222" s="1"/>
      <c r="AE222" s="1"/>
    </row>
    <row r="223" spans="1:31" ht="14.25" customHeight="1">
      <c r="A223" s="27"/>
      <c r="B223" s="1"/>
      <c r="C223" s="8"/>
      <c r="D223" s="8"/>
      <c r="E223" s="8"/>
      <c r="G223" s="1"/>
      <c r="H223" s="1"/>
      <c r="I223" s="8"/>
      <c r="J223" s="1"/>
      <c r="K223" s="1"/>
      <c r="L223" s="1"/>
      <c r="M223" s="1"/>
      <c r="N223" s="1"/>
      <c r="O223" s="1"/>
      <c r="P223" s="1"/>
      <c r="Q223" s="1"/>
      <c r="R223" s="1"/>
      <c r="S223" s="1"/>
      <c r="T223" s="1"/>
      <c r="U223" s="1"/>
      <c r="V223" s="1"/>
      <c r="W223" s="1"/>
      <c r="X223" s="1"/>
      <c r="Y223" s="1"/>
      <c r="Z223" s="1"/>
      <c r="AA223" s="1"/>
      <c r="AB223" s="1"/>
      <c r="AC223" s="1"/>
      <c r="AD223" s="1"/>
      <c r="AE223" s="1"/>
    </row>
    <row r="224" spans="1:31" ht="14.25" customHeight="1">
      <c r="A224" s="27"/>
      <c r="B224" s="1"/>
      <c r="C224" s="8"/>
      <c r="D224" s="8"/>
      <c r="E224" s="8"/>
      <c r="G224" s="1"/>
      <c r="H224" s="1"/>
      <c r="I224" s="8"/>
      <c r="J224" s="1"/>
      <c r="K224" s="1"/>
      <c r="L224" s="1"/>
      <c r="M224" s="1"/>
      <c r="N224" s="1"/>
      <c r="O224" s="1"/>
      <c r="P224" s="1"/>
      <c r="Q224" s="1"/>
      <c r="R224" s="1"/>
      <c r="S224" s="1"/>
      <c r="T224" s="1"/>
      <c r="U224" s="1"/>
      <c r="V224" s="1"/>
      <c r="W224" s="1"/>
      <c r="X224" s="1"/>
      <c r="Y224" s="1"/>
      <c r="Z224" s="1"/>
      <c r="AA224" s="1"/>
      <c r="AB224" s="1"/>
      <c r="AC224" s="1"/>
      <c r="AD224" s="1"/>
      <c r="AE224" s="1"/>
    </row>
    <row r="225" spans="1:31" ht="14.25" customHeight="1">
      <c r="A225" s="27"/>
      <c r="B225" s="1"/>
      <c r="C225" s="8"/>
      <c r="D225" s="8"/>
      <c r="E225" s="8"/>
      <c r="G225" s="1"/>
      <c r="H225" s="1"/>
      <c r="I225" s="8"/>
      <c r="J225" s="1"/>
      <c r="K225" s="1"/>
      <c r="L225" s="1"/>
      <c r="M225" s="1"/>
      <c r="N225" s="1"/>
      <c r="O225" s="1"/>
      <c r="P225" s="1"/>
      <c r="Q225" s="1"/>
      <c r="R225" s="1"/>
      <c r="S225" s="1"/>
      <c r="T225" s="1"/>
      <c r="U225" s="1"/>
      <c r="V225" s="1"/>
      <c r="W225" s="1"/>
      <c r="X225" s="1"/>
      <c r="Y225" s="1"/>
      <c r="Z225" s="1"/>
      <c r="AA225" s="1"/>
      <c r="AB225" s="1"/>
      <c r="AC225" s="1"/>
      <c r="AD225" s="1"/>
      <c r="AE225" s="1"/>
    </row>
    <row r="226" spans="1:31" ht="14.25" customHeight="1">
      <c r="A226" s="27"/>
      <c r="B226" s="1"/>
      <c r="C226" s="8"/>
      <c r="D226" s="8"/>
      <c r="E226" s="8"/>
      <c r="G226" s="1"/>
      <c r="H226" s="1"/>
      <c r="I226" s="8"/>
      <c r="J226" s="1"/>
      <c r="K226" s="1"/>
      <c r="L226" s="1"/>
      <c r="M226" s="1"/>
      <c r="N226" s="1"/>
      <c r="O226" s="1"/>
      <c r="P226" s="1"/>
      <c r="Q226" s="1"/>
      <c r="R226" s="1"/>
      <c r="S226" s="1"/>
      <c r="T226" s="1"/>
      <c r="U226" s="1"/>
      <c r="V226" s="1"/>
      <c r="W226" s="1"/>
      <c r="X226" s="1"/>
      <c r="Y226" s="1"/>
      <c r="Z226" s="1"/>
      <c r="AA226" s="1"/>
      <c r="AB226" s="1"/>
      <c r="AC226" s="1"/>
      <c r="AD226" s="1"/>
      <c r="AE226" s="1"/>
    </row>
    <row r="227" spans="1:31" ht="14.25" customHeight="1">
      <c r="A227" s="27"/>
      <c r="B227" s="1"/>
      <c r="C227" s="8"/>
      <c r="D227" s="8"/>
      <c r="E227" s="8"/>
      <c r="G227" s="1"/>
      <c r="H227" s="1"/>
      <c r="I227" s="8"/>
      <c r="J227" s="1"/>
      <c r="K227" s="1"/>
      <c r="L227" s="1"/>
      <c r="M227" s="1"/>
      <c r="N227" s="1"/>
      <c r="O227" s="1"/>
      <c r="P227" s="1"/>
      <c r="Q227" s="1"/>
      <c r="R227" s="1"/>
      <c r="S227" s="1"/>
      <c r="T227" s="1"/>
      <c r="U227" s="1"/>
      <c r="V227" s="1"/>
      <c r="W227" s="1"/>
      <c r="X227" s="1"/>
      <c r="Y227" s="1"/>
      <c r="Z227" s="1"/>
      <c r="AA227" s="1"/>
      <c r="AB227" s="1"/>
      <c r="AC227" s="1"/>
      <c r="AD227" s="1"/>
      <c r="AE227" s="1"/>
    </row>
    <row r="228" spans="1:31" ht="14.25" customHeight="1">
      <c r="A228" s="27"/>
      <c r="B228" s="1"/>
      <c r="C228" s="8"/>
      <c r="D228" s="8"/>
      <c r="E228" s="8"/>
      <c r="G228" s="1"/>
      <c r="H228" s="1"/>
      <c r="I228" s="8"/>
      <c r="J228" s="1"/>
      <c r="K228" s="1"/>
      <c r="L228" s="1"/>
      <c r="M228" s="1"/>
      <c r="N228" s="1"/>
      <c r="O228" s="1"/>
      <c r="P228" s="1"/>
      <c r="Q228" s="1"/>
      <c r="R228" s="1"/>
      <c r="S228" s="1"/>
      <c r="T228" s="1"/>
      <c r="U228" s="1"/>
      <c r="V228" s="1"/>
      <c r="W228" s="1"/>
      <c r="X228" s="1"/>
      <c r="Y228" s="1"/>
      <c r="Z228" s="1"/>
      <c r="AA228" s="1"/>
      <c r="AB228" s="1"/>
      <c r="AC228" s="1"/>
      <c r="AD228" s="1"/>
      <c r="AE228" s="1"/>
    </row>
    <row r="229" spans="1:31" ht="14.25" customHeight="1">
      <c r="A229" s="27"/>
      <c r="B229" s="1"/>
      <c r="C229" s="8"/>
      <c r="D229" s="8"/>
      <c r="E229" s="8"/>
      <c r="G229" s="1"/>
      <c r="H229" s="1"/>
      <c r="I229" s="8"/>
      <c r="J229" s="1"/>
      <c r="K229" s="1"/>
      <c r="L229" s="1"/>
      <c r="M229" s="1"/>
      <c r="N229" s="1"/>
      <c r="O229" s="1"/>
      <c r="P229" s="1"/>
      <c r="Q229" s="1"/>
      <c r="R229" s="1"/>
      <c r="S229" s="1"/>
      <c r="T229" s="1"/>
      <c r="U229" s="1"/>
      <c r="V229" s="1"/>
      <c r="W229" s="1"/>
      <c r="X229" s="1"/>
      <c r="Y229" s="1"/>
      <c r="Z229" s="1"/>
      <c r="AA229" s="1"/>
      <c r="AB229" s="1"/>
      <c r="AC229" s="1"/>
      <c r="AD229" s="1"/>
      <c r="AE229" s="1"/>
    </row>
    <row r="230" spans="1:31" ht="14.25" customHeight="1">
      <c r="A230" s="27"/>
      <c r="B230" s="1"/>
      <c r="C230" s="8"/>
      <c r="D230" s="8"/>
      <c r="E230" s="8"/>
      <c r="G230" s="1"/>
      <c r="H230" s="1"/>
      <c r="I230" s="8"/>
      <c r="J230" s="1"/>
      <c r="K230" s="1"/>
      <c r="L230" s="1"/>
      <c r="M230" s="1"/>
      <c r="N230" s="1"/>
      <c r="O230" s="1"/>
      <c r="P230" s="1"/>
      <c r="Q230" s="1"/>
      <c r="R230" s="1"/>
      <c r="S230" s="1"/>
      <c r="T230" s="1"/>
      <c r="U230" s="1"/>
      <c r="V230" s="1"/>
      <c r="W230" s="1"/>
      <c r="X230" s="1"/>
      <c r="Y230" s="1"/>
      <c r="Z230" s="1"/>
      <c r="AA230" s="1"/>
      <c r="AB230" s="1"/>
      <c r="AC230" s="1"/>
      <c r="AD230" s="1"/>
      <c r="AE230" s="1"/>
    </row>
    <row r="231" spans="1:31" ht="14.25" customHeight="1">
      <c r="A231" s="27"/>
      <c r="B231" s="1"/>
      <c r="C231" s="8"/>
      <c r="D231" s="8"/>
      <c r="E231" s="8"/>
      <c r="G231" s="1"/>
      <c r="H231" s="1"/>
      <c r="I231" s="8"/>
      <c r="J231" s="1"/>
      <c r="K231" s="1"/>
      <c r="L231" s="1"/>
      <c r="M231" s="1"/>
      <c r="N231" s="1"/>
      <c r="O231" s="1"/>
      <c r="P231" s="1"/>
      <c r="Q231" s="1"/>
      <c r="R231" s="1"/>
      <c r="S231" s="1"/>
      <c r="T231" s="1"/>
      <c r="U231" s="1"/>
      <c r="V231" s="1"/>
      <c r="W231" s="1"/>
      <c r="X231" s="1"/>
      <c r="Y231" s="1"/>
      <c r="Z231" s="1"/>
      <c r="AA231" s="1"/>
      <c r="AB231" s="1"/>
      <c r="AC231" s="1"/>
      <c r="AD231" s="1"/>
      <c r="AE231" s="1"/>
    </row>
    <row r="232" spans="1:31" ht="14.25" customHeight="1">
      <c r="A232" s="27"/>
      <c r="B232" s="1"/>
      <c r="C232" s="8"/>
      <c r="D232" s="8"/>
      <c r="E232" s="8"/>
      <c r="G232" s="1"/>
      <c r="H232" s="1"/>
      <c r="I232" s="8"/>
      <c r="J232" s="1"/>
      <c r="K232" s="1"/>
      <c r="L232" s="1"/>
      <c r="M232" s="1"/>
      <c r="N232" s="1"/>
      <c r="O232" s="1"/>
      <c r="P232" s="1"/>
      <c r="Q232" s="1"/>
      <c r="R232" s="1"/>
      <c r="S232" s="1"/>
      <c r="T232" s="1"/>
      <c r="U232" s="1"/>
      <c r="V232" s="1"/>
      <c r="W232" s="1"/>
      <c r="X232" s="1"/>
      <c r="Y232" s="1"/>
      <c r="Z232" s="1"/>
      <c r="AA232" s="1"/>
      <c r="AB232" s="1"/>
      <c r="AC232" s="1"/>
      <c r="AD232" s="1"/>
      <c r="AE232" s="1"/>
    </row>
    <row r="233" spans="1:31" ht="14.25" customHeight="1">
      <c r="A233" s="27"/>
      <c r="B233" s="1"/>
      <c r="C233" s="8"/>
      <c r="D233" s="8"/>
      <c r="E233" s="8"/>
      <c r="G233" s="1"/>
      <c r="H233" s="1"/>
      <c r="I233" s="8"/>
      <c r="J233" s="1"/>
      <c r="K233" s="1"/>
      <c r="L233" s="1"/>
      <c r="M233" s="1"/>
      <c r="N233" s="1"/>
      <c r="O233" s="1"/>
      <c r="P233" s="1"/>
      <c r="Q233" s="1"/>
      <c r="R233" s="1"/>
      <c r="S233" s="1"/>
      <c r="T233" s="1"/>
      <c r="U233" s="1"/>
      <c r="V233" s="1"/>
      <c r="W233" s="1"/>
      <c r="X233" s="1"/>
      <c r="Y233" s="1"/>
      <c r="Z233" s="1"/>
      <c r="AA233" s="1"/>
      <c r="AB233" s="1"/>
      <c r="AC233" s="1"/>
      <c r="AD233" s="1"/>
      <c r="AE233" s="1"/>
    </row>
    <row r="234" spans="1:31" ht="14.25" customHeight="1">
      <c r="A234" s="27"/>
      <c r="B234" s="1"/>
      <c r="C234" s="8"/>
      <c r="D234" s="8"/>
      <c r="E234" s="8"/>
      <c r="G234" s="1"/>
      <c r="H234" s="1"/>
      <c r="I234" s="8"/>
      <c r="J234" s="1"/>
      <c r="K234" s="1"/>
      <c r="L234" s="1"/>
      <c r="M234" s="1"/>
      <c r="N234" s="1"/>
      <c r="O234" s="1"/>
      <c r="P234" s="1"/>
      <c r="Q234" s="1"/>
      <c r="R234" s="1"/>
      <c r="S234" s="1"/>
      <c r="T234" s="1"/>
      <c r="U234" s="1"/>
      <c r="V234" s="1"/>
      <c r="W234" s="1"/>
      <c r="X234" s="1"/>
      <c r="Y234" s="1"/>
      <c r="Z234" s="1"/>
      <c r="AA234" s="1"/>
      <c r="AB234" s="1"/>
      <c r="AC234" s="1"/>
      <c r="AD234" s="1"/>
      <c r="AE234" s="1"/>
    </row>
    <row r="235" spans="1:31" ht="14.25" customHeight="1">
      <c r="A235" s="27"/>
      <c r="B235" s="1"/>
      <c r="C235" s="8"/>
      <c r="D235" s="8"/>
      <c r="E235" s="8"/>
      <c r="G235" s="1"/>
      <c r="H235" s="1"/>
      <c r="I235" s="8"/>
      <c r="J235" s="1"/>
      <c r="K235" s="1"/>
      <c r="L235" s="1"/>
      <c r="M235" s="1"/>
      <c r="N235" s="1"/>
      <c r="O235" s="1"/>
      <c r="P235" s="1"/>
      <c r="Q235" s="1"/>
      <c r="R235" s="1"/>
      <c r="S235" s="1"/>
      <c r="T235" s="1"/>
      <c r="U235" s="1"/>
      <c r="V235" s="1"/>
      <c r="W235" s="1"/>
      <c r="X235" s="1"/>
      <c r="Y235" s="1"/>
      <c r="Z235" s="1"/>
      <c r="AA235" s="1"/>
      <c r="AB235" s="1"/>
      <c r="AC235" s="1"/>
      <c r="AD235" s="1"/>
      <c r="AE235" s="1"/>
    </row>
    <row r="236" spans="1:31" ht="14.25" customHeight="1">
      <c r="A236" s="27"/>
      <c r="B236" s="1"/>
      <c r="C236" s="8"/>
      <c r="D236" s="8"/>
      <c r="E236" s="8"/>
      <c r="G236" s="1"/>
      <c r="H236" s="1"/>
      <c r="I236" s="8"/>
      <c r="J236" s="1"/>
      <c r="K236" s="1"/>
      <c r="L236" s="1"/>
      <c r="M236" s="1"/>
      <c r="N236" s="1"/>
      <c r="O236" s="1"/>
      <c r="P236" s="1"/>
      <c r="Q236" s="1"/>
      <c r="R236" s="1"/>
      <c r="S236" s="1"/>
      <c r="T236" s="1"/>
      <c r="U236" s="1"/>
      <c r="V236" s="1"/>
      <c r="W236" s="1"/>
      <c r="X236" s="1"/>
      <c r="Y236" s="1"/>
      <c r="Z236" s="1"/>
      <c r="AA236" s="1"/>
      <c r="AB236" s="1"/>
      <c r="AC236" s="1"/>
      <c r="AD236" s="1"/>
      <c r="AE236" s="1"/>
    </row>
    <row r="237" spans="1:31" ht="14.25" customHeight="1">
      <c r="A237" s="27"/>
      <c r="B237" s="1"/>
      <c r="C237" s="8"/>
      <c r="D237" s="8"/>
      <c r="E237" s="8"/>
      <c r="G237" s="1"/>
      <c r="H237" s="1"/>
      <c r="I237" s="8"/>
      <c r="J237" s="1"/>
      <c r="K237" s="1"/>
      <c r="L237" s="1"/>
      <c r="M237" s="1"/>
      <c r="N237" s="1"/>
      <c r="O237" s="1"/>
      <c r="P237" s="1"/>
      <c r="Q237" s="1"/>
      <c r="R237" s="1"/>
      <c r="S237" s="1"/>
      <c r="T237" s="1"/>
      <c r="U237" s="1"/>
      <c r="V237" s="1"/>
      <c r="W237" s="1"/>
      <c r="X237" s="1"/>
      <c r="Y237" s="1"/>
      <c r="Z237" s="1"/>
      <c r="AA237" s="1"/>
      <c r="AB237" s="1"/>
      <c r="AC237" s="1"/>
      <c r="AD237" s="1"/>
      <c r="AE237" s="1"/>
    </row>
    <row r="238" spans="1:31" ht="14.25" customHeight="1">
      <c r="A238" s="27"/>
      <c r="B238" s="1"/>
      <c r="C238" s="8"/>
      <c r="D238" s="8"/>
      <c r="E238" s="8"/>
      <c r="G238" s="1"/>
      <c r="H238" s="1"/>
      <c r="I238" s="8"/>
      <c r="J238" s="1"/>
      <c r="K238" s="1"/>
      <c r="L238" s="1"/>
      <c r="M238" s="1"/>
      <c r="N238" s="1"/>
      <c r="O238" s="1"/>
      <c r="P238" s="1"/>
      <c r="Q238" s="1"/>
      <c r="R238" s="1"/>
      <c r="S238" s="1"/>
      <c r="T238" s="1"/>
      <c r="U238" s="1"/>
      <c r="V238" s="1"/>
      <c r="W238" s="1"/>
      <c r="X238" s="1"/>
      <c r="Y238" s="1"/>
      <c r="Z238" s="1"/>
      <c r="AA238" s="1"/>
      <c r="AB238" s="1"/>
      <c r="AC238" s="1"/>
      <c r="AD238" s="1"/>
      <c r="AE238" s="1"/>
    </row>
    <row r="239" spans="1:31" ht="14.25" customHeight="1">
      <c r="A239" s="27"/>
      <c r="B239" s="1"/>
      <c r="C239" s="8"/>
      <c r="D239" s="8"/>
      <c r="E239" s="8"/>
      <c r="G239" s="1"/>
      <c r="H239" s="1"/>
      <c r="I239" s="8"/>
      <c r="J239" s="1"/>
      <c r="K239" s="1"/>
      <c r="L239" s="1"/>
      <c r="M239" s="1"/>
      <c r="N239" s="1"/>
      <c r="O239" s="1"/>
      <c r="P239" s="1"/>
      <c r="Q239" s="1"/>
      <c r="R239" s="1"/>
      <c r="S239" s="1"/>
      <c r="T239" s="1"/>
      <c r="U239" s="1"/>
      <c r="V239" s="1"/>
      <c r="W239" s="1"/>
      <c r="X239" s="1"/>
      <c r="Y239" s="1"/>
      <c r="Z239" s="1"/>
      <c r="AA239" s="1"/>
      <c r="AB239" s="1"/>
      <c r="AC239" s="1"/>
      <c r="AD239" s="1"/>
      <c r="AE239" s="1"/>
    </row>
    <row r="240" spans="1:31" ht="14.25" customHeight="1">
      <c r="A240" s="27"/>
      <c r="B240" s="1"/>
      <c r="C240" s="8"/>
      <c r="D240" s="8"/>
      <c r="E240" s="8"/>
      <c r="G240" s="1"/>
      <c r="H240" s="1"/>
      <c r="I240" s="8"/>
      <c r="J240" s="1"/>
      <c r="K240" s="1"/>
      <c r="L240" s="1"/>
      <c r="M240" s="1"/>
      <c r="N240" s="1"/>
      <c r="O240" s="1"/>
      <c r="P240" s="1"/>
      <c r="Q240" s="1"/>
      <c r="R240" s="1"/>
      <c r="S240" s="1"/>
      <c r="T240" s="1"/>
      <c r="U240" s="1"/>
      <c r="V240" s="1"/>
      <c r="W240" s="1"/>
      <c r="X240" s="1"/>
      <c r="Y240" s="1"/>
      <c r="Z240" s="1"/>
      <c r="AA240" s="1"/>
      <c r="AB240" s="1"/>
      <c r="AC240" s="1"/>
      <c r="AD240" s="1"/>
      <c r="AE240" s="1"/>
    </row>
    <row r="241" spans="1:31" ht="14.25" customHeight="1">
      <c r="A241" s="27"/>
      <c r="B241" s="1"/>
      <c r="C241" s="8"/>
      <c r="D241" s="8"/>
      <c r="E241" s="8"/>
      <c r="G241" s="1"/>
      <c r="H241" s="1"/>
      <c r="I241" s="8"/>
      <c r="J241" s="1"/>
      <c r="K241" s="1"/>
      <c r="L241" s="1"/>
      <c r="M241" s="1"/>
      <c r="N241" s="1"/>
      <c r="O241" s="1"/>
      <c r="P241" s="1"/>
      <c r="Q241" s="1"/>
      <c r="R241" s="1"/>
      <c r="S241" s="1"/>
      <c r="T241" s="1"/>
      <c r="U241" s="1"/>
      <c r="V241" s="1"/>
      <c r="W241" s="1"/>
      <c r="X241" s="1"/>
      <c r="Y241" s="1"/>
      <c r="Z241" s="1"/>
      <c r="AA241" s="1"/>
      <c r="AB241" s="1"/>
      <c r="AC241" s="1"/>
      <c r="AD241" s="1"/>
      <c r="AE241" s="1"/>
    </row>
    <row r="242" spans="1:31" ht="14.25" customHeight="1">
      <c r="A242" s="27"/>
      <c r="B242" s="1"/>
      <c r="C242" s="8"/>
      <c r="D242" s="8"/>
      <c r="E242" s="8"/>
      <c r="G242" s="1"/>
      <c r="H242" s="1"/>
      <c r="I242" s="8"/>
      <c r="J242" s="1"/>
      <c r="K242" s="1"/>
      <c r="L242" s="1"/>
      <c r="M242" s="1"/>
      <c r="N242" s="1"/>
      <c r="O242" s="1"/>
      <c r="P242" s="1"/>
      <c r="Q242" s="1"/>
      <c r="R242" s="1"/>
      <c r="S242" s="1"/>
      <c r="T242" s="1"/>
      <c r="U242" s="1"/>
      <c r="V242" s="1"/>
      <c r="W242" s="1"/>
      <c r="X242" s="1"/>
      <c r="Y242" s="1"/>
      <c r="Z242" s="1"/>
      <c r="AA242" s="1"/>
      <c r="AB242" s="1"/>
      <c r="AC242" s="1"/>
      <c r="AD242" s="1"/>
      <c r="AE242" s="1"/>
    </row>
    <row r="243" spans="1:31" ht="14.25" customHeight="1">
      <c r="A243" s="27"/>
      <c r="B243" s="1"/>
      <c r="C243" s="8"/>
      <c r="D243" s="8"/>
      <c r="E243" s="8"/>
      <c r="G243" s="1"/>
      <c r="H243" s="1"/>
      <c r="I243" s="8"/>
      <c r="J243" s="1"/>
      <c r="K243" s="1"/>
      <c r="L243" s="1"/>
      <c r="M243" s="1"/>
      <c r="N243" s="1"/>
      <c r="O243" s="1"/>
      <c r="P243" s="1"/>
      <c r="Q243" s="1"/>
      <c r="R243" s="1"/>
      <c r="S243" s="1"/>
      <c r="T243" s="1"/>
      <c r="U243" s="1"/>
      <c r="V243" s="1"/>
      <c r="W243" s="1"/>
      <c r="X243" s="1"/>
      <c r="Y243" s="1"/>
      <c r="Z243" s="1"/>
      <c r="AA243" s="1"/>
      <c r="AB243" s="1"/>
      <c r="AC243" s="1"/>
      <c r="AD243" s="1"/>
      <c r="AE243" s="1"/>
    </row>
    <row r="244" spans="1:31" ht="14.25" customHeight="1">
      <c r="A244" s="27"/>
      <c r="B244" s="1"/>
      <c r="C244" s="8"/>
      <c r="D244" s="8"/>
      <c r="E244" s="8"/>
      <c r="G244" s="1"/>
      <c r="H244" s="1"/>
      <c r="I244" s="8"/>
      <c r="J244" s="1"/>
      <c r="K244" s="1"/>
      <c r="L244" s="1"/>
      <c r="M244" s="1"/>
      <c r="N244" s="1"/>
      <c r="O244" s="1"/>
      <c r="P244" s="1"/>
      <c r="Q244" s="1"/>
      <c r="R244" s="1"/>
      <c r="S244" s="1"/>
      <c r="T244" s="1"/>
      <c r="U244" s="1"/>
      <c r="V244" s="1"/>
      <c r="W244" s="1"/>
      <c r="X244" s="1"/>
      <c r="Y244" s="1"/>
      <c r="Z244" s="1"/>
      <c r="AA244" s="1"/>
      <c r="AB244" s="1"/>
      <c r="AC244" s="1"/>
      <c r="AD244" s="1"/>
      <c r="AE244" s="1"/>
    </row>
    <row r="245" spans="1:31" ht="14.25" customHeight="1">
      <c r="A245" s="27"/>
      <c r="B245" s="1"/>
      <c r="C245" s="8"/>
      <c r="D245" s="8"/>
      <c r="E245" s="8"/>
      <c r="G245" s="1"/>
      <c r="H245" s="1"/>
      <c r="I245" s="8"/>
      <c r="J245" s="1"/>
      <c r="K245" s="1"/>
      <c r="L245" s="1"/>
      <c r="M245" s="1"/>
      <c r="N245" s="1"/>
      <c r="O245" s="1"/>
      <c r="P245" s="1"/>
      <c r="Q245" s="1"/>
      <c r="R245" s="1"/>
      <c r="S245" s="1"/>
      <c r="T245" s="1"/>
      <c r="U245" s="1"/>
      <c r="V245" s="1"/>
      <c r="W245" s="1"/>
      <c r="X245" s="1"/>
      <c r="Y245" s="1"/>
      <c r="Z245" s="1"/>
      <c r="AA245" s="1"/>
      <c r="AB245" s="1"/>
      <c r="AC245" s="1"/>
      <c r="AD245" s="1"/>
      <c r="AE245" s="1"/>
    </row>
    <row r="246" spans="1:31" ht="14.25" customHeight="1">
      <c r="A246" s="27"/>
      <c r="B246" s="1"/>
      <c r="C246" s="8"/>
      <c r="D246" s="8"/>
      <c r="E246" s="8"/>
      <c r="G246" s="1"/>
      <c r="H246" s="1"/>
      <c r="I246" s="8"/>
      <c r="J246" s="1"/>
      <c r="K246" s="1"/>
      <c r="L246" s="1"/>
      <c r="M246" s="1"/>
      <c r="N246" s="1"/>
      <c r="O246" s="1"/>
      <c r="P246" s="1"/>
      <c r="Q246" s="1"/>
      <c r="R246" s="1"/>
      <c r="S246" s="1"/>
      <c r="T246" s="1"/>
      <c r="U246" s="1"/>
      <c r="V246" s="1"/>
      <c r="W246" s="1"/>
      <c r="X246" s="1"/>
      <c r="Y246" s="1"/>
      <c r="Z246" s="1"/>
      <c r="AA246" s="1"/>
      <c r="AB246" s="1"/>
      <c r="AC246" s="1"/>
      <c r="AD246" s="1"/>
      <c r="AE246" s="1"/>
    </row>
    <row r="247" spans="1:31" ht="14.25" customHeight="1">
      <c r="A247" s="27"/>
      <c r="B247" s="1"/>
      <c r="C247" s="8"/>
      <c r="D247" s="8"/>
      <c r="E247" s="8"/>
      <c r="G247" s="1"/>
      <c r="H247" s="1"/>
      <c r="I247" s="8"/>
      <c r="J247" s="1"/>
      <c r="K247" s="1"/>
      <c r="L247" s="1"/>
      <c r="M247" s="1"/>
      <c r="N247" s="1"/>
      <c r="O247" s="1"/>
      <c r="P247" s="1"/>
      <c r="Q247" s="1"/>
      <c r="R247" s="1"/>
      <c r="S247" s="1"/>
      <c r="T247" s="1"/>
      <c r="U247" s="1"/>
      <c r="V247" s="1"/>
      <c r="W247" s="1"/>
      <c r="X247" s="1"/>
      <c r="Y247" s="1"/>
      <c r="Z247" s="1"/>
      <c r="AA247" s="1"/>
      <c r="AB247" s="1"/>
      <c r="AC247" s="1"/>
      <c r="AD247" s="1"/>
      <c r="AE247" s="1"/>
    </row>
    <row r="248" spans="1:31" ht="14.25" customHeight="1">
      <c r="A248" s="27"/>
      <c r="B248" s="1"/>
      <c r="C248" s="8"/>
      <c r="D248" s="8"/>
      <c r="E248" s="8"/>
      <c r="G248" s="1"/>
      <c r="H248" s="1"/>
      <c r="I248" s="8"/>
      <c r="J248" s="1"/>
      <c r="K248" s="1"/>
      <c r="L248" s="1"/>
      <c r="M248" s="1"/>
      <c r="N248" s="1"/>
      <c r="O248" s="1"/>
      <c r="P248" s="1"/>
      <c r="Q248" s="1"/>
      <c r="R248" s="1"/>
      <c r="S248" s="1"/>
      <c r="T248" s="1"/>
      <c r="U248" s="1"/>
      <c r="V248" s="1"/>
      <c r="W248" s="1"/>
      <c r="X248" s="1"/>
      <c r="Y248" s="1"/>
      <c r="Z248" s="1"/>
      <c r="AA248" s="1"/>
      <c r="AB248" s="1"/>
      <c r="AC248" s="1"/>
      <c r="AD248" s="1"/>
      <c r="AE248" s="1"/>
    </row>
    <row r="249" spans="1:31" ht="14.25" customHeight="1">
      <c r="A249" s="27"/>
      <c r="B249" s="1"/>
      <c r="C249" s="8"/>
      <c r="D249" s="8"/>
      <c r="E249" s="8"/>
      <c r="G249" s="1"/>
      <c r="H249" s="1"/>
      <c r="I249" s="8"/>
      <c r="J249" s="1"/>
      <c r="K249" s="1"/>
      <c r="L249" s="1"/>
      <c r="M249" s="1"/>
      <c r="N249" s="1"/>
      <c r="O249" s="1"/>
      <c r="P249" s="1"/>
      <c r="Q249" s="1"/>
      <c r="R249" s="1"/>
      <c r="S249" s="1"/>
      <c r="T249" s="1"/>
      <c r="U249" s="1"/>
      <c r="V249" s="1"/>
      <c r="W249" s="1"/>
      <c r="X249" s="1"/>
      <c r="Y249" s="1"/>
      <c r="Z249" s="1"/>
      <c r="AA249" s="1"/>
      <c r="AB249" s="1"/>
      <c r="AC249" s="1"/>
      <c r="AD249" s="1"/>
      <c r="AE249" s="1"/>
    </row>
    <row r="250" spans="1:31" ht="14.25" customHeight="1">
      <c r="A250" s="27"/>
      <c r="B250" s="1"/>
      <c r="C250" s="8"/>
      <c r="D250" s="8"/>
      <c r="E250" s="8"/>
      <c r="G250" s="1"/>
      <c r="H250" s="1"/>
      <c r="I250" s="8"/>
      <c r="J250" s="1"/>
      <c r="K250" s="1"/>
      <c r="L250" s="1"/>
      <c r="M250" s="1"/>
      <c r="N250" s="1"/>
      <c r="O250" s="1"/>
      <c r="P250" s="1"/>
      <c r="Q250" s="1"/>
      <c r="R250" s="1"/>
      <c r="S250" s="1"/>
      <c r="T250" s="1"/>
      <c r="U250" s="1"/>
      <c r="V250" s="1"/>
      <c r="W250" s="1"/>
      <c r="X250" s="1"/>
      <c r="Y250" s="1"/>
      <c r="Z250" s="1"/>
      <c r="AA250" s="1"/>
      <c r="AB250" s="1"/>
      <c r="AC250" s="1"/>
      <c r="AD250" s="1"/>
      <c r="AE250" s="1"/>
    </row>
    <row r="251" spans="1:31" ht="14.25" customHeight="1">
      <c r="A251" s="27"/>
      <c r="B251" s="1"/>
      <c r="C251" s="8"/>
      <c r="D251" s="8"/>
      <c r="E251" s="8"/>
      <c r="G251" s="1"/>
      <c r="H251" s="1"/>
      <c r="I251" s="8"/>
      <c r="J251" s="1"/>
      <c r="K251" s="1"/>
      <c r="L251" s="1"/>
      <c r="M251" s="1"/>
      <c r="N251" s="1"/>
      <c r="O251" s="1"/>
      <c r="P251" s="1"/>
      <c r="Q251" s="1"/>
      <c r="R251" s="1"/>
      <c r="S251" s="1"/>
      <c r="T251" s="1"/>
      <c r="U251" s="1"/>
      <c r="V251" s="1"/>
      <c r="W251" s="1"/>
      <c r="X251" s="1"/>
      <c r="Y251" s="1"/>
      <c r="Z251" s="1"/>
      <c r="AA251" s="1"/>
      <c r="AB251" s="1"/>
      <c r="AC251" s="1"/>
      <c r="AD251" s="1"/>
      <c r="AE251" s="1"/>
    </row>
    <row r="252" spans="1:31" ht="14.25" customHeight="1">
      <c r="A252" s="27"/>
      <c r="B252" s="1"/>
      <c r="C252" s="8"/>
      <c r="D252" s="8"/>
      <c r="E252" s="8"/>
      <c r="G252" s="1"/>
      <c r="H252" s="1"/>
      <c r="I252" s="8"/>
      <c r="J252" s="1"/>
      <c r="K252" s="1"/>
      <c r="L252" s="1"/>
      <c r="M252" s="1"/>
      <c r="N252" s="1"/>
      <c r="O252" s="1"/>
      <c r="P252" s="1"/>
      <c r="Q252" s="1"/>
      <c r="R252" s="1"/>
      <c r="S252" s="1"/>
      <c r="T252" s="1"/>
      <c r="U252" s="1"/>
      <c r="V252" s="1"/>
      <c r="W252" s="1"/>
      <c r="X252" s="1"/>
      <c r="Y252" s="1"/>
      <c r="Z252" s="1"/>
      <c r="AA252" s="1"/>
      <c r="AB252" s="1"/>
      <c r="AC252" s="1"/>
      <c r="AD252" s="1"/>
      <c r="AE252" s="1"/>
    </row>
    <row r="253" spans="1:31" ht="14.25" customHeight="1">
      <c r="A253" s="27"/>
      <c r="B253" s="1"/>
      <c r="C253" s="8"/>
      <c r="D253" s="8"/>
      <c r="E253" s="8"/>
      <c r="G253" s="1"/>
      <c r="H253" s="1"/>
      <c r="I253" s="8"/>
      <c r="J253" s="1"/>
      <c r="K253" s="1"/>
      <c r="L253" s="1"/>
      <c r="M253" s="1"/>
      <c r="N253" s="1"/>
      <c r="O253" s="1"/>
      <c r="P253" s="1"/>
      <c r="Q253" s="1"/>
      <c r="R253" s="1"/>
      <c r="S253" s="1"/>
      <c r="T253" s="1"/>
      <c r="U253" s="1"/>
      <c r="V253" s="1"/>
      <c r="W253" s="1"/>
      <c r="X253" s="1"/>
      <c r="Y253" s="1"/>
      <c r="Z253" s="1"/>
      <c r="AA253" s="1"/>
      <c r="AB253" s="1"/>
      <c r="AC253" s="1"/>
      <c r="AD253" s="1"/>
      <c r="AE253" s="1"/>
    </row>
    <row r="254" spans="1:31" ht="14.25" customHeight="1">
      <c r="A254" s="27"/>
      <c r="B254" s="1"/>
      <c r="C254" s="8"/>
      <c r="D254" s="8"/>
      <c r="E254" s="8"/>
      <c r="G254" s="1"/>
      <c r="H254" s="1"/>
      <c r="I254" s="8"/>
      <c r="J254" s="1"/>
      <c r="K254" s="1"/>
      <c r="L254" s="1"/>
      <c r="M254" s="1"/>
      <c r="N254" s="1"/>
      <c r="O254" s="1"/>
      <c r="P254" s="1"/>
      <c r="Q254" s="1"/>
      <c r="R254" s="1"/>
      <c r="S254" s="1"/>
      <c r="T254" s="1"/>
      <c r="U254" s="1"/>
      <c r="V254" s="1"/>
      <c r="W254" s="1"/>
      <c r="X254" s="1"/>
      <c r="Y254" s="1"/>
      <c r="Z254" s="1"/>
      <c r="AA254" s="1"/>
      <c r="AB254" s="1"/>
      <c r="AC254" s="1"/>
      <c r="AD254" s="1"/>
      <c r="AE254" s="1"/>
    </row>
    <row r="255" spans="1:31" ht="14.25" customHeight="1">
      <c r="A255" s="27"/>
      <c r="B255" s="1"/>
      <c r="C255" s="8"/>
      <c r="D255" s="8"/>
      <c r="E255" s="8"/>
      <c r="G255" s="1"/>
      <c r="H255" s="1"/>
      <c r="I255" s="8"/>
      <c r="J255" s="1"/>
      <c r="K255" s="1"/>
      <c r="L255" s="1"/>
      <c r="M255" s="1"/>
      <c r="N255" s="1"/>
      <c r="O255" s="1"/>
      <c r="P255" s="1"/>
      <c r="Q255" s="1"/>
      <c r="R255" s="1"/>
      <c r="S255" s="1"/>
      <c r="T255" s="1"/>
      <c r="U255" s="1"/>
      <c r="V255" s="1"/>
      <c r="W255" s="1"/>
      <c r="X255" s="1"/>
      <c r="Y255" s="1"/>
      <c r="Z255" s="1"/>
      <c r="AA255" s="1"/>
      <c r="AB255" s="1"/>
      <c r="AC255" s="1"/>
      <c r="AD255" s="1"/>
      <c r="AE255" s="1"/>
    </row>
    <row r="256" spans="1:31" ht="14.25" customHeight="1">
      <c r="A256" s="27"/>
      <c r="B256" s="1"/>
      <c r="C256" s="8"/>
      <c r="D256" s="8"/>
      <c r="E256" s="8"/>
      <c r="G256" s="1"/>
      <c r="H256" s="1"/>
      <c r="I256" s="8"/>
      <c r="J256" s="1"/>
      <c r="K256" s="1"/>
      <c r="L256" s="1"/>
      <c r="M256" s="1"/>
      <c r="N256" s="1"/>
      <c r="O256" s="1"/>
      <c r="P256" s="1"/>
      <c r="Q256" s="1"/>
      <c r="R256" s="1"/>
      <c r="S256" s="1"/>
      <c r="T256" s="1"/>
      <c r="U256" s="1"/>
      <c r="V256" s="1"/>
      <c r="W256" s="1"/>
      <c r="X256" s="1"/>
      <c r="Y256" s="1"/>
      <c r="Z256" s="1"/>
      <c r="AA256" s="1"/>
      <c r="AB256" s="1"/>
      <c r="AC256" s="1"/>
      <c r="AD256" s="1"/>
      <c r="AE256" s="1"/>
    </row>
    <row r="257" spans="1:31" ht="14.25" customHeight="1">
      <c r="A257" s="27"/>
      <c r="B257" s="1"/>
      <c r="C257" s="8"/>
      <c r="D257" s="8"/>
      <c r="E257" s="8"/>
      <c r="G257" s="1"/>
      <c r="H257" s="1"/>
      <c r="I257" s="8"/>
      <c r="J257" s="1"/>
      <c r="K257" s="1"/>
      <c r="L257" s="1"/>
      <c r="M257" s="1"/>
      <c r="N257" s="1"/>
      <c r="O257" s="1"/>
      <c r="P257" s="1"/>
      <c r="Q257" s="1"/>
      <c r="R257" s="1"/>
      <c r="S257" s="1"/>
      <c r="T257" s="1"/>
      <c r="U257" s="1"/>
      <c r="V257" s="1"/>
      <c r="W257" s="1"/>
      <c r="X257" s="1"/>
      <c r="Y257" s="1"/>
      <c r="Z257" s="1"/>
      <c r="AA257" s="1"/>
      <c r="AB257" s="1"/>
      <c r="AC257" s="1"/>
      <c r="AD257" s="1"/>
      <c r="AE257" s="1"/>
    </row>
    <row r="258" spans="1:31" ht="14.25" customHeight="1">
      <c r="A258" s="27"/>
      <c r="B258" s="1"/>
      <c r="C258" s="8"/>
      <c r="D258" s="8"/>
      <c r="E258" s="8"/>
      <c r="G258" s="1"/>
      <c r="H258" s="1"/>
      <c r="I258" s="8"/>
      <c r="J258" s="1"/>
      <c r="K258" s="1"/>
      <c r="L258" s="1"/>
      <c r="M258" s="1"/>
      <c r="N258" s="1"/>
      <c r="O258" s="1"/>
      <c r="P258" s="1"/>
      <c r="Q258" s="1"/>
      <c r="R258" s="1"/>
      <c r="S258" s="1"/>
      <c r="T258" s="1"/>
      <c r="U258" s="1"/>
      <c r="V258" s="1"/>
      <c r="W258" s="1"/>
      <c r="X258" s="1"/>
      <c r="Y258" s="1"/>
      <c r="Z258" s="1"/>
      <c r="AA258" s="1"/>
      <c r="AB258" s="1"/>
      <c r="AC258" s="1"/>
      <c r="AD258" s="1"/>
      <c r="AE258" s="1"/>
    </row>
    <row r="259" spans="1:31" ht="14.25" customHeight="1">
      <c r="A259" s="27"/>
      <c r="B259" s="1"/>
      <c r="C259" s="8"/>
      <c r="D259" s="8"/>
      <c r="E259" s="8"/>
      <c r="G259" s="1"/>
      <c r="H259" s="1"/>
      <c r="I259" s="8"/>
      <c r="J259" s="1"/>
      <c r="K259" s="1"/>
      <c r="L259" s="1"/>
      <c r="M259" s="1"/>
      <c r="N259" s="1"/>
      <c r="O259" s="1"/>
      <c r="P259" s="1"/>
      <c r="Q259" s="1"/>
      <c r="R259" s="1"/>
      <c r="S259" s="1"/>
      <c r="T259" s="1"/>
      <c r="U259" s="1"/>
      <c r="V259" s="1"/>
      <c r="W259" s="1"/>
      <c r="X259" s="1"/>
      <c r="Y259" s="1"/>
      <c r="Z259" s="1"/>
      <c r="AA259" s="1"/>
      <c r="AB259" s="1"/>
      <c r="AC259" s="1"/>
      <c r="AD259" s="1"/>
      <c r="AE259" s="1"/>
    </row>
    <row r="260" spans="1:31" ht="14.25" customHeight="1">
      <c r="A260" s="27"/>
      <c r="B260" s="1"/>
      <c r="C260" s="8"/>
      <c r="D260" s="8"/>
      <c r="E260" s="8"/>
      <c r="G260" s="1"/>
      <c r="H260" s="1"/>
      <c r="I260" s="8"/>
      <c r="J260" s="1"/>
      <c r="K260" s="1"/>
      <c r="L260" s="1"/>
      <c r="M260" s="1"/>
      <c r="N260" s="1"/>
      <c r="O260" s="1"/>
      <c r="P260" s="1"/>
      <c r="Q260" s="1"/>
      <c r="R260" s="1"/>
      <c r="S260" s="1"/>
      <c r="T260" s="1"/>
      <c r="U260" s="1"/>
      <c r="V260" s="1"/>
      <c r="W260" s="1"/>
      <c r="X260" s="1"/>
      <c r="Y260" s="1"/>
      <c r="Z260" s="1"/>
      <c r="AA260" s="1"/>
      <c r="AB260" s="1"/>
      <c r="AC260" s="1"/>
      <c r="AD260" s="1"/>
      <c r="AE260" s="1"/>
    </row>
    <row r="261" spans="1:31" ht="14.25" customHeight="1">
      <c r="A261" s="27"/>
      <c r="B261" s="1"/>
      <c r="C261" s="8"/>
      <c r="D261" s="8"/>
      <c r="E261" s="8"/>
      <c r="G261" s="1"/>
      <c r="H261" s="1"/>
      <c r="I261" s="8"/>
      <c r="J261" s="1"/>
      <c r="K261" s="1"/>
      <c r="L261" s="1"/>
      <c r="M261" s="1"/>
      <c r="N261" s="1"/>
      <c r="O261" s="1"/>
      <c r="P261" s="1"/>
      <c r="Q261" s="1"/>
      <c r="R261" s="1"/>
      <c r="S261" s="1"/>
      <c r="T261" s="1"/>
      <c r="U261" s="1"/>
      <c r="V261" s="1"/>
      <c r="W261" s="1"/>
      <c r="X261" s="1"/>
      <c r="Y261" s="1"/>
      <c r="Z261" s="1"/>
      <c r="AA261" s="1"/>
      <c r="AB261" s="1"/>
      <c r="AC261" s="1"/>
      <c r="AD261" s="1"/>
      <c r="AE261" s="1"/>
    </row>
    <row r="262" spans="1:31" ht="14.25" customHeight="1">
      <c r="A262" s="27"/>
      <c r="B262" s="1"/>
      <c r="C262" s="8"/>
      <c r="D262" s="8"/>
      <c r="E262" s="8"/>
      <c r="G262" s="1"/>
      <c r="H262" s="1"/>
      <c r="I262" s="8"/>
      <c r="J262" s="1"/>
      <c r="K262" s="1"/>
      <c r="L262" s="1"/>
      <c r="M262" s="1"/>
      <c r="N262" s="1"/>
      <c r="O262" s="1"/>
      <c r="P262" s="1"/>
      <c r="Q262" s="1"/>
      <c r="R262" s="1"/>
      <c r="S262" s="1"/>
      <c r="T262" s="1"/>
      <c r="U262" s="1"/>
      <c r="V262" s="1"/>
      <c r="W262" s="1"/>
      <c r="X262" s="1"/>
      <c r="Y262" s="1"/>
      <c r="Z262" s="1"/>
      <c r="AA262" s="1"/>
      <c r="AB262" s="1"/>
      <c r="AC262" s="1"/>
      <c r="AD262" s="1"/>
      <c r="AE262" s="1"/>
    </row>
    <row r="263" spans="1:31" ht="14.25" customHeight="1">
      <c r="A263" s="27"/>
      <c r="B263" s="1"/>
      <c r="C263" s="8"/>
      <c r="D263" s="8"/>
      <c r="E263" s="8"/>
      <c r="G263" s="1"/>
      <c r="H263" s="1"/>
      <c r="I263" s="8"/>
      <c r="J263" s="1"/>
      <c r="K263" s="1"/>
      <c r="L263" s="1"/>
      <c r="M263" s="1"/>
      <c r="N263" s="1"/>
      <c r="O263" s="1"/>
      <c r="P263" s="1"/>
      <c r="Q263" s="1"/>
      <c r="R263" s="1"/>
      <c r="S263" s="1"/>
      <c r="T263" s="1"/>
      <c r="U263" s="1"/>
      <c r="V263" s="1"/>
      <c r="W263" s="1"/>
      <c r="X263" s="1"/>
      <c r="Y263" s="1"/>
      <c r="Z263" s="1"/>
      <c r="AA263" s="1"/>
      <c r="AB263" s="1"/>
      <c r="AC263" s="1"/>
      <c r="AD263" s="1"/>
      <c r="AE263" s="1"/>
    </row>
    <row r="264" spans="1:31" ht="14.25" customHeight="1">
      <c r="A264" s="27"/>
      <c r="B264" s="1"/>
      <c r="C264" s="8"/>
      <c r="D264" s="8"/>
      <c r="E264" s="8"/>
      <c r="G264" s="1"/>
      <c r="H264" s="1"/>
      <c r="I264" s="8"/>
      <c r="J264" s="1"/>
      <c r="K264" s="1"/>
      <c r="L264" s="1"/>
      <c r="M264" s="1"/>
      <c r="N264" s="1"/>
      <c r="O264" s="1"/>
      <c r="P264" s="1"/>
      <c r="Q264" s="1"/>
      <c r="R264" s="1"/>
      <c r="S264" s="1"/>
      <c r="T264" s="1"/>
      <c r="U264" s="1"/>
      <c r="V264" s="1"/>
      <c r="W264" s="1"/>
      <c r="X264" s="1"/>
      <c r="Y264" s="1"/>
      <c r="Z264" s="1"/>
      <c r="AA264" s="1"/>
      <c r="AB264" s="1"/>
      <c r="AC264" s="1"/>
      <c r="AD264" s="1"/>
      <c r="AE264" s="1"/>
    </row>
    <row r="265" spans="1:31" ht="14.25" customHeight="1">
      <c r="A265" s="27"/>
      <c r="B265" s="1"/>
      <c r="C265" s="8"/>
      <c r="D265" s="8"/>
      <c r="E265" s="8"/>
      <c r="G265" s="1"/>
      <c r="H265" s="1"/>
      <c r="I265" s="8"/>
      <c r="J265" s="1"/>
      <c r="K265" s="1"/>
      <c r="L265" s="1"/>
      <c r="M265" s="1"/>
      <c r="N265" s="1"/>
      <c r="O265" s="1"/>
      <c r="P265" s="1"/>
      <c r="Q265" s="1"/>
      <c r="R265" s="1"/>
      <c r="S265" s="1"/>
      <c r="T265" s="1"/>
      <c r="U265" s="1"/>
      <c r="V265" s="1"/>
      <c r="W265" s="1"/>
      <c r="X265" s="1"/>
      <c r="Y265" s="1"/>
      <c r="Z265" s="1"/>
      <c r="AA265" s="1"/>
      <c r="AB265" s="1"/>
      <c r="AC265" s="1"/>
      <c r="AD265" s="1"/>
      <c r="AE265" s="1"/>
    </row>
    <row r="266" spans="1:31" ht="14.25" customHeight="1">
      <c r="A266" s="27"/>
      <c r="B266" s="1"/>
      <c r="C266" s="8"/>
      <c r="D266" s="8"/>
      <c r="E266" s="8"/>
      <c r="G266" s="1"/>
      <c r="H266" s="1"/>
      <c r="I266" s="8"/>
      <c r="J266" s="1"/>
      <c r="K266" s="1"/>
      <c r="L266" s="1"/>
      <c r="M266" s="1"/>
      <c r="N266" s="1"/>
      <c r="O266" s="1"/>
      <c r="P266" s="1"/>
      <c r="Q266" s="1"/>
      <c r="R266" s="1"/>
      <c r="S266" s="1"/>
      <c r="T266" s="1"/>
      <c r="U266" s="1"/>
      <c r="V266" s="1"/>
      <c r="W266" s="1"/>
      <c r="X266" s="1"/>
      <c r="Y266" s="1"/>
      <c r="Z266" s="1"/>
      <c r="AA266" s="1"/>
      <c r="AB266" s="1"/>
      <c r="AC266" s="1"/>
      <c r="AD266" s="1"/>
      <c r="AE266" s="1"/>
    </row>
    <row r="267" spans="1:31" ht="14.25" customHeight="1">
      <c r="A267" s="27"/>
      <c r="B267" s="1"/>
      <c r="C267" s="8"/>
      <c r="D267" s="8"/>
      <c r="E267" s="8"/>
      <c r="G267" s="1"/>
      <c r="H267" s="1"/>
      <c r="I267" s="8"/>
      <c r="J267" s="1"/>
      <c r="K267" s="1"/>
      <c r="L267" s="1"/>
      <c r="M267" s="1"/>
      <c r="N267" s="1"/>
      <c r="O267" s="1"/>
      <c r="P267" s="1"/>
      <c r="Q267" s="1"/>
      <c r="R267" s="1"/>
      <c r="S267" s="1"/>
      <c r="T267" s="1"/>
      <c r="U267" s="1"/>
      <c r="V267" s="1"/>
      <c r="W267" s="1"/>
      <c r="X267" s="1"/>
      <c r="Y267" s="1"/>
      <c r="Z267" s="1"/>
      <c r="AA267" s="1"/>
      <c r="AB267" s="1"/>
      <c r="AC267" s="1"/>
      <c r="AD267" s="1"/>
      <c r="AE267" s="1"/>
    </row>
    <row r="268" spans="1:31" ht="14.25" customHeight="1">
      <c r="A268" s="27"/>
      <c r="B268" s="1"/>
      <c r="C268" s="8"/>
      <c r="D268" s="8"/>
      <c r="E268" s="8"/>
      <c r="G268" s="1"/>
      <c r="H268" s="1"/>
      <c r="I268" s="8"/>
      <c r="J268" s="1"/>
      <c r="K268" s="1"/>
      <c r="L268" s="1"/>
      <c r="M268" s="1"/>
      <c r="N268" s="1"/>
      <c r="O268" s="1"/>
      <c r="P268" s="1"/>
      <c r="Q268" s="1"/>
      <c r="R268" s="1"/>
      <c r="S268" s="1"/>
      <c r="T268" s="1"/>
      <c r="U268" s="1"/>
      <c r="V268" s="1"/>
      <c r="W268" s="1"/>
      <c r="X268" s="1"/>
      <c r="Y268" s="1"/>
      <c r="Z268" s="1"/>
      <c r="AA268" s="1"/>
      <c r="AB268" s="1"/>
      <c r="AC268" s="1"/>
      <c r="AD268" s="1"/>
      <c r="AE268" s="1"/>
    </row>
    <row r="269" spans="1:31" ht="14.25" customHeight="1">
      <c r="A269" s="27"/>
      <c r="B269" s="1"/>
      <c r="C269" s="8"/>
      <c r="D269" s="8"/>
      <c r="E269" s="8"/>
      <c r="G269" s="1"/>
      <c r="H269" s="1"/>
      <c r="I269" s="8"/>
      <c r="J269" s="1"/>
      <c r="K269" s="1"/>
      <c r="L269" s="1"/>
      <c r="M269" s="1"/>
      <c r="N269" s="1"/>
      <c r="O269" s="1"/>
      <c r="P269" s="1"/>
      <c r="Q269" s="1"/>
      <c r="R269" s="1"/>
      <c r="S269" s="1"/>
      <c r="T269" s="1"/>
      <c r="U269" s="1"/>
      <c r="V269" s="1"/>
      <c r="W269" s="1"/>
      <c r="X269" s="1"/>
      <c r="Y269" s="1"/>
      <c r="Z269" s="1"/>
      <c r="AA269" s="1"/>
      <c r="AB269" s="1"/>
      <c r="AC269" s="1"/>
      <c r="AD269" s="1"/>
      <c r="AE269" s="1"/>
    </row>
    <row r="270" spans="1:31" ht="14.25" customHeight="1">
      <c r="A270" s="27"/>
      <c r="B270" s="1"/>
      <c r="C270" s="8"/>
      <c r="D270" s="8"/>
      <c r="E270" s="8"/>
      <c r="G270" s="1"/>
      <c r="H270" s="1"/>
      <c r="I270" s="8"/>
      <c r="J270" s="1"/>
      <c r="K270" s="1"/>
      <c r="L270" s="1"/>
      <c r="M270" s="1"/>
      <c r="N270" s="1"/>
      <c r="O270" s="1"/>
      <c r="P270" s="1"/>
      <c r="Q270" s="1"/>
      <c r="R270" s="1"/>
      <c r="S270" s="1"/>
      <c r="T270" s="1"/>
      <c r="U270" s="1"/>
      <c r="V270" s="1"/>
      <c r="W270" s="1"/>
      <c r="X270" s="1"/>
      <c r="Y270" s="1"/>
      <c r="Z270" s="1"/>
      <c r="AA270" s="1"/>
      <c r="AB270" s="1"/>
      <c r="AC270" s="1"/>
      <c r="AD270" s="1"/>
      <c r="AE270" s="1"/>
    </row>
    <row r="271" spans="1:31" ht="14.25" customHeight="1">
      <c r="A271" s="27"/>
      <c r="B271" s="1"/>
      <c r="C271" s="8"/>
      <c r="D271" s="8"/>
      <c r="E271" s="8"/>
      <c r="G271" s="1"/>
      <c r="H271" s="1"/>
      <c r="I271" s="8"/>
      <c r="J271" s="1"/>
      <c r="K271" s="1"/>
      <c r="L271" s="1"/>
      <c r="M271" s="1"/>
      <c r="N271" s="1"/>
      <c r="O271" s="1"/>
      <c r="P271" s="1"/>
      <c r="Q271" s="1"/>
      <c r="R271" s="1"/>
      <c r="S271" s="1"/>
      <c r="T271" s="1"/>
      <c r="U271" s="1"/>
      <c r="V271" s="1"/>
      <c r="W271" s="1"/>
      <c r="X271" s="1"/>
      <c r="Y271" s="1"/>
      <c r="Z271" s="1"/>
      <c r="AA271" s="1"/>
      <c r="AB271" s="1"/>
      <c r="AC271" s="1"/>
      <c r="AD271" s="1"/>
      <c r="AE271" s="1"/>
    </row>
    <row r="272" spans="1:31" ht="14.25" customHeight="1">
      <c r="A272" s="27"/>
      <c r="B272" s="1"/>
      <c r="C272" s="8"/>
      <c r="D272" s="8"/>
      <c r="E272" s="8"/>
      <c r="G272" s="1"/>
      <c r="H272" s="1"/>
      <c r="I272" s="8"/>
      <c r="J272" s="1"/>
      <c r="K272" s="1"/>
      <c r="L272" s="1"/>
      <c r="M272" s="1"/>
      <c r="N272" s="1"/>
      <c r="O272" s="1"/>
      <c r="P272" s="1"/>
      <c r="Q272" s="1"/>
      <c r="R272" s="1"/>
      <c r="S272" s="1"/>
      <c r="T272" s="1"/>
      <c r="U272" s="1"/>
      <c r="V272" s="1"/>
      <c r="W272" s="1"/>
      <c r="X272" s="1"/>
      <c r="Y272" s="1"/>
      <c r="Z272" s="1"/>
      <c r="AA272" s="1"/>
      <c r="AB272" s="1"/>
      <c r="AC272" s="1"/>
      <c r="AD272" s="1"/>
      <c r="AE272" s="1"/>
    </row>
    <row r="273" spans="1:31" ht="14.25" customHeight="1">
      <c r="A273" s="27"/>
      <c r="B273" s="1"/>
      <c r="C273" s="8"/>
      <c r="D273" s="8"/>
      <c r="E273" s="8"/>
      <c r="G273" s="1"/>
      <c r="H273" s="1"/>
      <c r="I273" s="8"/>
      <c r="J273" s="1"/>
      <c r="K273" s="1"/>
      <c r="L273" s="1"/>
      <c r="M273" s="1"/>
      <c r="N273" s="1"/>
      <c r="O273" s="1"/>
      <c r="P273" s="1"/>
      <c r="Q273" s="1"/>
      <c r="R273" s="1"/>
      <c r="S273" s="1"/>
      <c r="T273" s="1"/>
      <c r="U273" s="1"/>
      <c r="V273" s="1"/>
      <c r="W273" s="1"/>
      <c r="X273" s="1"/>
      <c r="Y273" s="1"/>
      <c r="Z273" s="1"/>
      <c r="AA273" s="1"/>
      <c r="AB273" s="1"/>
      <c r="AC273" s="1"/>
      <c r="AD273" s="1"/>
      <c r="AE273" s="1"/>
    </row>
    <row r="274" spans="1:31" ht="14.25" customHeight="1">
      <c r="A274" s="27"/>
      <c r="B274" s="1"/>
      <c r="C274" s="8"/>
      <c r="D274" s="8"/>
      <c r="E274" s="8"/>
      <c r="G274" s="1"/>
      <c r="H274" s="1"/>
      <c r="I274" s="8"/>
      <c r="J274" s="1"/>
      <c r="K274" s="1"/>
      <c r="L274" s="1"/>
      <c r="M274" s="1"/>
      <c r="N274" s="1"/>
      <c r="O274" s="1"/>
      <c r="P274" s="1"/>
      <c r="Q274" s="1"/>
      <c r="R274" s="1"/>
      <c r="S274" s="1"/>
      <c r="T274" s="1"/>
      <c r="U274" s="1"/>
      <c r="V274" s="1"/>
      <c r="W274" s="1"/>
      <c r="X274" s="1"/>
      <c r="Y274" s="1"/>
      <c r="Z274" s="1"/>
      <c r="AA274" s="1"/>
      <c r="AB274" s="1"/>
      <c r="AC274" s="1"/>
      <c r="AD274" s="1"/>
      <c r="AE274" s="1"/>
    </row>
    <row r="275" spans="1:31" ht="14.25" customHeight="1">
      <c r="A275" s="27"/>
      <c r="B275" s="1"/>
      <c r="C275" s="8"/>
      <c r="D275" s="8"/>
      <c r="E275" s="8"/>
      <c r="G275" s="1"/>
      <c r="H275" s="1"/>
      <c r="I275" s="8"/>
      <c r="J275" s="1"/>
      <c r="K275" s="1"/>
      <c r="L275" s="1"/>
      <c r="M275" s="1"/>
      <c r="N275" s="1"/>
      <c r="O275" s="1"/>
      <c r="P275" s="1"/>
      <c r="Q275" s="1"/>
      <c r="R275" s="1"/>
      <c r="S275" s="1"/>
      <c r="T275" s="1"/>
      <c r="U275" s="1"/>
      <c r="V275" s="1"/>
      <c r="W275" s="1"/>
      <c r="X275" s="1"/>
      <c r="Y275" s="1"/>
      <c r="Z275" s="1"/>
      <c r="AA275" s="1"/>
      <c r="AB275" s="1"/>
      <c r="AC275" s="1"/>
      <c r="AD275" s="1"/>
      <c r="AE275" s="1"/>
    </row>
    <row r="276" spans="1:31" ht="14.25" customHeight="1">
      <c r="A276" s="27"/>
      <c r="B276" s="1"/>
      <c r="C276" s="8"/>
      <c r="D276" s="8"/>
      <c r="E276" s="8"/>
      <c r="G276" s="1"/>
      <c r="H276" s="1"/>
      <c r="I276" s="8"/>
      <c r="J276" s="1"/>
      <c r="K276" s="1"/>
      <c r="L276" s="1"/>
      <c r="M276" s="1"/>
      <c r="N276" s="1"/>
      <c r="O276" s="1"/>
      <c r="P276" s="1"/>
      <c r="Q276" s="1"/>
      <c r="R276" s="1"/>
      <c r="S276" s="1"/>
      <c r="T276" s="1"/>
      <c r="U276" s="1"/>
      <c r="V276" s="1"/>
      <c r="W276" s="1"/>
      <c r="X276" s="1"/>
      <c r="Y276" s="1"/>
      <c r="Z276" s="1"/>
      <c r="AA276" s="1"/>
      <c r="AB276" s="1"/>
      <c r="AC276" s="1"/>
      <c r="AD276" s="1"/>
      <c r="AE276" s="1"/>
    </row>
    <row r="277" spans="1:31" ht="14.25" customHeight="1">
      <c r="A277" s="27"/>
      <c r="B277" s="1"/>
      <c r="C277" s="8"/>
      <c r="D277" s="8"/>
      <c r="E277" s="8"/>
      <c r="G277" s="1"/>
      <c r="H277" s="1"/>
      <c r="I277" s="8"/>
      <c r="J277" s="1"/>
      <c r="K277" s="1"/>
      <c r="L277" s="1"/>
      <c r="M277" s="1"/>
      <c r="N277" s="1"/>
      <c r="O277" s="1"/>
      <c r="P277" s="1"/>
      <c r="Q277" s="1"/>
      <c r="R277" s="1"/>
      <c r="S277" s="1"/>
      <c r="T277" s="1"/>
      <c r="U277" s="1"/>
      <c r="V277" s="1"/>
      <c r="W277" s="1"/>
      <c r="X277" s="1"/>
      <c r="Y277" s="1"/>
      <c r="Z277" s="1"/>
      <c r="AA277" s="1"/>
      <c r="AB277" s="1"/>
      <c r="AC277" s="1"/>
      <c r="AD277" s="1"/>
      <c r="AE277" s="1"/>
    </row>
    <row r="278" spans="1:31" ht="14.25" customHeight="1">
      <c r="A278" s="27"/>
      <c r="B278" s="1"/>
      <c r="C278" s="8"/>
      <c r="D278" s="8"/>
      <c r="E278" s="8"/>
      <c r="G278" s="1"/>
      <c r="H278" s="1"/>
      <c r="I278" s="8"/>
      <c r="J278" s="1"/>
      <c r="K278" s="1"/>
      <c r="L278" s="1"/>
      <c r="M278" s="1"/>
      <c r="N278" s="1"/>
      <c r="O278" s="1"/>
      <c r="P278" s="1"/>
      <c r="Q278" s="1"/>
      <c r="R278" s="1"/>
      <c r="S278" s="1"/>
      <c r="T278" s="1"/>
      <c r="U278" s="1"/>
      <c r="V278" s="1"/>
      <c r="W278" s="1"/>
      <c r="X278" s="1"/>
      <c r="Y278" s="1"/>
      <c r="Z278" s="1"/>
      <c r="AA278" s="1"/>
      <c r="AB278" s="1"/>
      <c r="AC278" s="1"/>
      <c r="AD278" s="1"/>
      <c r="AE278" s="1"/>
    </row>
    <row r="279" spans="1:31" ht="14.25" customHeight="1">
      <c r="A279" s="27"/>
      <c r="B279" s="1"/>
      <c r="C279" s="8"/>
      <c r="D279" s="8"/>
      <c r="E279" s="8"/>
      <c r="G279" s="1"/>
      <c r="H279" s="1"/>
      <c r="I279" s="8"/>
      <c r="J279" s="1"/>
      <c r="K279" s="1"/>
      <c r="L279" s="1"/>
      <c r="M279" s="1"/>
      <c r="N279" s="1"/>
      <c r="O279" s="1"/>
      <c r="P279" s="1"/>
      <c r="Q279" s="1"/>
      <c r="R279" s="1"/>
      <c r="S279" s="1"/>
      <c r="T279" s="1"/>
      <c r="U279" s="1"/>
      <c r="V279" s="1"/>
      <c r="W279" s="1"/>
      <c r="X279" s="1"/>
      <c r="Y279" s="1"/>
      <c r="Z279" s="1"/>
      <c r="AA279" s="1"/>
      <c r="AB279" s="1"/>
      <c r="AC279" s="1"/>
      <c r="AD279" s="1"/>
      <c r="AE279" s="1"/>
    </row>
    <row r="280" spans="1:31" ht="14.25" customHeight="1">
      <c r="A280" s="27"/>
      <c r="B280" s="1"/>
      <c r="C280" s="8"/>
      <c r="D280" s="8"/>
      <c r="E280" s="8"/>
      <c r="G280" s="1"/>
      <c r="H280" s="1"/>
      <c r="I280" s="8"/>
      <c r="J280" s="1"/>
      <c r="K280" s="1"/>
      <c r="L280" s="1"/>
      <c r="M280" s="1"/>
      <c r="N280" s="1"/>
      <c r="O280" s="1"/>
      <c r="P280" s="1"/>
      <c r="Q280" s="1"/>
      <c r="R280" s="1"/>
      <c r="S280" s="1"/>
      <c r="T280" s="1"/>
      <c r="U280" s="1"/>
      <c r="V280" s="1"/>
      <c r="W280" s="1"/>
      <c r="X280" s="1"/>
      <c r="Y280" s="1"/>
      <c r="Z280" s="1"/>
      <c r="AA280" s="1"/>
      <c r="AB280" s="1"/>
      <c r="AC280" s="1"/>
      <c r="AD280" s="1"/>
      <c r="AE280" s="1"/>
    </row>
    <row r="281" spans="1:31" ht="14.25" customHeight="1">
      <c r="A281" s="27"/>
      <c r="B281" s="1"/>
      <c r="C281" s="8"/>
      <c r="D281" s="8"/>
      <c r="E281" s="8"/>
      <c r="G281" s="1"/>
      <c r="H281" s="1"/>
      <c r="I281" s="8"/>
      <c r="J281" s="1"/>
      <c r="K281" s="1"/>
      <c r="L281" s="1"/>
      <c r="M281" s="1"/>
      <c r="N281" s="1"/>
      <c r="O281" s="1"/>
      <c r="P281" s="1"/>
      <c r="Q281" s="1"/>
      <c r="R281" s="1"/>
      <c r="S281" s="1"/>
      <c r="T281" s="1"/>
      <c r="U281" s="1"/>
      <c r="V281" s="1"/>
      <c r="W281" s="1"/>
      <c r="X281" s="1"/>
      <c r="Y281" s="1"/>
      <c r="Z281" s="1"/>
      <c r="AA281" s="1"/>
      <c r="AB281" s="1"/>
      <c r="AC281" s="1"/>
      <c r="AD281" s="1"/>
      <c r="AE281" s="1"/>
    </row>
    <row r="282" spans="1:31" ht="14.25" customHeight="1">
      <c r="A282" s="27"/>
      <c r="B282" s="1"/>
      <c r="C282" s="8"/>
      <c r="D282" s="8"/>
      <c r="E282" s="8"/>
      <c r="G282" s="1"/>
      <c r="H282" s="1"/>
      <c r="I282" s="8"/>
      <c r="J282" s="1"/>
      <c r="K282" s="1"/>
      <c r="L282" s="1"/>
      <c r="M282" s="1"/>
      <c r="N282" s="1"/>
      <c r="O282" s="1"/>
      <c r="P282" s="1"/>
      <c r="Q282" s="1"/>
      <c r="R282" s="1"/>
      <c r="S282" s="1"/>
      <c r="T282" s="1"/>
      <c r="U282" s="1"/>
      <c r="V282" s="1"/>
      <c r="W282" s="1"/>
      <c r="X282" s="1"/>
      <c r="Y282" s="1"/>
      <c r="Z282" s="1"/>
      <c r="AA282" s="1"/>
      <c r="AB282" s="1"/>
      <c r="AC282" s="1"/>
      <c r="AD282" s="1"/>
      <c r="AE282" s="1"/>
    </row>
    <row r="283" spans="1:31" ht="14.25" customHeight="1">
      <c r="A283" s="27"/>
      <c r="B283" s="1"/>
      <c r="C283" s="8"/>
      <c r="D283" s="8"/>
      <c r="E283" s="8"/>
      <c r="G283" s="1"/>
      <c r="H283" s="1"/>
      <c r="I283" s="8"/>
      <c r="J283" s="1"/>
      <c r="K283" s="1"/>
      <c r="L283" s="1"/>
      <c r="M283" s="1"/>
      <c r="N283" s="1"/>
      <c r="O283" s="1"/>
      <c r="P283" s="1"/>
      <c r="Q283" s="1"/>
      <c r="R283" s="1"/>
      <c r="S283" s="1"/>
      <c r="T283" s="1"/>
      <c r="U283" s="1"/>
      <c r="V283" s="1"/>
      <c r="W283" s="1"/>
      <c r="X283" s="1"/>
      <c r="Y283" s="1"/>
      <c r="Z283" s="1"/>
      <c r="AA283" s="1"/>
      <c r="AB283" s="1"/>
      <c r="AC283" s="1"/>
      <c r="AD283" s="1"/>
      <c r="AE283" s="1"/>
    </row>
    <row r="284" spans="1:31" ht="14.25" customHeight="1">
      <c r="A284" s="27"/>
      <c r="B284" s="1"/>
      <c r="C284" s="8"/>
      <c r="D284" s="8"/>
      <c r="E284" s="8"/>
      <c r="G284" s="1"/>
      <c r="H284" s="1"/>
      <c r="I284" s="8"/>
      <c r="J284" s="1"/>
      <c r="K284" s="1"/>
      <c r="L284" s="1"/>
      <c r="M284" s="1"/>
      <c r="N284" s="1"/>
      <c r="O284" s="1"/>
      <c r="P284" s="1"/>
      <c r="Q284" s="1"/>
      <c r="R284" s="1"/>
      <c r="S284" s="1"/>
      <c r="T284" s="1"/>
      <c r="U284" s="1"/>
      <c r="V284" s="1"/>
      <c r="W284" s="1"/>
      <c r="X284" s="1"/>
      <c r="Y284" s="1"/>
      <c r="Z284" s="1"/>
      <c r="AA284" s="1"/>
      <c r="AB284" s="1"/>
      <c r="AC284" s="1"/>
      <c r="AD284" s="1"/>
      <c r="AE284" s="1"/>
    </row>
    <row r="285" spans="1:31" ht="14.25" customHeight="1">
      <c r="A285" s="27"/>
      <c r="B285" s="1"/>
      <c r="C285" s="8"/>
      <c r="D285" s="8"/>
      <c r="E285" s="8"/>
      <c r="G285" s="1"/>
      <c r="H285" s="1"/>
      <c r="I285" s="8"/>
      <c r="J285" s="1"/>
      <c r="K285" s="1"/>
      <c r="L285" s="1"/>
      <c r="M285" s="1"/>
      <c r="N285" s="1"/>
      <c r="O285" s="1"/>
      <c r="P285" s="1"/>
      <c r="Q285" s="1"/>
      <c r="R285" s="1"/>
      <c r="S285" s="1"/>
      <c r="T285" s="1"/>
      <c r="U285" s="1"/>
      <c r="V285" s="1"/>
      <c r="W285" s="1"/>
      <c r="X285" s="1"/>
      <c r="Y285" s="1"/>
      <c r="Z285" s="1"/>
      <c r="AA285" s="1"/>
      <c r="AB285" s="1"/>
      <c r="AC285" s="1"/>
      <c r="AD285" s="1"/>
      <c r="AE285" s="1"/>
    </row>
    <row r="286" spans="1:31" ht="14.25" customHeight="1">
      <c r="A286" s="27"/>
      <c r="B286" s="1"/>
      <c r="C286" s="8"/>
      <c r="D286" s="8"/>
      <c r="E286" s="8"/>
      <c r="G286" s="1"/>
      <c r="H286" s="1"/>
      <c r="I286" s="8"/>
      <c r="J286" s="1"/>
      <c r="K286" s="1"/>
      <c r="L286" s="1"/>
      <c r="M286" s="1"/>
      <c r="N286" s="1"/>
      <c r="O286" s="1"/>
      <c r="P286" s="1"/>
      <c r="Q286" s="1"/>
      <c r="R286" s="1"/>
      <c r="S286" s="1"/>
      <c r="T286" s="1"/>
      <c r="U286" s="1"/>
      <c r="V286" s="1"/>
      <c r="W286" s="1"/>
      <c r="X286" s="1"/>
      <c r="Y286" s="1"/>
      <c r="Z286" s="1"/>
      <c r="AA286" s="1"/>
      <c r="AB286" s="1"/>
      <c r="AC286" s="1"/>
      <c r="AD286" s="1"/>
      <c r="AE286" s="1"/>
    </row>
    <row r="287" spans="1:31" ht="14.25" customHeight="1">
      <c r="A287" s="27"/>
      <c r="B287" s="1"/>
      <c r="C287" s="8"/>
      <c r="D287" s="8"/>
      <c r="E287" s="8"/>
      <c r="G287" s="1"/>
      <c r="H287" s="1"/>
      <c r="I287" s="8"/>
      <c r="J287" s="1"/>
      <c r="K287" s="1"/>
      <c r="L287" s="1"/>
      <c r="M287" s="1"/>
      <c r="N287" s="1"/>
      <c r="O287" s="1"/>
      <c r="P287" s="1"/>
      <c r="Q287" s="1"/>
      <c r="R287" s="1"/>
      <c r="S287" s="1"/>
      <c r="T287" s="1"/>
      <c r="U287" s="1"/>
      <c r="V287" s="1"/>
      <c r="W287" s="1"/>
      <c r="X287" s="1"/>
      <c r="Y287" s="1"/>
      <c r="Z287" s="1"/>
      <c r="AA287" s="1"/>
      <c r="AB287" s="1"/>
      <c r="AC287" s="1"/>
      <c r="AD287" s="1"/>
      <c r="AE287" s="1"/>
    </row>
    <row r="288" spans="1:31" ht="14.25" customHeight="1">
      <c r="A288" s="27"/>
      <c r="B288" s="1"/>
      <c r="C288" s="8"/>
      <c r="D288" s="8"/>
      <c r="E288" s="8"/>
      <c r="G288" s="1"/>
      <c r="H288" s="1"/>
      <c r="I288" s="8"/>
      <c r="J288" s="1"/>
      <c r="K288" s="1"/>
      <c r="L288" s="1"/>
      <c r="M288" s="1"/>
      <c r="N288" s="1"/>
      <c r="O288" s="1"/>
      <c r="P288" s="1"/>
      <c r="Q288" s="1"/>
      <c r="R288" s="1"/>
      <c r="S288" s="1"/>
      <c r="T288" s="1"/>
      <c r="U288" s="1"/>
      <c r="V288" s="1"/>
      <c r="W288" s="1"/>
      <c r="X288" s="1"/>
      <c r="Y288" s="1"/>
      <c r="Z288" s="1"/>
      <c r="AA288" s="1"/>
      <c r="AB288" s="1"/>
      <c r="AC288" s="1"/>
      <c r="AD288" s="1"/>
      <c r="AE288" s="1"/>
    </row>
    <row r="289" spans="1:31" ht="14.25" customHeight="1">
      <c r="A289" s="27"/>
      <c r="B289" s="1"/>
      <c r="C289" s="8"/>
      <c r="D289" s="8"/>
      <c r="E289" s="8"/>
      <c r="G289" s="1"/>
      <c r="H289" s="1"/>
      <c r="I289" s="8"/>
      <c r="J289" s="1"/>
      <c r="K289" s="1"/>
      <c r="L289" s="1"/>
      <c r="M289" s="1"/>
      <c r="N289" s="1"/>
      <c r="O289" s="1"/>
      <c r="P289" s="1"/>
      <c r="Q289" s="1"/>
      <c r="R289" s="1"/>
      <c r="S289" s="1"/>
      <c r="T289" s="1"/>
      <c r="U289" s="1"/>
      <c r="V289" s="1"/>
      <c r="W289" s="1"/>
      <c r="X289" s="1"/>
      <c r="Y289" s="1"/>
      <c r="Z289" s="1"/>
      <c r="AA289" s="1"/>
      <c r="AB289" s="1"/>
      <c r="AC289" s="1"/>
      <c r="AD289" s="1"/>
      <c r="AE289" s="1"/>
    </row>
    <row r="290" spans="1:31" ht="14.25" customHeight="1">
      <c r="A290" s="27"/>
      <c r="B290" s="1"/>
      <c r="C290" s="8"/>
      <c r="D290" s="8"/>
      <c r="E290" s="8"/>
      <c r="G290" s="1"/>
      <c r="H290" s="1"/>
      <c r="I290" s="8"/>
      <c r="J290" s="1"/>
      <c r="K290" s="1"/>
      <c r="L290" s="1"/>
      <c r="M290" s="1"/>
      <c r="N290" s="1"/>
      <c r="O290" s="1"/>
      <c r="P290" s="1"/>
      <c r="Q290" s="1"/>
      <c r="R290" s="1"/>
      <c r="S290" s="1"/>
      <c r="T290" s="1"/>
      <c r="U290" s="1"/>
      <c r="V290" s="1"/>
      <c r="W290" s="1"/>
      <c r="X290" s="1"/>
      <c r="Y290" s="1"/>
      <c r="Z290" s="1"/>
      <c r="AA290" s="1"/>
      <c r="AB290" s="1"/>
      <c r="AC290" s="1"/>
      <c r="AD290" s="1"/>
      <c r="AE290" s="1"/>
    </row>
    <row r="291" spans="1:31" ht="14.25" customHeight="1">
      <c r="A291" s="27"/>
      <c r="B291" s="1"/>
      <c r="C291" s="8"/>
      <c r="D291" s="8"/>
      <c r="E291" s="8"/>
      <c r="G291" s="1"/>
      <c r="H291" s="1"/>
      <c r="I291" s="8"/>
      <c r="J291" s="1"/>
      <c r="K291" s="1"/>
      <c r="L291" s="1"/>
      <c r="M291" s="1"/>
      <c r="N291" s="1"/>
      <c r="O291" s="1"/>
      <c r="P291" s="1"/>
      <c r="Q291" s="1"/>
      <c r="R291" s="1"/>
      <c r="S291" s="1"/>
      <c r="T291" s="1"/>
      <c r="U291" s="1"/>
      <c r="V291" s="1"/>
      <c r="W291" s="1"/>
      <c r="X291" s="1"/>
      <c r="Y291" s="1"/>
      <c r="Z291" s="1"/>
      <c r="AA291" s="1"/>
      <c r="AB291" s="1"/>
      <c r="AC291" s="1"/>
      <c r="AD291" s="1"/>
      <c r="AE291" s="1"/>
    </row>
    <row r="292" spans="1:31" ht="14.25" customHeight="1">
      <c r="A292" s="27"/>
      <c r="B292" s="1"/>
      <c r="C292" s="8"/>
      <c r="D292" s="8"/>
      <c r="E292" s="8"/>
      <c r="G292" s="1"/>
      <c r="H292" s="1"/>
      <c r="I292" s="8"/>
      <c r="J292" s="1"/>
      <c r="K292" s="1"/>
      <c r="L292" s="1"/>
      <c r="M292" s="1"/>
      <c r="N292" s="1"/>
      <c r="O292" s="1"/>
      <c r="P292" s="1"/>
      <c r="Q292" s="1"/>
      <c r="R292" s="1"/>
      <c r="S292" s="1"/>
      <c r="T292" s="1"/>
      <c r="U292" s="1"/>
      <c r="V292" s="1"/>
      <c r="W292" s="1"/>
      <c r="X292" s="1"/>
      <c r="Y292" s="1"/>
      <c r="Z292" s="1"/>
      <c r="AA292" s="1"/>
      <c r="AB292" s="1"/>
      <c r="AC292" s="1"/>
      <c r="AD292" s="1"/>
      <c r="AE292" s="1"/>
    </row>
    <row r="293" spans="1:31" ht="14.25" customHeight="1">
      <c r="A293" s="27"/>
      <c r="B293" s="1"/>
      <c r="C293" s="8"/>
      <c r="D293" s="8"/>
      <c r="E293" s="8"/>
      <c r="G293" s="1"/>
      <c r="H293" s="1"/>
      <c r="I293" s="8"/>
      <c r="J293" s="1"/>
      <c r="K293" s="1"/>
      <c r="L293" s="1"/>
      <c r="M293" s="1"/>
      <c r="N293" s="1"/>
      <c r="O293" s="1"/>
      <c r="P293" s="1"/>
      <c r="Q293" s="1"/>
      <c r="R293" s="1"/>
      <c r="S293" s="1"/>
      <c r="T293" s="1"/>
      <c r="U293" s="1"/>
      <c r="V293" s="1"/>
      <c r="W293" s="1"/>
      <c r="X293" s="1"/>
      <c r="Y293" s="1"/>
      <c r="Z293" s="1"/>
      <c r="AA293" s="1"/>
      <c r="AB293" s="1"/>
      <c r="AC293" s="1"/>
      <c r="AD293" s="1"/>
      <c r="AE293" s="1"/>
    </row>
    <row r="294" spans="1:31" ht="14.25" customHeight="1">
      <c r="A294" s="27"/>
      <c r="B294" s="1"/>
      <c r="C294" s="8"/>
      <c r="D294" s="8"/>
      <c r="E294" s="8"/>
      <c r="G294" s="1"/>
      <c r="H294" s="1"/>
      <c r="I294" s="8"/>
      <c r="J294" s="1"/>
      <c r="K294" s="1"/>
      <c r="L294" s="1"/>
      <c r="M294" s="1"/>
      <c r="N294" s="1"/>
      <c r="O294" s="1"/>
      <c r="P294" s="1"/>
      <c r="Q294" s="1"/>
      <c r="R294" s="1"/>
      <c r="S294" s="1"/>
      <c r="T294" s="1"/>
      <c r="U294" s="1"/>
      <c r="V294" s="1"/>
      <c r="W294" s="1"/>
      <c r="X294" s="1"/>
      <c r="Y294" s="1"/>
      <c r="Z294" s="1"/>
      <c r="AA294" s="1"/>
      <c r="AB294" s="1"/>
      <c r="AC294" s="1"/>
      <c r="AD294" s="1"/>
      <c r="AE294" s="1"/>
    </row>
    <row r="295" spans="1:31" ht="14.25" customHeight="1">
      <c r="A295" s="27"/>
      <c r="B295" s="1"/>
      <c r="C295" s="8"/>
      <c r="D295" s="8"/>
      <c r="E295" s="8"/>
      <c r="G295" s="1"/>
      <c r="H295" s="1"/>
      <c r="I295" s="8"/>
      <c r="J295" s="1"/>
      <c r="K295" s="1"/>
      <c r="L295" s="1"/>
      <c r="M295" s="1"/>
      <c r="N295" s="1"/>
      <c r="O295" s="1"/>
      <c r="P295" s="1"/>
      <c r="Q295" s="1"/>
      <c r="R295" s="1"/>
      <c r="S295" s="1"/>
      <c r="T295" s="1"/>
      <c r="U295" s="1"/>
      <c r="V295" s="1"/>
      <c r="W295" s="1"/>
      <c r="X295" s="1"/>
      <c r="Y295" s="1"/>
      <c r="Z295" s="1"/>
      <c r="AA295" s="1"/>
      <c r="AB295" s="1"/>
      <c r="AC295" s="1"/>
      <c r="AD295" s="1"/>
      <c r="AE295" s="1"/>
    </row>
    <row r="296" spans="1:31" ht="14.25" customHeight="1">
      <c r="A296" s="27"/>
      <c r="B296" s="1"/>
      <c r="C296" s="8"/>
      <c r="D296" s="8"/>
      <c r="E296" s="8"/>
      <c r="G296" s="1"/>
      <c r="H296" s="1"/>
      <c r="I296" s="8"/>
      <c r="J296" s="1"/>
      <c r="K296" s="1"/>
      <c r="L296" s="1"/>
      <c r="M296" s="1"/>
      <c r="N296" s="1"/>
      <c r="O296" s="1"/>
      <c r="P296" s="1"/>
      <c r="Q296" s="1"/>
      <c r="R296" s="1"/>
      <c r="S296" s="1"/>
      <c r="T296" s="1"/>
      <c r="U296" s="1"/>
      <c r="V296" s="1"/>
      <c r="W296" s="1"/>
      <c r="X296" s="1"/>
      <c r="Y296" s="1"/>
      <c r="Z296" s="1"/>
      <c r="AA296" s="1"/>
      <c r="AB296" s="1"/>
      <c r="AC296" s="1"/>
      <c r="AD296" s="1"/>
      <c r="AE296" s="1"/>
    </row>
    <row r="297" spans="1:31" ht="14.25" customHeight="1">
      <c r="A297" s="27"/>
      <c r="B297" s="1"/>
      <c r="C297" s="8"/>
      <c r="D297" s="8"/>
      <c r="E297" s="8"/>
      <c r="G297" s="1"/>
      <c r="H297" s="1"/>
      <c r="I297" s="8"/>
      <c r="J297" s="1"/>
      <c r="K297" s="1"/>
      <c r="L297" s="1"/>
      <c r="M297" s="1"/>
      <c r="N297" s="1"/>
      <c r="O297" s="1"/>
      <c r="P297" s="1"/>
      <c r="Q297" s="1"/>
      <c r="R297" s="1"/>
      <c r="S297" s="1"/>
      <c r="T297" s="1"/>
      <c r="U297" s="1"/>
      <c r="V297" s="1"/>
      <c r="W297" s="1"/>
      <c r="X297" s="1"/>
      <c r="Y297" s="1"/>
      <c r="Z297" s="1"/>
      <c r="AA297" s="1"/>
      <c r="AB297" s="1"/>
      <c r="AC297" s="1"/>
      <c r="AD297" s="1"/>
      <c r="AE297" s="1"/>
    </row>
    <row r="298" spans="1:31" ht="14.25" customHeight="1">
      <c r="A298" s="27"/>
      <c r="B298" s="1"/>
      <c r="C298" s="8"/>
      <c r="D298" s="8"/>
      <c r="E298" s="8"/>
      <c r="G298" s="1"/>
      <c r="H298" s="1"/>
      <c r="I298" s="8"/>
      <c r="J298" s="1"/>
      <c r="K298" s="1"/>
      <c r="L298" s="1"/>
      <c r="M298" s="1"/>
      <c r="N298" s="1"/>
      <c r="O298" s="1"/>
      <c r="P298" s="1"/>
      <c r="Q298" s="1"/>
      <c r="R298" s="1"/>
      <c r="S298" s="1"/>
      <c r="T298" s="1"/>
      <c r="U298" s="1"/>
      <c r="V298" s="1"/>
      <c r="W298" s="1"/>
      <c r="X298" s="1"/>
      <c r="Y298" s="1"/>
      <c r="Z298" s="1"/>
      <c r="AA298" s="1"/>
      <c r="AB298" s="1"/>
      <c r="AC298" s="1"/>
      <c r="AD298" s="1"/>
      <c r="AE298" s="1"/>
    </row>
    <row r="299" spans="1:31" ht="14.25" customHeight="1">
      <c r="A299" s="27"/>
      <c r="B299" s="1"/>
      <c r="C299" s="8"/>
      <c r="D299" s="8"/>
      <c r="E299" s="8"/>
      <c r="G299" s="1"/>
      <c r="H299" s="1"/>
      <c r="I299" s="8"/>
      <c r="J299" s="1"/>
      <c r="K299" s="1"/>
      <c r="L299" s="1"/>
      <c r="M299" s="1"/>
      <c r="N299" s="1"/>
      <c r="O299" s="1"/>
      <c r="P299" s="1"/>
      <c r="Q299" s="1"/>
      <c r="R299" s="1"/>
      <c r="S299" s="1"/>
      <c r="T299" s="1"/>
      <c r="U299" s="1"/>
      <c r="V299" s="1"/>
      <c r="W299" s="1"/>
      <c r="X299" s="1"/>
      <c r="Y299" s="1"/>
      <c r="Z299" s="1"/>
      <c r="AA299" s="1"/>
      <c r="AB299" s="1"/>
      <c r="AC299" s="1"/>
      <c r="AD299" s="1"/>
      <c r="AE299" s="1"/>
    </row>
    <row r="300" spans="1:31" ht="14.25" customHeight="1">
      <c r="A300" s="27"/>
      <c r="B300" s="1"/>
      <c r="C300" s="8"/>
      <c r="D300" s="8"/>
      <c r="E300" s="8"/>
      <c r="G300" s="1"/>
      <c r="H300" s="1"/>
      <c r="I300" s="8"/>
      <c r="J300" s="1"/>
      <c r="K300" s="1"/>
      <c r="L300" s="1"/>
      <c r="M300" s="1"/>
      <c r="N300" s="1"/>
      <c r="O300" s="1"/>
      <c r="P300" s="1"/>
      <c r="Q300" s="1"/>
      <c r="R300" s="1"/>
      <c r="S300" s="1"/>
      <c r="T300" s="1"/>
      <c r="U300" s="1"/>
      <c r="V300" s="1"/>
      <c r="W300" s="1"/>
      <c r="X300" s="1"/>
      <c r="Y300" s="1"/>
      <c r="Z300" s="1"/>
      <c r="AA300" s="1"/>
      <c r="AB300" s="1"/>
      <c r="AC300" s="1"/>
      <c r="AD300" s="1"/>
      <c r="AE300" s="1"/>
    </row>
    <row r="301" spans="1:31" ht="14.25" customHeight="1">
      <c r="A301" s="27"/>
      <c r="B301" s="1"/>
      <c r="C301" s="8"/>
      <c r="D301" s="8"/>
      <c r="E301" s="8"/>
      <c r="G301" s="1"/>
      <c r="H301" s="1"/>
      <c r="I301" s="8"/>
      <c r="J301" s="1"/>
      <c r="K301" s="1"/>
      <c r="L301" s="1"/>
      <c r="M301" s="1"/>
      <c r="N301" s="1"/>
      <c r="O301" s="1"/>
      <c r="P301" s="1"/>
      <c r="Q301" s="1"/>
      <c r="R301" s="1"/>
      <c r="S301" s="1"/>
      <c r="T301" s="1"/>
      <c r="U301" s="1"/>
      <c r="V301" s="1"/>
      <c r="W301" s="1"/>
      <c r="X301" s="1"/>
      <c r="Y301" s="1"/>
      <c r="Z301" s="1"/>
      <c r="AA301" s="1"/>
      <c r="AB301" s="1"/>
      <c r="AC301" s="1"/>
      <c r="AD301" s="1"/>
      <c r="AE301" s="1"/>
    </row>
    <row r="302" spans="1:31" ht="14.25" customHeight="1">
      <c r="A302" s="27"/>
      <c r="B302" s="1"/>
      <c r="C302" s="8"/>
      <c r="D302" s="8"/>
      <c r="E302" s="8"/>
      <c r="G302" s="1"/>
      <c r="H302" s="1"/>
      <c r="I302" s="8"/>
      <c r="J302" s="1"/>
      <c r="K302" s="1"/>
      <c r="L302" s="1"/>
      <c r="M302" s="1"/>
      <c r="N302" s="1"/>
      <c r="O302" s="1"/>
      <c r="P302" s="1"/>
      <c r="Q302" s="1"/>
      <c r="R302" s="1"/>
      <c r="S302" s="1"/>
      <c r="T302" s="1"/>
      <c r="U302" s="1"/>
      <c r="V302" s="1"/>
      <c r="W302" s="1"/>
      <c r="X302" s="1"/>
      <c r="Y302" s="1"/>
      <c r="Z302" s="1"/>
      <c r="AA302" s="1"/>
      <c r="AB302" s="1"/>
      <c r="AC302" s="1"/>
      <c r="AD302" s="1"/>
      <c r="AE302" s="1"/>
    </row>
    <row r="303" spans="1:31" ht="14.25" customHeight="1">
      <c r="A303" s="27"/>
      <c r="B303" s="1"/>
      <c r="C303" s="8"/>
      <c r="D303" s="8"/>
      <c r="E303" s="8"/>
      <c r="G303" s="1"/>
      <c r="H303" s="1"/>
      <c r="I303" s="8"/>
      <c r="J303" s="1"/>
      <c r="K303" s="1"/>
      <c r="L303" s="1"/>
      <c r="M303" s="1"/>
      <c r="N303" s="1"/>
      <c r="O303" s="1"/>
      <c r="P303" s="1"/>
      <c r="Q303" s="1"/>
      <c r="R303" s="1"/>
      <c r="S303" s="1"/>
      <c r="T303" s="1"/>
      <c r="U303" s="1"/>
      <c r="V303" s="1"/>
      <c r="W303" s="1"/>
      <c r="X303" s="1"/>
      <c r="Y303" s="1"/>
      <c r="Z303" s="1"/>
      <c r="AA303" s="1"/>
      <c r="AB303" s="1"/>
      <c r="AC303" s="1"/>
      <c r="AD303" s="1"/>
      <c r="AE303" s="1"/>
    </row>
    <row r="304" spans="1:31" ht="14.25" customHeight="1">
      <c r="A304" s="27"/>
      <c r="B304" s="1"/>
      <c r="C304" s="8"/>
      <c r="D304" s="8"/>
      <c r="E304" s="8"/>
      <c r="G304" s="1"/>
      <c r="H304" s="1"/>
      <c r="I304" s="8"/>
      <c r="J304" s="1"/>
      <c r="K304" s="1"/>
      <c r="L304" s="1"/>
      <c r="M304" s="1"/>
      <c r="N304" s="1"/>
      <c r="O304" s="1"/>
      <c r="P304" s="1"/>
      <c r="Q304" s="1"/>
      <c r="R304" s="1"/>
      <c r="S304" s="1"/>
      <c r="T304" s="1"/>
      <c r="U304" s="1"/>
      <c r="V304" s="1"/>
      <c r="W304" s="1"/>
      <c r="X304" s="1"/>
      <c r="Y304" s="1"/>
      <c r="Z304" s="1"/>
      <c r="AA304" s="1"/>
      <c r="AB304" s="1"/>
      <c r="AC304" s="1"/>
      <c r="AD304" s="1"/>
      <c r="AE304" s="1"/>
    </row>
    <row r="305" spans="1:31" ht="14.25" customHeight="1">
      <c r="A305" s="27"/>
      <c r="B305" s="1"/>
      <c r="C305" s="8"/>
      <c r="D305" s="8"/>
      <c r="E305" s="8"/>
      <c r="G305" s="1"/>
      <c r="H305" s="1"/>
      <c r="I305" s="8"/>
      <c r="J305" s="1"/>
      <c r="K305" s="1"/>
      <c r="L305" s="1"/>
      <c r="M305" s="1"/>
      <c r="N305" s="1"/>
      <c r="O305" s="1"/>
      <c r="P305" s="1"/>
      <c r="Q305" s="1"/>
      <c r="R305" s="1"/>
      <c r="S305" s="1"/>
      <c r="T305" s="1"/>
      <c r="U305" s="1"/>
      <c r="V305" s="1"/>
      <c r="W305" s="1"/>
      <c r="X305" s="1"/>
      <c r="Y305" s="1"/>
      <c r="Z305" s="1"/>
      <c r="AA305" s="1"/>
      <c r="AB305" s="1"/>
      <c r="AC305" s="1"/>
      <c r="AD305" s="1"/>
      <c r="AE305" s="1"/>
    </row>
    <row r="306" spans="1:31" ht="14.25" customHeight="1">
      <c r="A306" s="27"/>
      <c r="B306" s="1"/>
      <c r="C306" s="8"/>
      <c r="D306" s="8"/>
      <c r="E306" s="8"/>
      <c r="G306" s="1"/>
      <c r="H306" s="1"/>
      <c r="I306" s="8"/>
      <c r="J306" s="1"/>
      <c r="K306" s="1"/>
      <c r="L306" s="1"/>
      <c r="M306" s="1"/>
      <c r="N306" s="1"/>
      <c r="O306" s="1"/>
      <c r="P306" s="1"/>
      <c r="Q306" s="1"/>
      <c r="R306" s="1"/>
      <c r="S306" s="1"/>
      <c r="T306" s="1"/>
      <c r="U306" s="1"/>
      <c r="V306" s="1"/>
      <c r="W306" s="1"/>
      <c r="X306" s="1"/>
      <c r="Y306" s="1"/>
      <c r="Z306" s="1"/>
      <c r="AA306" s="1"/>
      <c r="AB306" s="1"/>
      <c r="AC306" s="1"/>
      <c r="AD306" s="1"/>
      <c r="AE306" s="1"/>
    </row>
    <row r="307" spans="1:31" ht="14.25" customHeight="1">
      <c r="A307" s="27"/>
      <c r="B307" s="1"/>
      <c r="C307" s="8"/>
      <c r="D307" s="8"/>
      <c r="E307" s="8"/>
      <c r="G307" s="1"/>
      <c r="H307" s="1"/>
      <c r="I307" s="8"/>
      <c r="J307" s="1"/>
      <c r="K307" s="1"/>
      <c r="L307" s="1"/>
      <c r="M307" s="1"/>
      <c r="N307" s="1"/>
      <c r="O307" s="1"/>
      <c r="P307" s="1"/>
      <c r="Q307" s="1"/>
      <c r="R307" s="1"/>
      <c r="S307" s="1"/>
      <c r="T307" s="1"/>
      <c r="U307" s="1"/>
      <c r="V307" s="1"/>
      <c r="W307" s="1"/>
      <c r="X307" s="1"/>
      <c r="Y307" s="1"/>
      <c r="Z307" s="1"/>
      <c r="AA307" s="1"/>
      <c r="AB307" s="1"/>
      <c r="AC307" s="1"/>
      <c r="AD307" s="1"/>
      <c r="AE307" s="1"/>
    </row>
    <row r="308" spans="1:31" ht="14.25" customHeight="1">
      <c r="A308" s="27"/>
      <c r="B308" s="1"/>
      <c r="C308" s="8"/>
      <c r="D308" s="8"/>
      <c r="E308" s="8"/>
      <c r="G308" s="1"/>
      <c r="H308" s="1"/>
      <c r="I308" s="8"/>
      <c r="J308" s="1"/>
      <c r="K308" s="1"/>
      <c r="L308" s="1"/>
      <c r="M308" s="1"/>
      <c r="N308" s="1"/>
      <c r="O308" s="1"/>
      <c r="P308" s="1"/>
      <c r="Q308" s="1"/>
      <c r="R308" s="1"/>
      <c r="S308" s="1"/>
      <c r="T308" s="1"/>
      <c r="U308" s="1"/>
      <c r="V308" s="1"/>
      <c r="W308" s="1"/>
      <c r="X308" s="1"/>
      <c r="Y308" s="1"/>
      <c r="Z308" s="1"/>
      <c r="AA308" s="1"/>
      <c r="AB308" s="1"/>
      <c r="AC308" s="1"/>
      <c r="AD308" s="1"/>
      <c r="AE308" s="1"/>
    </row>
    <row r="309" spans="1:31" ht="14.25" customHeight="1">
      <c r="A309" s="27"/>
      <c r="B309" s="1"/>
      <c r="C309" s="8"/>
      <c r="D309" s="8"/>
      <c r="E309" s="8"/>
      <c r="G309" s="1"/>
      <c r="H309" s="1"/>
      <c r="I309" s="8"/>
      <c r="J309" s="1"/>
      <c r="K309" s="1"/>
      <c r="L309" s="1"/>
      <c r="M309" s="1"/>
      <c r="N309" s="1"/>
      <c r="O309" s="1"/>
      <c r="P309" s="1"/>
      <c r="Q309" s="1"/>
      <c r="R309" s="1"/>
      <c r="S309" s="1"/>
      <c r="T309" s="1"/>
      <c r="U309" s="1"/>
      <c r="V309" s="1"/>
      <c r="W309" s="1"/>
      <c r="X309" s="1"/>
      <c r="Y309" s="1"/>
      <c r="Z309" s="1"/>
      <c r="AA309" s="1"/>
      <c r="AB309" s="1"/>
      <c r="AC309" s="1"/>
      <c r="AD309" s="1"/>
      <c r="AE309" s="1"/>
    </row>
    <row r="310" spans="1:31" ht="14.25" customHeight="1">
      <c r="A310" s="27"/>
      <c r="B310" s="1"/>
      <c r="C310" s="8"/>
      <c r="D310" s="8"/>
      <c r="E310" s="8"/>
      <c r="G310" s="1"/>
      <c r="H310" s="1"/>
      <c r="I310" s="8"/>
      <c r="J310" s="1"/>
      <c r="K310" s="1"/>
      <c r="L310" s="1"/>
      <c r="M310" s="1"/>
      <c r="N310" s="1"/>
      <c r="O310" s="1"/>
      <c r="P310" s="1"/>
      <c r="Q310" s="1"/>
      <c r="R310" s="1"/>
      <c r="S310" s="1"/>
      <c r="T310" s="1"/>
      <c r="U310" s="1"/>
      <c r="V310" s="1"/>
      <c r="W310" s="1"/>
      <c r="X310" s="1"/>
      <c r="Y310" s="1"/>
      <c r="Z310" s="1"/>
      <c r="AA310" s="1"/>
      <c r="AB310" s="1"/>
      <c r="AC310" s="1"/>
      <c r="AD310" s="1"/>
      <c r="AE310" s="1"/>
    </row>
    <row r="311" spans="1:31" ht="14.25" customHeight="1">
      <c r="A311" s="27"/>
      <c r="B311" s="1"/>
      <c r="C311" s="8"/>
      <c r="D311" s="8"/>
      <c r="E311" s="8"/>
      <c r="G311" s="1"/>
      <c r="H311" s="1"/>
      <c r="I311" s="8"/>
      <c r="J311" s="1"/>
      <c r="K311" s="1"/>
      <c r="L311" s="1"/>
      <c r="M311" s="1"/>
      <c r="N311" s="1"/>
      <c r="O311" s="1"/>
      <c r="P311" s="1"/>
      <c r="Q311" s="1"/>
      <c r="R311" s="1"/>
      <c r="S311" s="1"/>
      <c r="T311" s="1"/>
      <c r="U311" s="1"/>
      <c r="V311" s="1"/>
      <c r="W311" s="1"/>
      <c r="X311" s="1"/>
      <c r="Y311" s="1"/>
      <c r="Z311" s="1"/>
      <c r="AA311" s="1"/>
      <c r="AB311" s="1"/>
      <c r="AC311" s="1"/>
      <c r="AD311" s="1"/>
      <c r="AE311" s="1"/>
    </row>
    <row r="312" spans="1:31" ht="14.25" customHeight="1">
      <c r="A312" s="27"/>
      <c r="B312" s="1"/>
      <c r="C312" s="8"/>
      <c r="D312" s="8"/>
      <c r="E312" s="8"/>
      <c r="G312" s="1"/>
      <c r="H312" s="1"/>
      <c r="I312" s="8"/>
      <c r="J312" s="1"/>
      <c r="K312" s="1"/>
      <c r="L312" s="1"/>
      <c r="M312" s="1"/>
      <c r="N312" s="1"/>
      <c r="O312" s="1"/>
      <c r="P312" s="1"/>
      <c r="Q312" s="1"/>
      <c r="R312" s="1"/>
      <c r="S312" s="1"/>
      <c r="T312" s="1"/>
      <c r="U312" s="1"/>
      <c r="V312" s="1"/>
      <c r="W312" s="1"/>
      <c r="X312" s="1"/>
      <c r="Y312" s="1"/>
      <c r="Z312" s="1"/>
      <c r="AA312" s="1"/>
      <c r="AB312" s="1"/>
      <c r="AC312" s="1"/>
      <c r="AD312" s="1"/>
      <c r="AE312" s="1"/>
    </row>
    <row r="313" spans="1:31" ht="14.25" customHeight="1">
      <c r="A313" s="27"/>
      <c r="B313" s="1"/>
      <c r="C313" s="8"/>
      <c r="D313" s="8"/>
      <c r="E313" s="8"/>
      <c r="G313" s="1"/>
      <c r="H313" s="1"/>
      <c r="I313" s="8"/>
      <c r="J313" s="1"/>
      <c r="K313" s="1"/>
      <c r="L313" s="1"/>
      <c r="M313" s="1"/>
      <c r="N313" s="1"/>
      <c r="O313" s="1"/>
      <c r="P313" s="1"/>
      <c r="Q313" s="1"/>
      <c r="R313" s="1"/>
      <c r="S313" s="1"/>
      <c r="T313" s="1"/>
      <c r="U313" s="1"/>
      <c r="V313" s="1"/>
      <c r="W313" s="1"/>
      <c r="X313" s="1"/>
      <c r="Y313" s="1"/>
      <c r="Z313" s="1"/>
      <c r="AA313" s="1"/>
      <c r="AB313" s="1"/>
      <c r="AC313" s="1"/>
      <c r="AD313" s="1"/>
      <c r="AE313" s="1"/>
    </row>
    <row r="314" spans="1:31" ht="14.25" customHeight="1">
      <c r="A314" s="27"/>
      <c r="B314" s="1"/>
      <c r="C314" s="8"/>
      <c r="D314" s="8"/>
      <c r="E314" s="8"/>
      <c r="G314" s="1"/>
      <c r="H314" s="1"/>
      <c r="I314" s="8"/>
      <c r="J314" s="1"/>
      <c r="K314" s="1"/>
      <c r="L314" s="1"/>
      <c r="M314" s="1"/>
      <c r="N314" s="1"/>
      <c r="O314" s="1"/>
      <c r="P314" s="1"/>
      <c r="Q314" s="1"/>
      <c r="R314" s="1"/>
      <c r="S314" s="1"/>
      <c r="T314" s="1"/>
      <c r="U314" s="1"/>
      <c r="V314" s="1"/>
      <c r="W314" s="1"/>
      <c r="X314" s="1"/>
      <c r="Y314" s="1"/>
      <c r="Z314" s="1"/>
      <c r="AA314" s="1"/>
      <c r="AB314" s="1"/>
      <c r="AC314" s="1"/>
      <c r="AD314" s="1"/>
      <c r="AE314" s="1"/>
    </row>
    <row r="315" spans="1:31" ht="14.25" customHeight="1">
      <c r="A315" s="27"/>
      <c r="B315" s="1"/>
      <c r="C315" s="8"/>
      <c r="D315" s="8"/>
      <c r="E315" s="8"/>
      <c r="G315" s="1"/>
      <c r="H315" s="1"/>
      <c r="I315" s="8"/>
      <c r="J315" s="1"/>
      <c r="K315" s="1"/>
      <c r="L315" s="1"/>
      <c r="M315" s="1"/>
      <c r="N315" s="1"/>
      <c r="O315" s="1"/>
      <c r="P315" s="1"/>
      <c r="Q315" s="1"/>
      <c r="R315" s="1"/>
      <c r="S315" s="1"/>
      <c r="T315" s="1"/>
      <c r="U315" s="1"/>
      <c r="V315" s="1"/>
      <c r="W315" s="1"/>
      <c r="X315" s="1"/>
      <c r="Y315" s="1"/>
      <c r="Z315" s="1"/>
      <c r="AA315" s="1"/>
      <c r="AB315" s="1"/>
      <c r="AC315" s="1"/>
      <c r="AD315" s="1"/>
      <c r="AE315" s="1"/>
    </row>
    <row r="316" spans="1:31" ht="14.25" customHeight="1">
      <c r="A316" s="27"/>
      <c r="B316" s="1"/>
      <c r="C316" s="8"/>
      <c r="D316" s="8"/>
      <c r="E316" s="8"/>
      <c r="G316" s="1"/>
      <c r="H316" s="1"/>
      <c r="I316" s="8"/>
      <c r="J316" s="1"/>
      <c r="K316" s="1"/>
      <c r="L316" s="1"/>
      <c r="M316" s="1"/>
      <c r="N316" s="1"/>
      <c r="O316" s="1"/>
      <c r="P316" s="1"/>
      <c r="Q316" s="1"/>
      <c r="R316" s="1"/>
      <c r="S316" s="1"/>
      <c r="T316" s="1"/>
      <c r="U316" s="1"/>
      <c r="V316" s="1"/>
      <c r="W316" s="1"/>
      <c r="X316" s="1"/>
      <c r="Y316" s="1"/>
      <c r="Z316" s="1"/>
      <c r="AA316" s="1"/>
      <c r="AB316" s="1"/>
      <c r="AC316" s="1"/>
      <c r="AD316" s="1"/>
      <c r="AE316" s="1"/>
    </row>
    <row r="317" spans="1:31" ht="14.25" customHeight="1">
      <c r="A317" s="27"/>
      <c r="B317" s="1"/>
      <c r="C317" s="8"/>
      <c r="D317" s="8"/>
      <c r="E317" s="8"/>
      <c r="G317" s="1"/>
      <c r="H317" s="1"/>
      <c r="I317" s="8"/>
      <c r="J317" s="1"/>
      <c r="K317" s="1"/>
      <c r="L317" s="1"/>
      <c r="M317" s="1"/>
      <c r="N317" s="1"/>
      <c r="O317" s="1"/>
      <c r="P317" s="1"/>
      <c r="Q317" s="1"/>
      <c r="R317" s="1"/>
      <c r="S317" s="1"/>
      <c r="T317" s="1"/>
      <c r="U317" s="1"/>
      <c r="V317" s="1"/>
      <c r="W317" s="1"/>
      <c r="X317" s="1"/>
      <c r="Y317" s="1"/>
      <c r="Z317" s="1"/>
      <c r="AA317" s="1"/>
      <c r="AB317" s="1"/>
      <c r="AC317" s="1"/>
      <c r="AD317" s="1"/>
      <c r="AE317" s="1"/>
    </row>
    <row r="318" spans="1:31" ht="14.25" customHeight="1">
      <c r="A318" s="27"/>
      <c r="B318" s="1"/>
      <c r="C318" s="8"/>
      <c r="D318" s="8"/>
      <c r="E318" s="8"/>
      <c r="G318" s="1"/>
      <c r="H318" s="1"/>
      <c r="I318" s="8"/>
      <c r="J318" s="1"/>
      <c r="K318" s="1"/>
      <c r="L318" s="1"/>
      <c r="M318" s="1"/>
      <c r="N318" s="1"/>
      <c r="O318" s="1"/>
      <c r="P318" s="1"/>
      <c r="Q318" s="1"/>
      <c r="R318" s="1"/>
      <c r="S318" s="1"/>
      <c r="T318" s="1"/>
      <c r="U318" s="1"/>
      <c r="V318" s="1"/>
      <c r="W318" s="1"/>
      <c r="X318" s="1"/>
      <c r="Y318" s="1"/>
      <c r="Z318" s="1"/>
      <c r="AA318" s="1"/>
      <c r="AB318" s="1"/>
      <c r="AC318" s="1"/>
      <c r="AD318" s="1"/>
      <c r="AE318" s="1"/>
    </row>
    <row r="319" spans="1:31" ht="14.25" customHeight="1">
      <c r="A319" s="27"/>
      <c r="B319" s="1"/>
      <c r="C319" s="8"/>
      <c r="D319" s="8"/>
      <c r="E319" s="8"/>
      <c r="G319" s="1"/>
      <c r="H319" s="1"/>
      <c r="I319" s="8"/>
      <c r="J319" s="1"/>
      <c r="K319" s="1"/>
      <c r="L319" s="1"/>
      <c r="M319" s="1"/>
      <c r="N319" s="1"/>
      <c r="O319" s="1"/>
      <c r="P319" s="1"/>
      <c r="Q319" s="1"/>
      <c r="R319" s="1"/>
      <c r="S319" s="1"/>
      <c r="T319" s="1"/>
      <c r="U319" s="1"/>
      <c r="V319" s="1"/>
      <c r="W319" s="1"/>
      <c r="X319" s="1"/>
      <c r="Y319" s="1"/>
      <c r="Z319" s="1"/>
      <c r="AA319" s="1"/>
      <c r="AB319" s="1"/>
      <c r="AC319" s="1"/>
      <c r="AD319" s="1"/>
      <c r="AE319" s="1"/>
    </row>
    <row r="320" spans="1:31" ht="14.25" customHeight="1">
      <c r="A320" s="27"/>
      <c r="B320" s="1"/>
      <c r="C320" s="8"/>
      <c r="D320" s="8"/>
      <c r="E320" s="8"/>
      <c r="G320" s="1"/>
      <c r="H320" s="1"/>
      <c r="I320" s="8"/>
      <c r="J320" s="1"/>
      <c r="K320" s="1"/>
      <c r="L320" s="1"/>
      <c r="M320" s="1"/>
      <c r="N320" s="1"/>
      <c r="O320" s="1"/>
      <c r="P320" s="1"/>
      <c r="Q320" s="1"/>
      <c r="R320" s="1"/>
      <c r="S320" s="1"/>
      <c r="T320" s="1"/>
      <c r="U320" s="1"/>
      <c r="V320" s="1"/>
      <c r="W320" s="1"/>
      <c r="X320" s="1"/>
      <c r="Y320" s="1"/>
      <c r="Z320" s="1"/>
      <c r="AA320" s="1"/>
      <c r="AB320" s="1"/>
      <c r="AC320" s="1"/>
      <c r="AD320" s="1"/>
      <c r="AE320" s="1"/>
    </row>
    <row r="321" spans="1:31" ht="14.25" customHeight="1">
      <c r="A321" s="27"/>
      <c r="B321" s="1"/>
      <c r="C321" s="8"/>
      <c r="D321" s="8"/>
      <c r="E321" s="8"/>
      <c r="G321" s="1"/>
      <c r="H321" s="1"/>
      <c r="I321" s="8"/>
      <c r="J321" s="1"/>
      <c r="K321" s="1"/>
      <c r="L321" s="1"/>
      <c r="M321" s="1"/>
      <c r="N321" s="1"/>
      <c r="O321" s="1"/>
      <c r="P321" s="1"/>
      <c r="Q321" s="1"/>
      <c r="R321" s="1"/>
      <c r="S321" s="1"/>
      <c r="T321" s="1"/>
      <c r="U321" s="1"/>
      <c r="V321" s="1"/>
      <c r="W321" s="1"/>
      <c r="X321" s="1"/>
      <c r="Y321" s="1"/>
      <c r="Z321" s="1"/>
      <c r="AA321" s="1"/>
      <c r="AB321" s="1"/>
      <c r="AC321" s="1"/>
      <c r="AD321" s="1"/>
      <c r="AE321" s="1"/>
    </row>
    <row r="322" spans="1:31" ht="14.25" customHeight="1">
      <c r="A322" s="27"/>
      <c r="B322" s="1"/>
      <c r="C322" s="8"/>
      <c r="D322" s="8"/>
      <c r="E322" s="8"/>
      <c r="G322" s="1"/>
      <c r="H322" s="1"/>
      <c r="I322" s="8"/>
      <c r="J322" s="1"/>
      <c r="K322" s="1"/>
      <c r="L322" s="1"/>
      <c r="M322" s="1"/>
      <c r="N322" s="1"/>
      <c r="O322" s="1"/>
      <c r="P322" s="1"/>
      <c r="Q322" s="1"/>
      <c r="R322" s="1"/>
      <c r="S322" s="1"/>
      <c r="T322" s="1"/>
      <c r="U322" s="1"/>
      <c r="V322" s="1"/>
      <c r="W322" s="1"/>
      <c r="X322" s="1"/>
      <c r="Y322" s="1"/>
      <c r="Z322" s="1"/>
      <c r="AA322" s="1"/>
      <c r="AB322" s="1"/>
      <c r="AC322" s="1"/>
      <c r="AD322" s="1"/>
      <c r="AE322" s="1"/>
    </row>
    <row r="323" spans="1:31" ht="14.25" customHeight="1">
      <c r="A323" s="27"/>
      <c r="B323" s="1"/>
      <c r="C323" s="8"/>
      <c r="D323" s="8"/>
      <c r="E323" s="8"/>
      <c r="G323" s="1"/>
      <c r="H323" s="1"/>
      <c r="I323" s="8"/>
      <c r="J323" s="1"/>
      <c r="K323" s="1"/>
      <c r="L323" s="1"/>
      <c r="M323" s="1"/>
      <c r="N323" s="1"/>
      <c r="O323" s="1"/>
      <c r="P323" s="1"/>
      <c r="Q323" s="1"/>
      <c r="R323" s="1"/>
      <c r="S323" s="1"/>
      <c r="T323" s="1"/>
      <c r="U323" s="1"/>
      <c r="V323" s="1"/>
      <c r="W323" s="1"/>
      <c r="X323" s="1"/>
      <c r="Y323" s="1"/>
      <c r="Z323" s="1"/>
      <c r="AA323" s="1"/>
      <c r="AB323" s="1"/>
      <c r="AC323" s="1"/>
      <c r="AD323" s="1"/>
      <c r="AE323" s="1"/>
    </row>
    <row r="324" spans="1:31" ht="14.25" customHeight="1">
      <c r="A324" s="27"/>
      <c r="B324" s="1"/>
      <c r="C324" s="8"/>
      <c r="D324" s="8"/>
      <c r="E324" s="8"/>
      <c r="G324" s="1"/>
      <c r="H324" s="1"/>
      <c r="I324" s="8"/>
      <c r="J324" s="1"/>
      <c r="K324" s="1"/>
      <c r="L324" s="1"/>
      <c r="M324" s="1"/>
      <c r="N324" s="1"/>
      <c r="O324" s="1"/>
      <c r="P324" s="1"/>
      <c r="Q324" s="1"/>
      <c r="R324" s="1"/>
      <c r="S324" s="1"/>
      <c r="T324" s="1"/>
      <c r="U324" s="1"/>
      <c r="V324" s="1"/>
      <c r="W324" s="1"/>
      <c r="X324" s="1"/>
      <c r="Y324" s="1"/>
      <c r="Z324" s="1"/>
      <c r="AA324" s="1"/>
      <c r="AB324" s="1"/>
      <c r="AC324" s="1"/>
      <c r="AD324" s="1"/>
      <c r="AE324" s="1"/>
    </row>
    <row r="325" spans="1:31" ht="14.25" customHeight="1">
      <c r="A325" s="27"/>
      <c r="B325" s="1"/>
      <c r="C325" s="8"/>
      <c r="D325" s="8"/>
      <c r="E325" s="8"/>
      <c r="G325" s="1"/>
      <c r="H325" s="1"/>
      <c r="I325" s="8"/>
      <c r="J325" s="1"/>
      <c r="K325" s="1"/>
      <c r="L325" s="1"/>
      <c r="M325" s="1"/>
      <c r="N325" s="1"/>
      <c r="O325" s="1"/>
      <c r="P325" s="1"/>
      <c r="Q325" s="1"/>
      <c r="R325" s="1"/>
      <c r="S325" s="1"/>
      <c r="T325" s="1"/>
      <c r="U325" s="1"/>
      <c r="V325" s="1"/>
      <c r="W325" s="1"/>
      <c r="X325" s="1"/>
      <c r="Y325" s="1"/>
      <c r="Z325" s="1"/>
      <c r="AA325" s="1"/>
      <c r="AB325" s="1"/>
      <c r="AC325" s="1"/>
      <c r="AD325" s="1"/>
      <c r="AE325" s="1"/>
    </row>
    <row r="326" spans="1:31" ht="14.25" customHeight="1">
      <c r="A326" s="27"/>
      <c r="B326" s="1"/>
      <c r="C326" s="8"/>
      <c r="D326" s="8"/>
      <c r="E326" s="8"/>
      <c r="G326" s="1"/>
      <c r="H326" s="1"/>
      <c r="I326" s="8"/>
      <c r="J326" s="1"/>
      <c r="K326" s="1"/>
      <c r="L326" s="1"/>
      <c r="M326" s="1"/>
      <c r="N326" s="1"/>
      <c r="O326" s="1"/>
      <c r="P326" s="1"/>
      <c r="Q326" s="1"/>
      <c r="R326" s="1"/>
      <c r="S326" s="1"/>
      <c r="T326" s="1"/>
      <c r="U326" s="1"/>
      <c r="V326" s="1"/>
      <c r="W326" s="1"/>
      <c r="X326" s="1"/>
      <c r="Y326" s="1"/>
      <c r="Z326" s="1"/>
      <c r="AA326" s="1"/>
      <c r="AB326" s="1"/>
      <c r="AC326" s="1"/>
      <c r="AD326" s="1"/>
      <c r="AE326" s="1"/>
    </row>
    <row r="327" spans="1:31" ht="14.25" customHeight="1">
      <c r="A327" s="27"/>
      <c r="B327" s="1"/>
      <c r="C327" s="8"/>
      <c r="D327" s="8"/>
      <c r="E327" s="8"/>
      <c r="G327" s="1"/>
      <c r="H327" s="1"/>
      <c r="I327" s="8"/>
      <c r="J327" s="1"/>
      <c r="K327" s="1"/>
      <c r="L327" s="1"/>
      <c r="M327" s="1"/>
      <c r="N327" s="1"/>
      <c r="O327" s="1"/>
      <c r="P327" s="1"/>
      <c r="Q327" s="1"/>
      <c r="R327" s="1"/>
      <c r="S327" s="1"/>
      <c r="T327" s="1"/>
      <c r="U327" s="1"/>
      <c r="V327" s="1"/>
      <c r="W327" s="1"/>
      <c r="X327" s="1"/>
      <c r="Y327" s="1"/>
      <c r="Z327" s="1"/>
      <c r="AA327" s="1"/>
      <c r="AB327" s="1"/>
      <c r="AC327" s="1"/>
      <c r="AD327" s="1"/>
      <c r="AE327" s="1"/>
    </row>
    <row r="328" spans="1:31" ht="14.25" customHeight="1">
      <c r="A328" s="27"/>
      <c r="B328" s="1"/>
      <c r="C328" s="8"/>
      <c r="D328" s="8"/>
      <c r="E328" s="8"/>
      <c r="G328" s="1"/>
      <c r="H328" s="1"/>
      <c r="I328" s="8"/>
      <c r="J328" s="1"/>
      <c r="K328" s="1"/>
      <c r="L328" s="1"/>
      <c r="M328" s="1"/>
      <c r="N328" s="1"/>
      <c r="O328" s="1"/>
      <c r="P328" s="1"/>
      <c r="Q328" s="1"/>
      <c r="R328" s="1"/>
      <c r="S328" s="1"/>
      <c r="T328" s="1"/>
      <c r="U328" s="1"/>
      <c r="V328" s="1"/>
      <c r="W328" s="1"/>
      <c r="X328" s="1"/>
      <c r="Y328" s="1"/>
      <c r="Z328" s="1"/>
      <c r="AA328" s="1"/>
      <c r="AB328" s="1"/>
      <c r="AC328" s="1"/>
      <c r="AD328" s="1"/>
      <c r="AE328" s="1"/>
    </row>
    <row r="329" spans="1:31" ht="14.25" customHeight="1">
      <c r="A329" s="27"/>
      <c r="B329" s="1"/>
      <c r="C329" s="8"/>
      <c r="D329" s="8"/>
      <c r="E329" s="8"/>
      <c r="G329" s="1"/>
      <c r="H329" s="1"/>
      <c r="I329" s="8"/>
      <c r="J329" s="1"/>
      <c r="K329" s="1"/>
      <c r="L329" s="1"/>
      <c r="M329" s="1"/>
      <c r="N329" s="1"/>
      <c r="O329" s="1"/>
      <c r="P329" s="1"/>
      <c r="Q329" s="1"/>
      <c r="R329" s="1"/>
      <c r="S329" s="1"/>
      <c r="T329" s="1"/>
      <c r="U329" s="1"/>
      <c r="V329" s="1"/>
      <c r="W329" s="1"/>
      <c r="X329" s="1"/>
      <c r="Y329" s="1"/>
      <c r="Z329" s="1"/>
      <c r="AA329" s="1"/>
      <c r="AB329" s="1"/>
      <c r="AC329" s="1"/>
      <c r="AD329" s="1"/>
      <c r="AE329" s="1"/>
    </row>
    <row r="330" spans="1:31" ht="14.25" customHeight="1">
      <c r="A330" s="27"/>
      <c r="B330" s="1"/>
      <c r="C330" s="8"/>
      <c r="D330" s="8"/>
      <c r="E330" s="8"/>
      <c r="G330" s="1"/>
      <c r="H330" s="1"/>
      <c r="I330" s="8"/>
      <c r="J330" s="1"/>
      <c r="K330" s="1"/>
      <c r="L330" s="1"/>
      <c r="M330" s="1"/>
      <c r="N330" s="1"/>
      <c r="O330" s="1"/>
      <c r="P330" s="1"/>
      <c r="Q330" s="1"/>
      <c r="R330" s="1"/>
      <c r="S330" s="1"/>
      <c r="T330" s="1"/>
      <c r="U330" s="1"/>
      <c r="V330" s="1"/>
      <c r="W330" s="1"/>
      <c r="X330" s="1"/>
      <c r="Y330" s="1"/>
      <c r="Z330" s="1"/>
      <c r="AA330" s="1"/>
      <c r="AB330" s="1"/>
      <c r="AC330" s="1"/>
      <c r="AD330" s="1"/>
      <c r="AE330" s="1"/>
    </row>
    <row r="331" spans="1:31" ht="14.25" customHeight="1">
      <c r="A331" s="27"/>
      <c r="B331" s="1"/>
      <c r="C331" s="8"/>
      <c r="D331" s="8"/>
      <c r="E331" s="8"/>
      <c r="G331" s="1"/>
      <c r="H331" s="1"/>
      <c r="I331" s="8"/>
      <c r="J331" s="1"/>
      <c r="K331" s="1"/>
      <c r="L331" s="1"/>
      <c r="M331" s="1"/>
      <c r="N331" s="1"/>
      <c r="O331" s="1"/>
      <c r="P331" s="1"/>
      <c r="Q331" s="1"/>
      <c r="R331" s="1"/>
      <c r="S331" s="1"/>
      <c r="T331" s="1"/>
      <c r="U331" s="1"/>
      <c r="V331" s="1"/>
      <c r="W331" s="1"/>
      <c r="X331" s="1"/>
      <c r="Y331" s="1"/>
      <c r="Z331" s="1"/>
      <c r="AA331" s="1"/>
      <c r="AB331" s="1"/>
      <c r="AC331" s="1"/>
      <c r="AD331" s="1"/>
      <c r="AE331" s="1"/>
    </row>
    <row r="332" spans="1:31" ht="14.25" customHeight="1">
      <c r="A332" s="27"/>
      <c r="B332" s="1"/>
      <c r="C332" s="8"/>
      <c r="D332" s="8"/>
      <c r="E332" s="8"/>
      <c r="G332" s="1"/>
      <c r="H332" s="1"/>
      <c r="I332" s="8"/>
      <c r="J332" s="1"/>
      <c r="K332" s="1"/>
      <c r="L332" s="1"/>
      <c r="M332" s="1"/>
      <c r="N332" s="1"/>
      <c r="O332" s="1"/>
      <c r="P332" s="1"/>
      <c r="Q332" s="1"/>
      <c r="R332" s="1"/>
      <c r="S332" s="1"/>
      <c r="T332" s="1"/>
      <c r="U332" s="1"/>
      <c r="V332" s="1"/>
      <c r="W332" s="1"/>
      <c r="X332" s="1"/>
      <c r="Y332" s="1"/>
      <c r="Z332" s="1"/>
      <c r="AA332" s="1"/>
      <c r="AB332" s="1"/>
      <c r="AC332" s="1"/>
      <c r="AD332" s="1"/>
      <c r="AE332" s="1"/>
    </row>
    <row r="333" spans="1:31" ht="14.25" customHeight="1">
      <c r="A333" s="27"/>
      <c r="B333" s="1"/>
      <c r="C333" s="8"/>
      <c r="D333" s="8"/>
      <c r="E333" s="8"/>
      <c r="G333" s="1"/>
      <c r="H333" s="1"/>
      <c r="I333" s="8"/>
      <c r="J333" s="1"/>
      <c r="K333" s="1"/>
      <c r="L333" s="1"/>
      <c r="M333" s="1"/>
      <c r="N333" s="1"/>
      <c r="O333" s="1"/>
      <c r="P333" s="1"/>
      <c r="Q333" s="1"/>
      <c r="R333" s="1"/>
      <c r="S333" s="1"/>
      <c r="T333" s="1"/>
      <c r="U333" s="1"/>
      <c r="V333" s="1"/>
      <c r="W333" s="1"/>
      <c r="X333" s="1"/>
      <c r="Y333" s="1"/>
      <c r="Z333" s="1"/>
      <c r="AA333" s="1"/>
      <c r="AB333" s="1"/>
      <c r="AC333" s="1"/>
      <c r="AD333" s="1"/>
      <c r="AE333" s="1"/>
    </row>
    <row r="334" spans="1:31" ht="14.25" customHeight="1">
      <c r="A334" s="27"/>
      <c r="B334" s="1"/>
      <c r="C334" s="8"/>
      <c r="D334" s="8"/>
      <c r="E334" s="8"/>
      <c r="G334" s="1"/>
      <c r="H334" s="1"/>
      <c r="I334" s="8"/>
      <c r="J334" s="1"/>
      <c r="K334" s="1"/>
      <c r="L334" s="1"/>
      <c r="M334" s="1"/>
      <c r="N334" s="1"/>
      <c r="O334" s="1"/>
      <c r="P334" s="1"/>
      <c r="Q334" s="1"/>
      <c r="R334" s="1"/>
      <c r="S334" s="1"/>
      <c r="T334" s="1"/>
      <c r="U334" s="1"/>
      <c r="V334" s="1"/>
      <c r="W334" s="1"/>
      <c r="X334" s="1"/>
      <c r="Y334" s="1"/>
      <c r="Z334" s="1"/>
      <c r="AA334" s="1"/>
      <c r="AB334" s="1"/>
      <c r="AC334" s="1"/>
      <c r="AD334" s="1"/>
      <c r="AE334" s="1"/>
    </row>
    <row r="335" spans="1:31" ht="14.25" customHeight="1">
      <c r="A335" s="27"/>
      <c r="B335" s="1"/>
      <c r="C335" s="8"/>
      <c r="D335" s="8"/>
      <c r="E335" s="8"/>
      <c r="G335" s="1"/>
      <c r="H335" s="1"/>
      <c r="I335" s="8"/>
      <c r="J335" s="1"/>
      <c r="K335" s="1"/>
      <c r="L335" s="1"/>
      <c r="M335" s="1"/>
      <c r="N335" s="1"/>
      <c r="O335" s="1"/>
      <c r="P335" s="1"/>
      <c r="Q335" s="1"/>
      <c r="R335" s="1"/>
      <c r="S335" s="1"/>
      <c r="T335" s="1"/>
      <c r="U335" s="1"/>
      <c r="V335" s="1"/>
      <c r="W335" s="1"/>
      <c r="X335" s="1"/>
      <c r="Y335" s="1"/>
      <c r="Z335" s="1"/>
      <c r="AA335" s="1"/>
      <c r="AB335" s="1"/>
      <c r="AC335" s="1"/>
      <c r="AD335" s="1"/>
      <c r="AE335" s="1"/>
    </row>
    <row r="336" spans="1:31" ht="14.25" customHeight="1">
      <c r="A336" s="27"/>
      <c r="B336" s="1"/>
      <c r="C336" s="8"/>
      <c r="D336" s="8"/>
      <c r="E336" s="8"/>
      <c r="G336" s="1"/>
      <c r="H336" s="1"/>
      <c r="I336" s="8"/>
      <c r="J336" s="1"/>
      <c r="K336" s="1"/>
      <c r="L336" s="1"/>
      <c r="M336" s="1"/>
      <c r="N336" s="1"/>
      <c r="O336" s="1"/>
      <c r="P336" s="1"/>
      <c r="Q336" s="1"/>
      <c r="R336" s="1"/>
      <c r="S336" s="1"/>
      <c r="T336" s="1"/>
      <c r="U336" s="1"/>
      <c r="V336" s="1"/>
      <c r="W336" s="1"/>
      <c r="X336" s="1"/>
      <c r="Y336" s="1"/>
      <c r="Z336" s="1"/>
      <c r="AA336" s="1"/>
      <c r="AB336" s="1"/>
      <c r="AC336" s="1"/>
      <c r="AD336" s="1"/>
      <c r="AE336" s="1"/>
    </row>
    <row r="337" spans="1:31" ht="14.25" customHeight="1">
      <c r="A337" s="27"/>
      <c r="B337" s="1"/>
      <c r="C337" s="8"/>
      <c r="D337" s="8"/>
      <c r="E337" s="8"/>
      <c r="G337" s="1"/>
      <c r="H337" s="1"/>
      <c r="I337" s="8"/>
      <c r="J337" s="1"/>
      <c r="K337" s="1"/>
      <c r="L337" s="1"/>
      <c r="M337" s="1"/>
      <c r="N337" s="1"/>
      <c r="O337" s="1"/>
      <c r="P337" s="1"/>
      <c r="Q337" s="1"/>
      <c r="R337" s="1"/>
      <c r="S337" s="1"/>
      <c r="T337" s="1"/>
      <c r="U337" s="1"/>
      <c r="V337" s="1"/>
      <c r="W337" s="1"/>
      <c r="X337" s="1"/>
      <c r="Y337" s="1"/>
      <c r="Z337" s="1"/>
      <c r="AA337" s="1"/>
      <c r="AB337" s="1"/>
      <c r="AC337" s="1"/>
      <c r="AD337" s="1"/>
      <c r="AE337" s="1"/>
    </row>
    <row r="338" spans="1:31" ht="14.25" customHeight="1">
      <c r="A338" s="27"/>
      <c r="B338" s="1"/>
      <c r="C338" s="8"/>
      <c r="D338" s="8"/>
      <c r="E338" s="8"/>
      <c r="G338" s="1"/>
      <c r="H338" s="1"/>
      <c r="I338" s="8"/>
      <c r="J338" s="1"/>
      <c r="K338" s="1"/>
      <c r="L338" s="1"/>
      <c r="M338" s="1"/>
      <c r="N338" s="1"/>
      <c r="O338" s="1"/>
      <c r="P338" s="1"/>
      <c r="Q338" s="1"/>
      <c r="R338" s="1"/>
      <c r="S338" s="1"/>
      <c r="T338" s="1"/>
      <c r="U338" s="1"/>
      <c r="V338" s="1"/>
      <c r="W338" s="1"/>
      <c r="X338" s="1"/>
      <c r="Y338" s="1"/>
      <c r="Z338" s="1"/>
      <c r="AA338" s="1"/>
      <c r="AB338" s="1"/>
      <c r="AC338" s="1"/>
      <c r="AD338" s="1"/>
      <c r="AE338" s="1"/>
    </row>
    <row r="339" spans="1:31" ht="14.25" customHeight="1">
      <c r="A339" s="27"/>
      <c r="B339" s="1"/>
      <c r="C339" s="8"/>
      <c r="D339" s="8"/>
      <c r="E339" s="8"/>
      <c r="G339" s="1"/>
      <c r="H339" s="1"/>
      <c r="I339" s="8"/>
      <c r="J339" s="1"/>
      <c r="K339" s="1"/>
      <c r="L339" s="1"/>
      <c r="M339" s="1"/>
      <c r="N339" s="1"/>
      <c r="O339" s="1"/>
      <c r="P339" s="1"/>
      <c r="Q339" s="1"/>
      <c r="R339" s="1"/>
      <c r="S339" s="1"/>
      <c r="T339" s="1"/>
      <c r="U339" s="1"/>
      <c r="V339" s="1"/>
      <c r="W339" s="1"/>
      <c r="X339" s="1"/>
      <c r="Y339" s="1"/>
      <c r="Z339" s="1"/>
      <c r="AA339" s="1"/>
      <c r="AB339" s="1"/>
      <c r="AC339" s="1"/>
      <c r="AD339" s="1"/>
      <c r="AE339" s="1"/>
    </row>
    <row r="340" spans="1:31" ht="14.25" customHeight="1">
      <c r="A340" s="27"/>
      <c r="B340" s="1"/>
      <c r="C340" s="8"/>
      <c r="D340" s="8"/>
      <c r="E340" s="8"/>
      <c r="G340" s="1"/>
      <c r="H340" s="1"/>
      <c r="I340" s="8"/>
      <c r="J340" s="1"/>
      <c r="K340" s="1"/>
      <c r="L340" s="1"/>
      <c r="M340" s="1"/>
      <c r="N340" s="1"/>
      <c r="O340" s="1"/>
      <c r="P340" s="1"/>
      <c r="Q340" s="1"/>
      <c r="R340" s="1"/>
      <c r="S340" s="1"/>
      <c r="T340" s="1"/>
      <c r="U340" s="1"/>
      <c r="V340" s="1"/>
      <c r="W340" s="1"/>
      <c r="X340" s="1"/>
      <c r="Y340" s="1"/>
      <c r="Z340" s="1"/>
      <c r="AA340" s="1"/>
      <c r="AB340" s="1"/>
      <c r="AC340" s="1"/>
      <c r="AD340" s="1"/>
      <c r="AE340" s="1"/>
    </row>
    <row r="341" spans="1:31" ht="14.25" customHeight="1">
      <c r="A341" s="27"/>
      <c r="B341" s="1"/>
      <c r="C341" s="8"/>
      <c r="D341" s="8"/>
      <c r="E341" s="8"/>
      <c r="G341" s="1"/>
      <c r="H341" s="1"/>
      <c r="I341" s="8"/>
      <c r="J341" s="1"/>
      <c r="K341" s="1"/>
      <c r="L341" s="1"/>
      <c r="M341" s="1"/>
      <c r="N341" s="1"/>
      <c r="O341" s="1"/>
      <c r="P341" s="1"/>
      <c r="Q341" s="1"/>
      <c r="R341" s="1"/>
      <c r="S341" s="1"/>
      <c r="T341" s="1"/>
      <c r="U341" s="1"/>
      <c r="V341" s="1"/>
      <c r="W341" s="1"/>
      <c r="X341" s="1"/>
      <c r="Y341" s="1"/>
      <c r="Z341" s="1"/>
      <c r="AA341" s="1"/>
      <c r="AB341" s="1"/>
      <c r="AC341" s="1"/>
      <c r="AD341" s="1"/>
      <c r="AE341" s="1"/>
    </row>
    <row r="342" spans="1:31" ht="14.25" customHeight="1">
      <c r="A342" s="27"/>
      <c r="B342" s="1"/>
      <c r="C342" s="8"/>
      <c r="D342" s="8"/>
      <c r="E342" s="8"/>
      <c r="G342" s="1"/>
      <c r="H342" s="1"/>
      <c r="I342" s="8"/>
      <c r="J342" s="1"/>
      <c r="K342" s="1"/>
      <c r="L342" s="1"/>
      <c r="M342" s="1"/>
      <c r="N342" s="1"/>
      <c r="O342" s="1"/>
      <c r="P342" s="1"/>
      <c r="Q342" s="1"/>
      <c r="R342" s="1"/>
      <c r="S342" s="1"/>
      <c r="T342" s="1"/>
      <c r="U342" s="1"/>
      <c r="V342" s="1"/>
      <c r="W342" s="1"/>
      <c r="X342" s="1"/>
      <c r="Y342" s="1"/>
      <c r="Z342" s="1"/>
      <c r="AA342" s="1"/>
      <c r="AB342" s="1"/>
      <c r="AC342" s="1"/>
      <c r="AD342" s="1"/>
      <c r="AE342" s="1"/>
    </row>
    <row r="343" spans="1:31" ht="14.25" customHeight="1">
      <c r="A343" s="27"/>
      <c r="B343" s="1"/>
      <c r="C343" s="8"/>
      <c r="D343" s="8"/>
      <c r="E343" s="8"/>
      <c r="G343" s="1"/>
      <c r="H343" s="1"/>
      <c r="I343" s="8"/>
      <c r="J343" s="1"/>
      <c r="K343" s="1"/>
      <c r="L343" s="1"/>
      <c r="M343" s="1"/>
      <c r="N343" s="1"/>
      <c r="O343" s="1"/>
      <c r="P343" s="1"/>
      <c r="Q343" s="1"/>
      <c r="R343" s="1"/>
      <c r="S343" s="1"/>
      <c r="T343" s="1"/>
      <c r="U343" s="1"/>
      <c r="V343" s="1"/>
      <c r="W343" s="1"/>
      <c r="X343" s="1"/>
      <c r="Y343" s="1"/>
      <c r="Z343" s="1"/>
      <c r="AA343" s="1"/>
      <c r="AB343" s="1"/>
      <c r="AC343" s="1"/>
      <c r="AD343" s="1"/>
      <c r="AE343" s="1"/>
    </row>
    <row r="344" spans="1:31" ht="14.25" customHeight="1">
      <c r="A344" s="27"/>
      <c r="B344" s="1"/>
      <c r="C344" s="8"/>
      <c r="D344" s="8"/>
      <c r="E344" s="8"/>
      <c r="G344" s="1"/>
      <c r="H344" s="1"/>
      <c r="I344" s="8"/>
      <c r="J344" s="1"/>
      <c r="K344" s="1"/>
      <c r="L344" s="1"/>
      <c r="M344" s="1"/>
      <c r="N344" s="1"/>
      <c r="O344" s="1"/>
      <c r="P344" s="1"/>
      <c r="Q344" s="1"/>
      <c r="R344" s="1"/>
      <c r="S344" s="1"/>
      <c r="T344" s="1"/>
      <c r="U344" s="1"/>
      <c r="V344" s="1"/>
      <c r="W344" s="1"/>
      <c r="X344" s="1"/>
      <c r="Y344" s="1"/>
      <c r="Z344" s="1"/>
      <c r="AA344" s="1"/>
      <c r="AB344" s="1"/>
      <c r="AC344" s="1"/>
      <c r="AD344" s="1"/>
      <c r="AE344" s="1"/>
    </row>
    <row r="345" spans="1:31" ht="14.25" customHeight="1">
      <c r="A345" s="27"/>
      <c r="B345" s="1"/>
      <c r="C345" s="8"/>
      <c r="D345" s="8"/>
      <c r="E345" s="8"/>
      <c r="G345" s="1"/>
      <c r="H345" s="1"/>
      <c r="I345" s="8"/>
      <c r="J345" s="1"/>
      <c r="K345" s="1"/>
      <c r="L345" s="1"/>
      <c r="M345" s="1"/>
      <c r="N345" s="1"/>
      <c r="O345" s="1"/>
      <c r="P345" s="1"/>
      <c r="Q345" s="1"/>
      <c r="R345" s="1"/>
      <c r="S345" s="1"/>
      <c r="T345" s="1"/>
      <c r="U345" s="1"/>
      <c r="V345" s="1"/>
      <c r="W345" s="1"/>
      <c r="X345" s="1"/>
      <c r="Y345" s="1"/>
      <c r="Z345" s="1"/>
      <c r="AA345" s="1"/>
      <c r="AB345" s="1"/>
      <c r="AC345" s="1"/>
      <c r="AD345" s="1"/>
      <c r="AE345" s="1"/>
    </row>
    <row r="346" spans="1:31" ht="14.25" customHeight="1">
      <c r="A346" s="27"/>
      <c r="B346" s="1"/>
      <c r="C346" s="8"/>
      <c r="D346" s="8"/>
      <c r="E346" s="8"/>
      <c r="G346" s="1"/>
      <c r="H346" s="1"/>
      <c r="I346" s="8"/>
      <c r="J346" s="1"/>
      <c r="K346" s="1"/>
      <c r="L346" s="1"/>
      <c r="M346" s="1"/>
      <c r="N346" s="1"/>
      <c r="O346" s="1"/>
      <c r="P346" s="1"/>
      <c r="Q346" s="1"/>
      <c r="R346" s="1"/>
      <c r="S346" s="1"/>
      <c r="T346" s="1"/>
      <c r="U346" s="1"/>
      <c r="V346" s="1"/>
      <c r="W346" s="1"/>
      <c r="X346" s="1"/>
      <c r="Y346" s="1"/>
      <c r="Z346" s="1"/>
      <c r="AA346" s="1"/>
      <c r="AB346" s="1"/>
      <c r="AC346" s="1"/>
      <c r="AD346" s="1"/>
      <c r="AE346" s="1"/>
    </row>
    <row r="347" spans="1:31" ht="14.25" customHeight="1">
      <c r="A347" s="27"/>
      <c r="B347" s="1"/>
      <c r="C347" s="8"/>
      <c r="D347" s="8"/>
      <c r="E347" s="8"/>
      <c r="G347" s="1"/>
      <c r="H347" s="1"/>
      <c r="I347" s="8"/>
      <c r="J347" s="1"/>
      <c r="K347" s="1"/>
      <c r="L347" s="1"/>
      <c r="M347" s="1"/>
      <c r="N347" s="1"/>
      <c r="O347" s="1"/>
      <c r="P347" s="1"/>
      <c r="Q347" s="1"/>
      <c r="R347" s="1"/>
      <c r="S347" s="1"/>
      <c r="T347" s="1"/>
      <c r="U347" s="1"/>
      <c r="V347" s="1"/>
      <c r="W347" s="1"/>
      <c r="X347" s="1"/>
      <c r="Y347" s="1"/>
      <c r="Z347" s="1"/>
      <c r="AA347" s="1"/>
      <c r="AB347" s="1"/>
      <c r="AC347" s="1"/>
      <c r="AD347" s="1"/>
      <c r="AE347" s="1"/>
    </row>
    <row r="348" spans="1:31" ht="14.25" customHeight="1">
      <c r="A348" s="27"/>
      <c r="B348" s="1"/>
      <c r="C348" s="8"/>
      <c r="D348" s="8"/>
      <c r="E348" s="8"/>
      <c r="G348" s="1"/>
      <c r="H348" s="1"/>
      <c r="I348" s="8"/>
      <c r="J348" s="1"/>
      <c r="K348" s="1"/>
      <c r="L348" s="1"/>
      <c r="M348" s="1"/>
      <c r="N348" s="1"/>
      <c r="O348" s="1"/>
      <c r="P348" s="1"/>
      <c r="Q348" s="1"/>
      <c r="R348" s="1"/>
      <c r="S348" s="1"/>
      <c r="T348" s="1"/>
      <c r="U348" s="1"/>
      <c r="V348" s="1"/>
      <c r="W348" s="1"/>
      <c r="X348" s="1"/>
      <c r="Y348" s="1"/>
      <c r="Z348" s="1"/>
      <c r="AA348" s="1"/>
      <c r="AB348" s="1"/>
      <c r="AC348" s="1"/>
      <c r="AD348" s="1"/>
      <c r="AE348" s="1"/>
    </row>
    <row r="349" spans="1:31" ht="14.25" customHeight="1">
      <c r="A349" s="27"/>
      <c r="B349" s="1"/>
      <c r="C349" s="8"/>
      <c r="D349" s="8"/>
      <c r="E349" s="8"/>
      <c r="G349" s="1"/>
      <c r="H349" s="1"/>
      <c r="I349" s="8"/>
      <c r="J349" s="1"/>
      <c r="K349" s="1"/>
      <c r="L349" s="1"/>
      <c r="M349" s="1"/>
      <c r="N349" s="1"/>
      <c r="O349" s="1"/>
      <c r="P349" s="1"/>
      <c r="Q349" s="1"/>
      <c r="R349" s="1"/>
      <c r="S349" s="1"/>
      <c r="T349" s="1"/>
      <c r="U349" s="1"/>
      <c r="V349" s="1"/>
      <c r="W349" s="1"/>
      <c r="X349" s="1"/>
      <c r="Y349" s="1"/>
      <c r="Z349" s="1"/>
      <c r="AA349" s="1"/>
      <c r="AB349" s="1"/>
      <c r="AC349" s="1"/>
      <c r="AD349" s="1"/>
      <c r="AE349" s="1"/>
    </row>
    <row r="350" spans="1:31" ht="14.25" customHeight="1">
      <c r="A350" s="27"/>
      <c r="B350" s="1"/>
      <c r="C350" s="8"/>
      <c r="D350" s="8"/>
      <c r="E350" s="8"/>
      <c r="G350" s="1"/>
      <c r="H350" s="1"/>
      <c r="I350" s="8"/>
      <c r="J350" s="1"/>
      <c r="K350" s="1"/>
      <c r="L350" s="1"/>
      <c r="M350" s="1"/>
      <c r="N350" s="1"/>
      <c r="O350" s="1"/>
      <c r="P350" s="1"/>
      <c r="Q350" s="1"/>
      <c r="R350" s="1"/>
      <c r="S350" s="1"/>
      <c r="T350" s="1"/>
      <c r="U350" s="1"/>
      <c r="V350" s="1"/>
      <c r="W350" s="1"/>
      <c r="X350" s="1"/>
      <c r="Y350" s="1"/>
      <c r="Z350" s="1"/>
      <c r="AA350" s="1"/>
      <c r="AB350" s="1"/>
      <c r="AC350" s="1"/>
      <c r="AD350" s="1"/>
      <c r="AE350" s="1"/>
    </row>
    <row r="351" spans="1:31" ht="14.25" customHeight="1">
      <c r="A351" s="27"/>
      <c r="B351" s="1"/>
      <c r="C351" s="8"/>
      <c r="D351" s="8"/>
      <c r="E351" s="8"/>
      <c r="G351" s="1"/>
      <c r="H351" s="1"/>
      <c r="I351" s="8"/>
      <c r="J351" s="1"/>
      <c r="K351" s="1"/>
      <c r="L351" s="1"/>
      <c r="M351" s="1"/>
      <c r="N351" s="1"/>
      <c r="O351" s="1"/>
      <c r="P351" s="1"/>
      <c r="Q351" s="1"/>
      <c r="R351" s="1"/>
      <c r="S351" s="1"/>
      <c r="T351" s="1"/>
      <c r="U351" s="1"/>
      <c r="V351" s="1"/>
      <c r="W351" s="1"/>
      <c r="X351" s="1"/>
      <c r="Y351" s="1"/>
      <c r="Z351" s="1"/>
      <c r="AA351" s="1"/>
      <c r="AB351" s="1"/>
      <c r="AC351" s="1"/>
      <c r="AD351" s="1"/>
      <c r="AE351" s="1"/>
    </row>
    <row r="352" spans="1:31" ht="14.25" customHeight="1">
      <c r="A352" s="27"/>
      <c r="B352" s="1"/>
      <c r="C352" s="8"/>
      <c r="D352" s="8"/>
      <c r="E352" s="8"/>
      <c r="G352" s="1"/>
      <c r="H352" s="1"/>
      <c r="I352" s="8"/>
      <c r="J352" s="1"/>
      <c r="K352" s="1"/>
      <c r="L352" s="1"/>
      <c r="M352" s="1"/>
      <c r="N352" s="1"/>
      <c r="O352" s="1"/>
      <c r="P352" s="1"/>
      <c r="Q352" s="1"/>
      <c r="R352" s="1"/>
      <c r="S352" s="1"/>
      <c r="T352" s="1"/>
      <c r="U352" s="1"/>
      <c r="V352" s="1"/>
      <c r="W352" s="1"/>
      <c r="X352" s="1"/>
      <c r="Y352" s="1"/>
      <c r="Z352" s="1"/>
      <c r="AA352" s="1"/>
      <c r="AB352" s="1"/>
      <c r="AC352" s="1"/>
      <c r="AD352" s="1"/>
      <c r="AE352" s="1"/>
    </row>
    <row r="353" spans="1:31" ht="14.25" customHeight="1">
      <c r="A353" s="27"/>
      <c r="B353" s="1"/>
      <c r="C353" s="8"/>
      <c r="D353" s="8"/>
      <c r="E353" s="8"/>
      <c r="G353" s="1"/>
      <c r="H353" s="1"/>
      <c r="I353" s="8"/>
      <c r="J353" s="1"/>
      <c r="K353" s="1"/>
      <c r="L353" s="1"/>
      <c r="M353" s="1"/>
      <c r="N353" s="1"/>
      <c r="O353" s="1"/>
      <c r="P353" s="1"/>
      <c r="Q353" s="1"/>
      <c r="R353" s="1"/>
      <c r="S353" s="1"/>
      <c r="T353" s="1"/>
      <c r="U353" s="1"/>
      <c r="V353" s="1"/>
      <c r="W353" s="1"/>
      <c r="X353" s="1"/>
      <c r="Y353" s="1"/>
      <c r="Z353" s="1"/>
      <c r="AA353" s="1"/>
      <c r="AB353" s="1"/>
      <c r="AC353" s="1"/>
      <c r="AD353" s="1"/>
      <c r="AE353" s="1"/>
    </row>
    <row r="354" spans="1:31" ht="14.25" customHeight="1">
      <c r="A354" s="27"/>
      <c r="B354" s="1"/>
      <c r="C354" s="8"/>
      <c r="D354" s="8"/>
      <c r="E354" s="8"/>
      <c r="G354" s="1"/>
      <c r="H354" s="1"/>
      <c r="I354" s="8"/>
      <c r="J354" s="1"/>
      <c r="K354" s="1"/>
      <c r="L354" s="1"/>
      <c r="M354" s="1"/>
      <c r="N354" s="1"/>
      <c r="O354" s="1"/>
      <c r="P354" s="1"/>
      <c r="Q354" s="1"/>
      <c r="R354" s="1"/>
      <c r="S354" s="1"/>
      <c r="T354" s="1"/>
      <c r="U354" s="1"/>
      <c r="V354" s="1"/>
      <c r="W354" s="1"/>
      <c r="X354" s="1"/>
      <c r="Y354" s="1"/>
      <c r="Z354" s="1"/>
      <c r="AA354" s="1"/>
      <c r="AB354" s="1"/>
      <c r="AC354" s="1"/>
      <c r="AD354" s="1"/>
      <c r="AE354" s="1"/>
    </row>
    <row r="355" spans="1:31" ht="14.25" customHeight="1">
      <c r="A355" s="27"/>
      <c r="B355" s="1"/>
      <c r="C355" s="8"/>
      <c r="D355" s="8"/>
      <c r="E355" s="8"/>
      <c r="G355" s="1"/>
      <c r="H355" s="1"/>
      <c r="I355" s="8"/>
      <c r="J355" s="1"/>
      <c r="K355" s="1"/>
      <c r="L355" s="1"/>
      <c r="M355" s="1"/>
      <c r="N355" s="1"/>
      <c r="O355" s="1"/>
      <c r="P355" s="1"/>
      <c r="Q355" s="1"/>
      <c r="R355" s="1"/>
      <c r="S355" s="1"/>
      <c r="T355" s="1"/>
      <c r="U355" s="1"/>
      <c r="V355" s="1"/>
      <c r="W355" s="1"/>
      <c r="X355" s="1"/>
      <c r="Y355" s="1"/>
      <c r="Z355" s="1"/>
      <c r="AA355" s="1"/>
      <c r="AB355" s="1"/>
      <c r="AC355" s="1"/>
      <c r="AD355" s="1"/>
      <c r="AE355" s="1"/>
    </row>
    <row r="356" spans="1:31" ht="14.25" customHeight="1">
      <c r="A356" s="27"/>
      <c r="B356" s="1"/>
      <c r="C356" s="8"/>
      <c r="D356" s="8"/>
      <c r="E356" s="8"/>
      <c r="G356" s="1"/>
      <c r="H356" s="1"/>
      <c r="I356" s="8"/>
      <c r="J356" s="1"/>
      <c r="K356" s="1"/>
      <c r="L356" s="1"/>
      <c r="M356" s="1"/>
      <c r="N356" s="1"/>
      <c r="O356" s="1"/>
      <c r="P356" s="1"/>
      <c r="Q356" s="1"/>
      <c r="R356" s="1"/>
      <c r="S356" s="1"/>
      <c r="T356" s="1"/>
      <c r="U356" s="1"/>
      <c r="V356" s="1"/>
      <c r="W356" s="1"/>
      <c r="X356" s="1"/>
      <c r="Y356" s="1"/>
      <c r="Z356" s="1"/>
      <c r="AA356" s="1"/>
      <c r="AB356" s="1"/>
      <c r="AC356" s="1"/>
      <c r="AD356" s="1"/>
      <c r="AE356" s="1"/>
    </row>
    <row r="357" spans="1:31" ht="14.25" customHeight="1">
      <c r="A357" s="27"/>
      <c r="B357" s="1"/>
      <c r="C357" s="8"/>
      <c r="D357" s="8"/>
      <c r="E357" s="8"/>
      <c r="G357" s="1"/>
      <c r="H357" s="1"/>
      <c r="I357" s="8"/>
      <c r="J357" s="1"/>
      <c r="K357" s="1"/>
      <c r="L357" s="1"/>
      <c r="M357" s="1"/>
      <c r="N357" s="1"/>
      <c r="O357" s="1"/>
      <c r="P357" s="1"/>
      <c r="Q357" s="1"/>
      <c r="R357" s="1"/>
      <c r="S357" s="1"/>
      <c r="T357" s="1"/>
      <c r="U357" s="1"/>
      <c r="V357" s="1"/>
      <c r="W357" s="1"/>
      <c r="X357" s="1"/>
      <c r="Y357" s="1"/>
      <c r="Z357" s="1"/>
      <c r="AA357" s="1"/>
      <c r="AB357" s="1"/>
      <c r="AC357" s="1"/>
      <c r="AD357" s="1"/>
      <c r="AE357" s="1"/>
    </row>
    <row r="358" spans="1:31" ht="14.25" customHeight="1">
      <c r="A358" s="27"/>
      <c r="B358" s="1"/>
      <c r="C358" s="8"/>
      <c r="D358" s="8"/>
      <c r="E358" s="8"/>
      <c r="G358" s="1"/>
      <c r="H358" s="1"/>
      <c r="I358" s="8"/>
      <c r="J358" s="1"/>
      <c r="K358" s="1"/>
      <c r="L358" s="1"/>
      <c r="M358" s="1"/>
      <c r="N358" s="1"/>
      <c r="O358" s="1"/>
      <c r="P358" s="1"/>
      <c r="Q358" s="1"/>
      <c r="R358" s="1"/>
      <c r="S358" s="1"/>
      <c r="T358" s="1"/>
      <c r="U358" s="1"/>
      <c r="V358" s="1"/>
      <c r="W358" s="1"/>
      <c r="X358" s="1"/>
      <c r="Y358" s="1"/>
      <c r="Z358" s="1"/>
      <c r="AA358" s="1"/>
      <c r="AB358" s="1"/>
      <c r="AC358" s="1"/>
      <c r="AD358" s="1"/>
      <c r="AE358" s="1"/>
    </row>
    <row r="359" spans="1:31" ht="14.25" customHeight="1">
      <c r="A359" s="27"/>
      <c r="B359" s="1"/>
      <c r="C359" s="8"/>
      <c r="D359" s="8"/>
      <c r="E359" s="8"/>
      <c r="G359" s="1"/>
      <c r="H359" s="1"/>
      <c r="I359" s="8"/>
      <c r="J359" s="1"/>
      <c r="K359" s="1"/>
      <c r="L359" s="1"/>
      <c r="M359" s="1"/>
      <c r="N359" s="1"/>
      <c r="O359" s="1"/>
      <c r="P359" s="1"/>
      <c r="Q359" s="1"/>
      <c r="R359" s="1"/>
      <c r="S359" s="1"/>
      <c r="T359" s="1"/>
      <c r="U359" s="1"/>
      <c r="V359" s="1"/>
      <c r="W359" s="1"/>
      <c r="X359" s="1"/>
      <c r="Y359" s="1"/>
      <c r="Z359" s="1"/>
      <c r="AA359" s="1"/>
      <c r="AB359" s="1"/>
      <c r="AC359" s="1"/>
      <c r="AD359" s="1"/>
      <c r="AE359" s="1"/>
    </row>
    <row r="360" spans="1:31" ht="14.25" customHeight="1">
      <c r="A360" s="27"/>
      <c r="B360" s="1"/>
      <c r="C360" s="8"/>
      <c r="D360" s="8"/>
      <c r="E360" s="8"/>
      <c r="G360" s="1"/>
      <c r="H360" s="1"/>
      <c r="I360" s="8"/>
      <c r="J360" s="1"/>
      <c r="K360" s="1"/>
      <c r="L360" s="1"/>
      <c r="M360" s="1"/>
      <c r="N360" s="1"/>
      <c r="O360" s="1"/>
      <c r="P360" s="1"/>
      <c r="Q360" s="1"/>
      <c r="R360" s="1"/>
      <c r="S360" s="1"/>
      <c r="T360" s="1"/>
      <c r="U360" s="1"/>
      <c r="V360" s="1"/>
      <c r="W360" s="1"/>
      <c r="X360" s="1"/>
      <c r="Y360" s="1"/>
      <c r="Z360" s="1"/>
      <c r="AA360" s="1"/>
      <c r="AB360" s="1"/>
      <c r="AC360" s="1"/>
      <c r="AD360" s="1"/>
      <c r="AE360" s="1"/>
    </row>
    <row r="361" spans="1:31" ht="14.25" customHeight="1">
      <c r="A361" s="27"/>
      <c r="B361" s="1"/>
      <c r="C361" s="8"/>
      <c r="D361" s="8"/>
      <c r="E361" s="8"/>
      <c r="G361" s="1"/>
      <c r="H361" s="1"/>
      <c r="I361" s="8"/>
      <c r="J361" s="1"/>
      <c r="K361" s="1"/>
      <c r="L361" s="1"/>
      <c r="M361" s="1"/>
      <c r="N361" s="1"/>
      <c r="O361" s="1"/>
      <c r="P361" s="1"/>
      <c r="Q361" s="1"/>
      <c r="R361" s="1"/>
      <c r="S361" s="1"/>
      <c r="T361" s="1"/>
      <c r="U361" s="1"/>
      <c r="V361" s="1"/>
      <c r="W361" s="1"/>
      <c r="X361" s="1"/>
      <c r="Y361" s="1"/>
      <c r="Z361" s="1"/>
      <c r="AA361" s="1"/>
      <c r="AB361" s="1"/>
      <c r="AC361" s="1"/>
      <c r="AD361" s="1"/>
      <c r="AE361" s="1"/>
    </row>
    <row r="362" spans="1:31" ht="14.25" customHeight="1">
      <c r="A362" s="27"/>
      <c r="B362" s="1"/>
      <c r="C362" s="8"/>
      <c r="D362" s="8"/>
      <c r="E362" s="8"/>
      <c r="G362" s="1"/>
      <c r="H362" s="1"/>
      <c r="I362" s="8"/>
      <c r="J362" s="1"/>
      <c r="K362" s="1"/>
      <c r="L362" s="1"/>
      <c r="M362" s="1"/>
      <c r="N362" s="1"/>
      <c r="O362" s="1"/>
      <c r="P362" s="1"/>
      <c r="Q362" s="1"/>
      <c r="R362" s="1"/>
      <c r="S362" s="1"/>
      <c r="T362" s="1"/>
      <c r="U362" s="1"/>
      <c r="V362" s="1"/>
      <c r="W362" s="1"/>
      <c r="X362" s="1"/>
      <c r="Y362" s="1"/>
      <c r="Z362" s="1"/>
      <c r="AA362" s="1"/>
      <c r="AB362" s="1"/>
      <c r="AC362" s="1"/>
      <c r="AD362" s="1"/>
      <c r="AE362" s="1"/>
    </row>
    <row r="363" spans="1:31" ht="14.25" customHeight="1">
      <c r="A363" s="27"/>
      <c r="B363" s="1"/>
      <c r="C363" s="8"/>
      <c r="D363" s="8"/>
      <c r="E363" s="8"/>
      <c r="G363" s="1"/>
      <c r="H363" s="1"/>
      <c r="I363" s="8"/>
      <c r="J363" s="1"/>
      <c r="K363" s="1"/>
      <c r="L363" s="1"/>
      <c r="M363" s="1"/>
      <c r="N363" s="1"/>
      <c r="O363" s="1"/>
      <c r="P363" s="1"/>
      <c r="Q363" s="1"/>
      <c r="R363" s="1"/>
      <c r="S363" s="1"/>
      <c r="T363" s="1"/>
      <c r="U363" s="1"/>
      <c r="V363" s="1"/>
      <c r="W363" s="1"/>
      <c r="X363" s="1"/>
      <c r="Y363" s="1"/>
      <c r="Z363" s="1"/>
      <c r="AA363" s="1"/>
      <c r="AB363" s="1"/>
      <c r="AC363" s="1"/>
      <c r="AD363" s="1"/>
      <c r="AE363" s="1"/>
    </row>
    <row r="364" spans="1:31" ht="14.25" customHeight="1">
      <c r="A364" s="27"/>
      <c r="B364" s="1"/>
      <c r="C364" s="8"/>
      <c r="D364" s="8"/>
      <c r="E364" s="8"/>
      <c r="G364" s="1"/>
      <c r="H364" s="1"/>
      <c r="I364" s="8"/>
      <c r="J364" s="1"/>
      <c r="K364" s="1"/>
      <c r="L364" s="1"/>
      <c r="M364" s="1"/>
      <c r="N364" s="1"/>
      <c r="O364" s="1"/>
      <c r="P364" s="1"/>
      <c r="Q364" s="1"/>
      <c r="R364" s="1"/>
      <c r="S364" s="1"/>
      <c r="T364" s="1"/>
      <c r="U364" s="1"/>
      <c r="V364" s="1"/>
      <c r="W364" s="1"/>
      <c r="X364" s="1"/>
      <c r="Y364" s="1"/>
      <c r="Z364" s="1"/>
      <c r="AA364" s="1"/>
      <c r="AB364" s="1"/>
      <c r="AC364" s="1"/>
      <c r="AD364" s="1"/>
      <c r="AE364" s="1"/>
    </row>
    <row r="365" spans="1:31" ht="14.25" customHeight="1">
      <c r="A365" s="27"/>
      <c r="B365" s="1"/>
      <c r="C365" s="8"/>
      <c r="D365" s="8"/>
      <c r="E365" s="8"/>
      <c r="G365" s="1"/>
      <c r="H365" s="1"/>
      <c r="I365" s="8"/>
      <c r="J365" s="1"/>
      <c r="K365" s="1"/>
      <c r="L365" s="1"/>
      <c r="M365" s="1"/>
      <c r="N365" s="1"/>
      <c r="O365" s="1"/>
      <c r="P365" s="1"/>
      <c r="Q365" s="1"/>
      <c r="R365" s="1"/>
      <c r="S365" s="1"/>
      <c r="T365" s="1"/>
      <c r="U365" s="1"/>
      <c r="V365" s="1"/>
      <c r="W365" s="1"/>
      <c r="X365" s="1"/>
      <c r="Y365" s="1"/>
      <c r="Z365" s="1"/>
      <c r="AA365" s="1"/>
      <c r="AB365" s="1"/>
      <c r="AC365" s="1"/>
      <c r="AD365" s="1"/>
      <c r="AE365" s="1"/>
    </row>
    <row r="366" spans="1:31" ht="14.25" customHeight="1">
      <c r="A366" s="27"/>
      <c r="B366" s="1"/>
      <c r="C366" s="8"/>
      <c r="D366" s="8"/>
      <c r="E366" s="8"/>
      <c r="G366" s="1"/>
      <c r="H366" s="1"/>
      <c r="I366" s="8"/>
      <c r="J366" s="1"/>
      <c r="K366" s="1"/>
      <c r="L366" s="1"/>
      <c r="M366" s="1"/>
      <c r="N366" s="1"/>
      <c r="O366" s="1"/>
      <c r="P366" s="1"/>
      <c r="Q366" s="1"/>
      <c r="R366" s="1"/>
      <c r="S366" s="1"/>
      <c r="T366" s="1"/>
      <c r="U366" s="1"/>
      <c r="V366" s="1"/>
      <c r="W366" s="1"/>
      <c r="X366" s="1"/>
      <c r="Y366" s="1"/>
      <c r="Z366" s="1"/>
      <c r="AA366" s="1"/>
      <c r="AB366" s="1"/>
      <c r="AC366" s="1"/>
      <c r="AD366" s="1"/>
      <c r="AE366" s="1"/>
    </row>
    <row r="367" spans="1:31" ht="14.25" customHeight="1">
      <c r="A367" s="27"/>
      <c r="B367" s="1"/>
      <c r="C367" s="8"/>
      <c r="D367" s="8"/>
      <c r="E367" s="8"/>
      <c r="G367" s="1"/>
      <c r="H367" s="1"/>
      <c r="I367" s="8"/>
      <c r="J367" s="1"/>
      <c r="K367" s="1"/>
      <c r="L367" s="1"/>
      <c r="M367" s="1"/>
      <c r="N367" s="1"/>
      <c r="O367" s="1"/>
      <c r="P367" s="1"/>
      <c r="Q367" s="1"/>
      <c r="R367" s="1"/>
      <c r="S367" s="1"/>
      <c r="T367" s="1"/>
      <c r="U367" s="1"/>
      <c r="V367" s="1"/>
      <c r="W367" s="1"/>
      <c r="X367" s="1"/>
      <c r="Y367" s="1"/>
      <c r="Z367" s="1"/>
      <c r="AA367" s="1"/>
      <c r="AB367" s="1"/>
      <c r="AC367" s="1"/>
      <c r="AD367" s="1"/>
      <c r="AE367" s="1"/>
    </row>
    <row r="368" spans="1:31" ht="14.25" customHeight="1">
      <c r="A368" s="27"/>
      <c r="B368" s="1"/>
      <c r="C368" s="8"/>
      <c r="D368" s="8"/>
      <c r="E368" s="8"/>
      <c r="G368" s="1"/>
      <c r="H368" s="1"/>
      <c r="I368" s="8"/>
      <c r="J368" s="1"/>
      <c r="K368" s="1"/>
      <c r="L368" s="1"/>
      <c r="M368" s="1"/>
      <c r="N368" s="1"/>
      <c r="O368" s="1"/>
      <c r="P368" s="1"/>
      <c r="Q368" s="1"/>
      <c r="R368" s="1"/>
      <c r="S368" s="1"/>
      <c r="T368" s="1"/>
      <c r="U368" s="1"/>
      <c r="V368" s="1"/>
      <c r="W368" s="1"/>
      <c r="X368" s="1"/>
      <c r="Y368" s="1"/>
      <c r="Z368" s="1"/>
      <c r="AA368" s="1"/>
      <c r="AB368" s="1"/>
      <c r="AC368" s="1"/>
      <c r="AD368" s="1"/>
      <c r="AE368" s="1"/>
    </row>
    <row r="369" spans="1:31" ht="14.25" customHeight="1">
      <c r="A369" s="27"/>
      <c r="B369" s="1"/>
      <c r="C369" s="8"/>
      <c r="D369" s="8"/>
      <c r="E369" s="8"/>
      <c r="G369" s="1"/>
      <c r="H369" s="1"/>
      <c r="I369" s="8"/>
      <c r="J369" s="1"/>
      <c r="K369" s="1"/>
      <c r="L369" s="1"/>
      <c r="M369" s="1"/>
      <c r="N369" s="1"/>
      <c r="O369" s="1"/>
      <c r="P369" s="1"/>
      <c r="Q369" s="1"/>
      <c r="R369" s="1"/>
      <c r="S369" s="1"/>
      <c r="T369" s="1"/>
      <c r="U369" s="1"/>
      <c r="V369" s="1"/>
      <c r="W369" s="1"/>
      <c r="X369" s="1"/>
      <c r="Y369" s="1"/>
      <c r="Z369" s="1"/>
      <c r="AA369" s="1"/>
      <c r="AB369" s="1"/>
      <c r="AC369" s="1"/>
      <c r="AD369" s="1"/>
      <c r="AE369" s="1"/>
    </row>
    <row r="370" spans="1:31" ht="14.25" customHeight="1">
      <c r="A370" s="27"/>
      <c r="B370" s="1"/>
      <c r="C370" s="8"/>
      <c r="D370" s="8"/>
      <c r="E370" s="8"/>
      <c r="G370" s="1"/>
      <c r="H370" s="1"/>
      <c r="I370" s="8"/>
      <c r="J370" s="1"/>
      <c r="K370" s="1"/>
      <c r="L370" s="1"/>
      <c r="M370" s="1"/>
      <c r="N370" s="1"/>
      <c r="O370" s="1"/>
      <c r="P370" s="1"/>
      <c r="Q370" s="1"/>
      <c r="R370" s="1"/>
      <c r="S370" s="1"/>
      <c r="T370" s="1"/>
      <c r="U370" s="1"/>
      <c r="V370" s="1"/>
      <c r="W370" s="1"/>
      <c r="X370" s="1"/>
      <c r="Y370" s="1"/>
      <c r="Z370" s="1"/>
      <c r="AA370" s="1"/>
      <c r="AB370" s="1"/>
      <c r="AC370" s="1"/>
      <c r="AD370" s="1"/>
      <c r="AE370" s="1"/>
    </row>
    <row r="371" spans="1:31" ht="14.25" customHeight="1">
      <c r="A371" s="27"/>
      <c r="B371" s="1"/>
      <c r="C371" s="8"/>
      <c r="D371" s="8"/>
      <c r="E371" s="8"/>
      <c r="G371" s="1"/>
      <c r="H371" s="1"/>
      <c r="I371" s="8"/>
      <c r="J371" s="1"/>
      <c r="K371" s="1"/>
      <c r="L371" s="1"/>
      <c r="M371" s="1"/>
      <c r="N371" s="1"/>
      <c r="O371" s="1"/>
      <c r="P371" s="1"/>
      <c r="Q371" s="1"/>
      <c r="R371" s="1"/>
      <c r="S371" s="1"/>
      <c r="T371" s="1"/>
      <c r="U371" s="1"/>
      <c r="V371" s="1"/>
      <c r="W371" s="1"/>
      <c r="X371" s="1"/>
      <c r="Y371" s="1"/>
      <c r="Z371" s="1"/>
      <c r="AA371" s="1"/>
      <c r="AB371" s="1"/>
      <c r="AC371" s="1"/>
      <c r="AD371" s="1"/>
      <c r="AE371" s="1"/>
    </row>
    <row r="372" spans="1:31" ht="14.25" customHeight="1">
      <c r="A372" s="27"/>
      <c r="B372" s="1"/>
      <c r="C372" s="8"/>
      <c r="D372" s="8"/>
      <c r="E372" s="8"/>
      <c r="G372" s="1"/>
      <c r="H372" s="1"/>
      <c r="I372" s="8"/>
      <c r="J372" s="1"/>
      <c r="K372" s="1"/>
      <c r="L372" s="1"/>
      <c r="M372" s="1"/>
      <c r="N372" s="1"/>
      <c r="O372" s="1"/>
      <c r="P372" s="1"/>
      <c r="Q372" s="1"/>
      <c r="R372" s="1"/>
      <c r="S372" s="1"/>
      <c r="T372" s="1"/>
      <c r="U372" s="1"/>
      <c r="V372" s="1"/>
      <c r="W372" s="1"/>
      <c r="X372" s="1"/>
      <c r="Y372" s="1"/>
      <c r="Z372" s="1"/>
      <c r="AA372" s="1"/>
      <c r="AB372" s="1"/>
      <c r="AC372" s="1"/>
      <c r="AD372" s="1"/>
      <c r="AE372" s="1"/>
    </row>
    <row r="373" spans="1:31" ht="14.25" customHeight="1">
      <c r="A373" s="27"/>
      <c r="B373" s="1"/>
      <c r="C373" s="8"/>
      <c r="D373" s="8"/>
      <c r="E373" s="8"/>
      <c r="G373" s="1"/>
      <c r="H373" s="1"/>
      <c r="I373" s="8"/>
      <c r="J373" s="1"/>
      <c r="K373" s="1"/>
      <c r="L373" s="1"/>
      <c r="M373" s="1"/>
      <c r="N373" s="1"/>
      <c r="O373" s="1"/>
      <c r="P373" s="1"/>
      <c r="Q373" s="1"/>
      <c r="R373" s="1"/>
      <c r="S373" s="1"/>
      <c r="T373" s="1"/>
      <c r="U373" s="1"/>
      <c r="V373" s="1"/>
      <c r="W373" s="1"/>
      <c r="X373" s="1"/>
      <c r="Y373" s="1"/>
      <c r="Z373" s="1"/>
      <c r="AA373" s="1"/>
      <c r="AB373" s="1"/>
      <c r="AC373" s="1"/>
      <c r="AD373" s="1"/>
      <c r="AE373" s="1"/>
    </row>
    <row r="374" spans="1:31" ht="14.25" customHeight="1">
      <c r="A374" s="27"/>
      <c r="B374" s="1"/>
      <c r="C374" s="8"/>
      <c r="D374" s="8"/>
      <c r="E374" s="8"/>
      <c r="G374" s="1"/>
      <c r="H374" s="1"/>
      <c r="I374" s="8"/>
      <c r="J374" s="1"/>
      <c r="K374" s="1"/>
      <c r="L374" s="1"/>
      <c r="M374" s="1"/>
      <c r="N374" s="1"/>
      <c r="O374" s="1"/>
      <c r="P374" s="1"/>
      <c r="Q374" s="1"/>
      <c r="R374" s="1"/>
      <c r="S374" s="1"/>
      <c r="T374" s="1"/>
      <c r="U374" s="1"/>
      <c r="V374" s="1"/>
      <c r="W374" s="1"/>
      <c r="X374" s="1"/>
      <c r="Y374" s="1"/>
      <c r="Z374" s="1"/>
      <c r="AA374" s="1"/>
      <c r="AB374" s="1"/>
      <c r="AC374" s="1"/>
      <c r="AD374" s="1"/>
      <c r="AE374" s="1"/>
    </row>
    <row r="375" spans="1:31" ht="14.25" customHeight="1">
      <c r="A375" s="27"/>
      <c r="B375" s="1"/>
      <c r="C375" s="8"/>
      <c r="D375" s="8"/>
      <c r="E375" s="8"/>
      <c r="G375" s="1"/>
      <c r="H375" s="1"/>
      <c r="I375" s="8"/>
      <c r="J375" s="1"/>
      <c r="K375" s="1"/>
      <c r="L375" s="1"/>
      <c r="M375" s="1"/>
      <c r="N375" s="1"/>
      <c r="O375" s="1"/>
      <c r="P375" s="1"/>
      <c r="Q375" s="1"/>
      <c r="R375" s="1"/>
      <c r="S375" s="1"/>
      <c r="T375" s="1"/>
      <c r="U375" s="1"/>
      <c r="V375" s="1"/>
      <c r="W375" s="1"/>
      <c r="X375" s="1"/>
      <c r="Y375" s="1"/>
      <c r="Z375" s="1"/>
      <c r="AA375" s="1"/>
      <c r="AB375" s="1"/>
      <c r="AC375" s="1"/>
      <c r="AD375" s="1"/>
      <c r="AE375" s="1"/>
    </row>
    <row r="376" spans="1:31" ht="14.25" customHeight="1">
      <c r="A376" s="27"/>
      <c r="B376" s="1"/>
      <c r="C376" s="8"/>
      <c r="D376" s="8"/>
      <c r="E376" s="8"/>
      <c r="G376" s="1"/>
      <c r="H376" s="1"/>
      <c r="I376" s="8"/>
      <c r="J376" s="1"/>
      <c r="K376" s="1"/>
      <c r="L376" s="1"/>
      <c r="M376" s="1"/>
      <c r="N376" s="1"/>
      <c r="O376" s="1"/>
      <c r="P376" s="1"/>
      <c r="Q376" s="1"/>
      <c r="R376" s="1"/>
      <c r="S376" s="1"/>
      <c r="T376" s="1"/>
      <c r="U376" s="1"/>
      <c r="V376" s="1"/>
      <c r="W376" s="1"/>
      <c r="X376" s="1"/>
      <c r="Y376" s="1"/>
      <c r="Z376" s="1"/>
      <c r="AA376" s="1"/>
      <c r="AB376" s="1"/>
      <c r="AC376" s="1"/>
      <c r="AD376" s="1"/>
      <c r="AE376" s="1"/>
    </row>
    <row r="377" spans="1:31" ht="14.25" customHeight="1">
      <c r="A377" s="27"/>
      <c r="B377" s="1"/>
      <c r="C377" s="8"/>
      <c r="D377" s="8"/>
      <c r="E377" s="8"/>
      <c r="G377" s="1"/>
      <c r="H377" s="1"/>
      <c r="I377" s="8"/>
      <c r="J377" s="1"/>
      <c r="K377" s="1"/>
      <c r="L377" s="1"/>
      <c r="M377" s="1"/>
      <c r="N377" s="1"/>
      <c r="O377" s="1"/>
      <c r="P377" s="1"/>
      <c r="Q377" s="1"/>
      <c r="R377" s="1"/>
      <c r="S377" s="1"/>
      <c r="T377" s="1"/>
      <c r="U377" s="1"/>
      <c r="V377" s="1"/>
      <c r="W377" s="1"/>
      <c r="X377" s="1"/>
      <c r="Y377" s="1"/>
      <c r="Z377" s="1"/>
      <c r="AA377" s="1"/>
      <c r="AB377" s="1"/>
      <c r="AC377" s="1"/>
      <c r="AD377" s="1"/>
      <c r="AE377" s="1"/>
    </row>
    <row r="378" spans="1:31" ht="14.25" customHeight="1">
      <c r="A378" s="27"/>
      <c r="B378" s="1"/>
      <c r="C378" s="8"/>
      <c r="D378" s="8"/>
      <c r="E378" s="8"/>
      <c r="G378" s="1"/>
      <c r="H378" s="1"/>
      <c r="I378" s="8"/>
      <c r="J378" s="1"/>
      <c r="K378" s="1"/>
      <c r="L378" s="1"/>
      <c r="M378" s="1"/>
      <c r="N378" s="1"/>
      <c r="O378" s="1"/>
      <c r="P378" s="1"/>
      <c r="Q378" s="1"/>
      <c r="R378" s="1"/>
      <c r="S378" s="1"/>
      <c r="T378" s="1"/>
      <c r="U378" s="1"/>
      <c r="V378" s="1"/>
      <c r="W378" s="1"/>
      <c r="X378" s="1"/>
      <c r="Y378" s="1"/>
      <c r="Z378" s="1"/>
      <c r="AA378" s="1"/>
      <c r="AB378" s="1"/>
      <c r="AC378" s="1"/>
      <c r="AD378" s="1"/>
      <c r="AE378" s="1"/>
    </row>
    <row r="379" spans="1:31" ht="14.25" customHeight="1">
      <c r="A379" s="27"/>
      <c r="B379" s="1"/>
      <c r="C379" s="8"/>
      <c r="D379" s="8"/>
      <c r="E379" s="8"/>
      <c r="G379" s="1"/>
      <c r="H379" s="1"/>
      <c r="I379" s="8"/>
      <c r="J379" s="1"/>
      <c r="K379" s="1"/>
      <c r="L379" s="1"/>
      <c r="M379" s="1"/>
      <c r="N379" s="1"/>
      <c r="O379" s="1"/>
      <c r="P379" s="1"/>
      <c r="Q379" s="1"/>
      <c r="R379" s="1"/>
      <c r="S379" s="1"/>
      <c r="T379" s="1"/>
      <c r="U379" s="1"/>
      <c r="V379" s="1"/>
      <c r="W379" s="1"/>
      <c r="X379" s="1"/>
      <c r="Y379" s="1"/>
      <c r="Z379" s="1"/>
      <c r="AA379" s="1"/>
      <c r="AB379" s="1"/>
      <c r="AC379" s="1"/>
      <c r="AD379" s="1"/>
      <c r="AE379" s="1"/>
    </row>
    <row r="380" spans="1:31" ht="14.25" customHeight="1">
      <c r="A380" s="27"/>
      <c r="B380" s="1"/>
      <c r="C380" s="8"/>
      <c r="D380" s="8"/>
      <c r="E380" s="8"/>
      <c r="G380" s="1"/>
      <c r="H380" s="1"/>
      <c r="I380" s="8"/>
      <c r="J380" s="1"/>
      <c r="K380" s="1"/>
      <c r="L380" s="1"/>
      <c r="M380" s="1"/>
      <c r="N380" s="1"/>
      <c r="O380" s="1"/>
      <c r="P380" s="1"/>
      <c r="Q380" s="1"/>
      <c r="R380" s="1"/>
      <c r="S380" s="1"/>
      <c r="T380" s="1"/>
      <c r="U380" s="1"/>
      <c r="V380" s="1"/>
      <c r="W380" s="1"/>
      <c r="X380" s="1"/>
      <c r="Y380" s="1"/>
      <c r="Z380" s="1"/>
      <c r="AA380" s="1"/>
      <c r="AB380" s="1"/>
      <c r="AC380" s="1"/>
      <c r="AD380" s="1"/>
      <c r="AE380" s="1"/>
    </row>
    <row r="381" spans="1:31" ht="14.25" customHeight="1">
      <c r="A381" s="27"/>
      <c r="B381" s="1"/>
      <c r="C381" s="8"/>
      <c r="D381" s="8"/>
      <c r="E381" s="8"/>
      <c r="G381" s="1"/>
      <c r="H381" s="1"/>
      <c r="I381" s="8"/>
      <c r="J381" s="1"/>
      <c r="K381" s="1"/>
      <c r="L381" s="1"/>
      <c r="M381" s="1"/>
      <c r="N381" s="1"/>
      <c r="O381" s="1"/>
      <c r="P381" s="1"/>
      <c r="Q381" s="1"/>
      <c r="R381" s="1"/>
      <c r="S381" s="1"/>
      <c r="T381" s="1"/>
      <c r="U381" s="1"/>
      <c r="V381" s="1"/>
      <c r="W381" s="1"/>
      <c r="X381" s="1"/>
      <c r="Y381" s="1"/>
      <c r="Z381" s="1"/>
      <c r="AA381" s="1"/>
      <c r="AB381" s="1"/>
      <c r="AC381" s="1"/>
      <c r="AD381" s="1"/>
      <c r="AE381" s="1"/>
    </row>
    <row r="382" spans="1:31" ht="14.25" customHeight="1">
      <c r="A382" s="27"/>
      <c r="B382" s="1"/>
      <c r="C382" s="8"/>
      <c r="D382" s="8"/>
      <c r="E382" s="8"/>
      <c r="G382" s="1"/>
      <c r="H382" s="1"/>
      <c r="I382" s="8"/>
      <c r="J382" s="1"/>
      <c r="K382" s="1"/>
      <c r="L382" s="1"/>
      <c r="M382" s="1"/>
      <c r="N382" s="1"/>
      <c r="O382" s="1"/>
      <c r="P382" s="1"/>
      <c r="Q382" s="1"/>
      <c r="R382" s="1"/>
      <c r="S382" s="1"/>
      <c r="T382" s="1"/>
      <c r="U382" s="1"/>
      <c r="V382" s="1"/>
      <c r="W382" s="1"/>
      <c r="X382" s="1"/>
      <c r="Y382" s="1"/>
      <c r="Z382" s="1"/>
      <c r="AA382" s="1"/>
      <c r="AB382" s="1"/>
      <c r="AC382" s="1"/>
      <c r="AD382" s="1"/>
      <c r="AE382" s="1"/>
    </row>
    <row r="383" spans="1:31" ht="14.25" customHeight="1">
      <c r="A383" s="27"/>
      <c r="B383" s="1"/>
      <c r="C383" s="8"/>
      <c r="D383" s="8"/>
      <c r="E383" s="8"/>
      <c r="G383" s="1"/>
      <c r="H383" s="1"/>
      <c r="I383" s="8"/>
      <c r="J383" s="1"/>
      <c r="K383" s="1"/>
      <c r="L383" s="1"/>
      <c r="M383" s="1"/>
      <c r="N383" s="1"/>
      <c r="O383" s="1"/>
      <c r="P383" s="1"/>
      <c r="Q383" s="1"/>
      <c r="R383" s="1"/>
      <c r="S383" s="1"/>
      <c r="T383" s="1"/>
      <c r="U383" s="1"/>
      <c r="V383" s="1"/>
      <c r="W383" s="1"/>
      <c r="X383" s="1"/>
      <c r="Y383" s="1"/>
      <c r="Z383" s="1"/>
      <c r="AA383" s="1"/>
      <c r="AB383" s="1"/>
      <c r="AC383" s="1"/>
      <c r="AD383" s="1"/>
      <c r="AE383" s="1"/>
    </row>
    <row r="384" spans="1:31" ht="14.25" customHeight="1">
      <c r="A384" s="27"/>
      <c r="B384" s="1"/>
      <c r="C384" s="8"/>
      <c r="D384" s="8"/>
      <c r="E384" s="8"/>
      <c r="G384" s="1"/>
      <c r="H384" s="1"/>
      <c r="I384" s="8"/>
      <c r="J384" s="1"/>
      <c r="K384" s="1"/>
      <c r="L384" s="1"/>
      <c r="M384" s="1"/>
      <c r="N384" s="1"/>
      <c r="O384" s="1"/>
      <c r="P384" s="1"/>
      <c r="Q384" s="1"/>
      <c r="R384" s="1"/>
      <c r="S384" s="1"/>
      <c r="T384" s="1"/>
      <c r="U384" s="1"/>
      <c r="V384" s="1"/>
      <c r="W384" s="1"/>
      <c r="X384" s="1"/>
      <c r="Y384" s="1"/>
      <c r="Z384" s="1"/>
      <c r="AA384" s="1"/>
      <c r="AB384" s="1"/>
      <c r="AC384" s="1"/>
      <c r="AD384" s="1"/>
      <c r="AE384" s="1"/>
    </row>
    <row r="385" spans="1:31" ht="14.25" customHeight="1">
      <c r="A385" s="27"/>
      <c r="B385" s="1"/>
      <c r="C385" s="8"/>
      <c r="D385" s="8"/>
      <c r="E385" s="8"/>
      <c r="G385" s="1"/>
      <c r="H385" s="1"/>
      <c r="I385" s="8"/>
      <c r="J385" s="1"/>
      <c r="K385" s="1"/>
      <c r="L385" s="1"/>
      <c r="M385" s="1"/>
      <c r="N385" s="1"/>
      <c r="O385" s="1"/>
      <c r="P385" s="1"/>
      <c r="Q385" s="1"/>
      <c r="R385" s="1"/>
      <c r="S385" s="1"/>
      <c r="T385" s="1"/>
      <c r="U385" s="1"/>
      <c r="V385" s="1"/>
      <c r="W385" s="1"/>
      <c r="X385" s="1"/>
      <c r="Y385" s="1"/>
      <c r="Z385" s="1"/>
      <c r="AA385" s="1"/>
      <c r="AB385" s="1"/>
      <c r="AC385" s="1"/>
      <c r="AD385" s="1"/>
      <c r="AE385" s="1"/>
    </row>
    <row r="386" spans="1:31" ht="14.25" customHeight="1">
      <c r="A386" s="27"/>
      <c r="B386" s="1"/>
      <c r="C386" s="8"/>
      <c r="D386" s="8"/>
      <c r="E386" s="8"/>
      <c r="G386" s="1"/>
      <c r="H386" s="1"/>
      <c r="I386" s="8"/>
      <c r="J386" s="1"/>
      <c r="K386" s="1"/>
      <c r="L386" s="1"/>
      <c r="M386" s="1"/>
      <c r="N386" s="1"/>
      <c r="O386" s="1"/>
      <c r="P386" s="1"/>
      <c r="Q386" s="1"/>
      <c r="R386" s="1"/>
      <c r="S386" s="1"/>
      <c r="T386" s="1"/>
      <c r="U386" s="1"/>
      <c r="V386" s="1"/>
      <c r="W386" s="1"/>
      <c r="X386" s="1"/>
      <c r="Y386" s="1"/>
      <c r="Z386" s="1"/>
      <c r="AA386" s="1"/>
      <c r="AB386" s="1"/>
      <c r="AC386" s="1"/>
      <c r="AD386" s="1"/>
      <c r="AE386" s="1"/>
    </row>
    <row r="387" spans="1:31" ht="14.25" customHeight="1">
      <c r="A387" s="27"/>
      <c r="B387" s="1"/>
      <c r="C387" s="8"/>
      <c r="D387" s="8"/>
      <c r="E387" s="8"/>
      <c r="G387" s="1"/>
      <c r="H387" s="1"/>
      <c r="I387" s="8"/>
      <c r="J387" s="1"/>
      <c r="K387" s="1"/>
      <c r="L387" s="1"/>
      <c r="M387" s="1"/>
      <c r="N387" s="1"/>
      <c r="O387" s="1"/>
      <c r="P387" s="1"/>
      <c r="Q387" s="1"/>
      <c r="R387" s="1"/>
      <c r="S387" s="1"/>
      <c r="T387" s="1"/>
      <c r="U387" s="1"/>
      <c r="V387" s="1"/>
      <c r="W387" s="1"/>
      <c r="X387" s="1"/>
      <c r="Y387" s="1"/>
      <c r="Z387" s="1"/>
      <c r="AA387" s="1"/>
      <c r="AB387" s="1"/>
      <c r="AC387" s="1"/>
      <c r="AD387" s="1"/>
      <c r="AE387" s="1"/>
    </row>
    <row r="388" spans="1:31" ht="14.25" customHeight="1">
      <c r="A388" s="27"/>
      <c r="B388" s="1"/>
      <c r="C388" s="8"/>
      <c r="D388" s="8"/>
      <c r="E388" s="8"/>
      <c r="G388" s="1"/>
      <c r="H388" s="1"/>
      <c r="I388" s="8"/>
      <c r="J388" s="1"/>
      <c r="K388" s="1"/>
      <c r="L388" s="1"/>
      <c r="M388" s="1"/>
      <c r="N388" s="1"/>
      <c r="O388" s="1"/>
      <c r="P388" s="1"/>
      <c r="Q388" s="1"/>
      <c r="R388" s="1"/>
      <c r="S388" s="1"/>
      <c r="T388" s="1"/>
      <c r="U388" s="1"/>
      <c r="V388" s="1"/>
      <c r="W388" s="1"/>
      <c r="X388" s="1"/>
      <c r="Y388" s="1"/>
      <c r="Z388" s="1"/>
      <c r="AA388" s="1"/>
      <c r="AB388" s="1"/>
      <c r="AC388" s="1"/>
      <c r="AD388" s="1"/>
      <c r="AE388" s="1"/>
    </row>
    <row r="389" spans="1:31" ht="14.25" customHeight="1">
      <c r="A389" s="27"/>
      <c r="B389" s="1"/>
      <c r="C389" s="8"/>
      <c r="D389" s="8"/>
      <c r="E389" s="8"/>
      <c r="G389" s="1"/>
      <c r="H389" s="1"/>
      <c r="I389" s="8"/>
      <c r="J389" s="1"/>
      <c r="K389" s="1"/>
      <c r="L389" s="1"/>
      <c r="M389" s="1"/>
      <c r="N389" s="1"/>
      <c r="O389" s="1"/>
      <c r="P389" s="1"/>
      <c r="Q389" s="1"/>
      <c r="R389" s="1"/>
      <c r="S389" s="1"/>
      <c r="T389" s="1"/>
      <c r="U389" s="1"/>
      <c r="V389" s="1"/>
      <c r="W389" s="1"/>
      <c r="X389" s="1"/>
      <c r="Y389" s="1"/>
      <c r="Z389" s="1"/>
      <c r="AA389" s="1"/>
      <c r="AB389" s="1"/>
      <c r="AC389" s="1"/>
      <c r="AD389" s="1"/>
      <c r="AE389" s="1"/>
    </row>
    <row r="390" spans="1:31" ht="14.25" customHeight="1">
      <c r="A390" s="27"/>
      <c r="B390" s="1"/>
      <c r="C390" s="8"/>
      <c r="D390" s="8"/>
      <c r="E390" s="8"/>
      <c r="G390" s="1"/>
      <c r="H390" s="1"/>
      <c r="I390" s="8"/>
      <c r="J390" s="1"/>
      <c r="K390" s="1"/>
      <c r="L390" s="1"/>
      <c r="M390" s="1"/>
      <c r="N390" s="1"/>
      <c r="O390" s="1"/>
      <c r="P390" s="1"/>
      <c r="Q390" s="1"/>
      <c r="R390" s="1"/>
      <c r="S390" s="1"/>
      <c r="T390" s="1"/>
      <c r="U390" s="1"/>
      <c r="V390" s="1"/>
      <c r="W390" s="1"/>
      <c r="X390" s="1"/>
      <c r="Y390" s="1"/>
      <c r="Z390" s="1"/>
      <c r="AA390" s="1"/>
      <c r="AB390" s="1"/>
      <c r="AC390" s="1"/>
      <c r="AD390" s="1"/>
      <c r="AE390" s="1"/>
    </row>
    <row r="391" spans="1:31" ht="14.25" customHeight="1">
      <c r="A391" s="27"/>
      <c r="B391" s="1"/>
      <c r="C391" s="8"/>
      <c r="D391" s="8"/>
      <c r="E391" s="8"/>
      <c r="G391" s="1"/>
      <c r="H391" s="1"/>
      <c r="I391" s="8"/>
      <c r="J391" s="1"/>
      <c r="K391" s="1"/>
      <c r="L391" s="1"/>
      <c r="M391" s="1"/>
      <c r="N391" s="1"/>
      <c r="O391" s="1"/>
      <c r="P391" s="1"/>
      <c r="Q391" s="1"/>
      <c r="R391" s="1"/>
      <c r="S391" s="1"/>
      <c r="T391" s="1"/>
      <c r="U391" s="1"/>
      <c r="V391" s="1"/>
      <c r="W391" s="1"/>
      <c r="X391" s="1"/>
      <c r="Y391" s="1"/>
      <c r="Z391" s="1"/>
      <c r="AA391" s="1"/>
      <c r="AB391" s="1"/>
      <c r="AC391" s="1"/>
      <c r="AD391" s="1"/>
      <c r="AE391" s="1"/>
    </row>
    <row r="392" spans="1:31" ht="14.25" customHeight="1">
      <c r="A392" s="27"/>
      <c r="B392" s="1"/>
      <c r="C392" s="8"/>
      <c r="D392" s="8"/>
      <c r="E392" s="8"/>
      <c r="G392" s="1"/>
      <c r="H392" s="1"/>
      <c r="I392" s="8"/>
      <c r="J392" s="1"/>
      <c r="K392" s="1"/>
      <c r="L392" s="1"/>
      <c r="M392" s="1"/>
      <c r="N392" s="1"/>
      <c r="O392" s="1"/>
      <c r="P392" s="1"/>
      <c r="Q392" s="1"/>
      <c r="R392" s="1"/>
      <c r="S392" s="1"/>
      <c r="T392" s="1"/>
      <c r="U392" s="1"/>
      <c r="V392" s="1"/>
      <c r="W392" s="1"/>
      <c r="X392" s="1"/>
      <c r="Y392" s="1"/>
      <c r="Z392" s="1"/>
      <c r="AA392" s="1"/>
      <c r="AB392" s="1"/>
      <c r="AC392" s="1"/>
      <c r="AD392" s="1"/>
      <c r="AE392" s="1"/>
    </row>
    <row r="393" spans="1:31" ht="14.25" customHeight="1">
      <c r="A393" s="27"/>
      <c r="B393" s="1"/>
      <c r="C393" s="8"/>
      <c r="D393" s="8"/>
      <c r="E393" s="8"/>
      <c r="G393" s="1"/>
      <c r="H393" s="1"/>
      <c r="I393" s="8"/>
      <c r="J393" s="1"/>
      <c r="K393" s="1"/>
      <c r="L393" s="1"/>
      <c r="M393" s="1"/>
      <c r="N393" s="1"/>
      <c r="O393" s="1"/>
      <c r="P393" s="1"/>
      <c r="Q393" s="1"/>
      <c r="R393" s="1"/>
      <c r="S393" s="1"/>
      <c r="T393" s="1"/>
      <c r="U393" s="1"/>
      <c r="V393" s="1"/>
      <c r="W393" s="1"/>
      <c r="X393" s="1"/>
      <c r="Y393" s="1"/>
      <c r="Z393" s="1"/>
      <c r="AA393" s="1"/>
      <c r="AB393" s="1"/>
      <c r="AC393" s="1"/>
      <c r="AD393" s="1"/>
      <c r="AE393" s="1"/>
    </row>
    <row r="394" spans="1:31" ht="14.25" customHeight="1">
      <c r="A394" s="27"/>
      <c r="B394" s="1"/>
      <c r="C394" s="8"/>
      <c r="D394" s="8"/>
      <c r="E394" s="8"/>
      <c r="G394" s="1"/>
      <c r="H394" s="1"/>
      <c r="I394" s="8"/>
      <c r="J394" s="1"/>
      <c r="K394" s="1"/>
      <c r="L394" s="1"/>
      <c r="M394" s="1"/>
      <c r="N394" s="1"/>
      <c r="O394" s="1"/>
      <c r="P394" s="1"/>
      <c r="Q394" s="1"/>
      <c r="R394" s="1"/>
      <c r="S394" s="1"/>
      <c r="T394" s="1"/>
      <c r="U394" s="1"/>
      <c r="V394" s="1"/>
      <c r="W394" s="1"/>
      <c r="X394" s="1"/>
      <c r="Y394" s="1"/>
      <c r="Z394" s="1"/>
      <c r="AA394" s="1"/>
      <c r="AB394" s="1"/>
      <c r="AC394" s="1"/>
      <c r="AD394" s="1"/>
      <c r="AE394" s="1"/>
    </row>
    <row r="395" spans="1:31" ht="14.25" customHeight="1">
      <c r="A395" s="27"/>
      <c r="B395" s="1"/>
      <c r="C395" s="8"/>
      <c r="D395" s="8"/>
      <c r="E395" s="8"/>
      <c r="G395" s="1"/>
      <c r="H395" s="1"/>
      <c r="I395" s="8"/>
      <c r="J395" s="1"/>
      <c r="K395" s="1"/>
      <c r="L395" s="1"/>
      <c r="M395" s="1"/>
      <c r="N395" s="1"/>
      <c r="O395" s="1"/>
      <c r="P395" s="1"/>
      <c r="Q395" s="1"/>
      <c r="R395" s="1"/>
      <c r="S395" s="1"/>
      <c r="T395" s="1"/>
      <c r="U395" s="1"/>
      <c r="V395" s="1"/>
      <c r="W395" s="1"/>
      <c r="X395" s="1"/>
      <c r="Y395" s="1"/>
      <c r="Z395" s="1"/>
      <c r="AA395" s="1"/>
      <c r="AB395" s="1"/>
      <c r="AC395" s="1"/>
      <c r="AD395" s="1"/>
      <c r="AE395" s="1"/>
    </row>
    <row r="396" spans="1:31" ht="14.25" customHeight="1">
      <c r="A396" s="27"/>
      <c r="B396" s="1"/>
      <c r="C396" s="8"/>
      <c r="D396" s="8"/>
      <c r="E396" s="8"/>
      <c r="G396" s="1"/>
      <c r="H396" s="1"/>
      <c r="I396" s="8"/>
      <c r="J396" s="1"/>
      <c r="K396" s="1"/>
      <c r="L396" s="1"/>
      <c r="M396" s="1"/>
      <c r="N396" s="1"/>
      <c r="O396" s="1"/>
      <c r="P396" s="1"/>
      <c r="Q396" s="1"/>
      <c r="R396" s="1"/>
      <c r="S396" s="1"/>
      <c r="T396" s="1"/>
      <c r="U396" s="1"/>
      <c r="V396" s="1"/>
      <c r="W396" s="1"/>
      <c r="X396" s="1"/>
      <c r="Y396" s="1"/>
      <c r="Z396" s="1"/>
      <c r="AA396" s="1"/>
      <c r="AB396" s="1"/>
      <c r="AC396" s="1"/>
      <c r="AD396" s="1"/>
      <c r="AE396" s="1"/>
    </row>
    <row r="397" spans="1:31" ht="14.25" customHeight="1">
      <c r="A397" s="27"/>
      <c r="B397" s="1"/>
      <c r="C397" s="8"/>
      <c r="D397" s="8"/>
      <c r="E397" s="8"/>
      <c r="G397" s="1"/>
      <c r="H397" s="1"/>
      <c r="I397" s="8"/>
      <c r="J397" s="1"/>
      <c r="K397" s="1"/>
      <c r="L397" s="1"/>
      <c r="M397" s="1"/>
      <c r="N397" s="1"/>
      <c r="O397" s="1"/>
      <c r="P397" s="1"/>
      <c r="Q397" s="1"/>
      <c r="R397" s="1"/>
      <c r="S397" s="1"/>
      <c r="T397" s="1"/>
      <c r="U397" s="1"/>
      <c r="V397" s="1"/>
      <c r="W397" s="1"/>
      <c r="X397" s="1"/>
      <c r="Y397" s="1"/>
      <c r="Z397" s="1"/>
      <c r="AA397" s="1"/>
      <c r="AB397" s="1"/>
      <c r="AC397" s="1"/>
      <c r="AD397" s="1"/>
      <c r="AE397" s="1"/>
    </row>
    <row r="398" spans="1:31" ht="14.25" customHeight="1">
      <c r="A398" s="27"/>
      <c r="B398" s="1"/>
      <c r="C398" s="8"/>
      <c r="D398" s="8"/>
      <c r="E398" s="8"/>
      <c r="G398" s="1"/>
      <c r="H398" s="1"/>
      <c r="I398" s="8"/>
      <c r="J398" s="1"/>
      <c r="K398" s="1"/>
      <c r="L398" s="1"/>
      <c r="M398" s="1"/>
      <c r="N398" s="1"/>
      <c r="O398" s="1"/>
      <c r="P398" s="1"/>
      <c r="Q398" s="1"/>
      <c r="R398" s="1"/>
      <c r="S398" s="1"/>
      <c r="T398" s="1"/>
      <c r="U398" s="1"/>
      <c r="V398" s="1"/>
      <c r="W398" s="1"/>
      <c r="X398" s="1"/>
      <c r="Y398" s="1"/>
      <c r="Z398" s="1"/>
      <c r="AA398" s="1"/>
      <c r="AB398" s="1"/>
      <c r="AC398" s="1"/>
      <c r="AD398" s="1"/>
      <c r="AE398" s="1"/>
    </row>
    <row r="399" spans="1:31" ht="14.25" customHeight="1">
      <c r="A399" s="27"/>
      <c r="B399" s="1"/>
      <c r="C399" s="8"/>
      <c r="D399" s="8"/>
      <c r="E399" s="8"/>
      <c r="G399" s="1"/>
      <c r="H399" s="1"/>
      <c r="I399" s="8"/>
      <c r="J399" s="1"/>
      <c r="K399" s="1"/>
      <c r="L399" s="1"/>
      <c r="M399" s="1"/>
      <c r="N399" s="1"/>
      <c r="O399" s="1"/>
      <c r="P399" s="1"/>
      <c r="Q399" s="1"/>
      <c r="R399" s="1"/>
      <c r="S399" s="1"/>
      <c r="T399" s="1"/>
      <c r="U399" s="1"/>
      <c r="V399" s="1"/>
      <c r="W399" s="1"/>
      <c r="X399" s="1"/>
      <c r="Y399" s="1"/>
      <c r="Z399" s="1"/>
      <c r="AA399" s="1"/>
      <c r="AB399" s="1"/>
      <c r="AC399" s="1"/>
      <c r="AD399" s="1"/>
      <c r="AE399" s="1"/>
    </row>
    <row r="400" spans="1:31" ht="14.25" customHeight="1">
      <c r="A400" s="27"/>
      <c r="B400" s="1"/>
      <c r="C400" s="8"/>
      <c r="D400" s="8"/>
      <c r="E400" s="8"/>
      <c r="G400" s="1"/>
      <c r="H400" s="1"/>
      <c r="I400" s="8"/>
      <c r="J400" s="1"/>
      <c r="K400" s="1"/>
      <c r="L400" s="1"/>
      <c r="M400" s="1"/>
      <c r="N400" s="1"/>
      <c r="O400" s="1"/>
      <c r="P400" s="1"/>
      <c r="Q400" s="1"/>
      <c r="R400" s="1"/>
      <c r="S400" s="1"/>
      <c r="T400" s="1"/>
      <c r="U400" s="1"/>
      <c r="V400" s="1"/>
      <c r="W400" s="1"/>
      <c r="X400" s="1"/>
      <c r="Y400" s="1"/>
      <c r="Z400" s="1"/>
      <c r="AA400" s="1"/>
      <c r="AB400" s="1"/>
      <c r="AC400" s="1"/>
      <c r="AD400" s="1"/>
      <c r="AE400" s="1"/>
    </row>
    <row r="401" spans="1:31" ht="14.25" customHeight="1">
      <c r="A401" s="27"/>
      <c r="B401" s="1"/>
      <c r="C401" s="8"/>
      <c r="D401" s="8"/>
      <c r="E401" s="8"/>
      <c r="G401" s="1"/>
      <c r="H401" s="1"/>
      <c r="I401" s="8"/>
      <c r="J401" s="1"/>
      <c r="K401" s="1"/>
      <c r="L401" s="1"/>
      <c r="M401" s="1"/>
      <c r="N401" s="1"/>
      <c r="O401" s="1"/>
      <c r="P401" s="1"/>
      <c r="Q401" s="1"/>
      <c r="R401" s="1"/>
      <c r="S401" s="1"/>
      <c r="T401" s="1"/>
      <c r="U401" s="1"/>
      <c r="V401" s="1"/>
      <c r="W401" s="1"/>
      <c r="X401" s="1"/>
      <c r="Y401" s="1"/>
      <c r="Z401" s="1"/>
      <c r="AA401" s="1"/>
      <c r="AB401" s="1"/>
      <c r="AC401" s="1"/>
      <c r="AD401" s="1"/>
      <c r="AE401" s="1"/>
    </row>
    <row r="402" spans="1:31" ht="14.25" customHeight="1">
      <c r="A402" s="27"/>
      <c r="B402" s="1"/>
      <c r="C402" s="8"/>
      <c r="D402" s="8"/>
      <c r="E402" s="8"/>
      <c r="G402" s="1"/>
      <c r="H402" s="1"/>
      <c r="I402" s="8"/>
      <c r="J402" s="1"/>
      <c r="K402" s="1"/>
      <c r="L402" s="1"/>
      <c r="M402" s="1"/>
      <c r="N402" s="1"/>
      <c r="O402" s="1"/>
      <c r="P402" s="1"/>
      <c r="Q402" s="1"/>
      <c r="R402" s="1"/>
      <c r="S402" s="1"/>
      <c r="T402" s="1"/>
      <c r="U402" s="1"/>
      <c r="V402" s="1"/>
      <c r="W402" s="1"/>
      <c r="X402" s="1"/>
      <c r="Y402" s="1"/>
      <c r="Z402" s="1"/>
      <c r="AA402" s="1"/>
      <c r="AB402" s="1"/>
      <c r="AC402" s="1"/>
      <c r="AD402" s="1"/>
      <c r="AE402" s="1"/>
    </row>
    <row r="403" spans="1:31" ht="14.25" customHeight="1">
      <c r="A403" s="27"/>
      <c r="B403" s="1"/>
      <c r="C403" s="8"/>
      <c r="D403" s="8"/>
      <c r="E403" s="8"/>
      <c r="G403" s="1"/>
      <c r="H403" s="1"/>
      <c r="I403" s="8"/>
      <c r="J403" s="1"/>
      <c r="K403" s="1"/>
      <c r="L403" s="1"/>
      <c r="M403" s="1"/>
      <c r="N403" s="1"/>
      <c r="O403" s="1"/>
      <c r="P403" s="1"/>
      <c r="Q403" s="1"/>
      <c r="R403" s="1"/>
      <c r="S403" s="1"/>
      <c r="T403" s="1"/>
      <c r="U403" s="1"/>
      <c r="V403" s="1"/>
      <c r="W403" s="1"/>
      <c r="X403" s="1"/>
      <c r="Y403" s="1"/>
      <c r="Z403" s="1"/>
      <c r="AA403" s="1"/>
      <c r="AB403" s="1"/>
      <c r="AC403" s="1"/>
      <c r="AD403" s="1"/>
      <c r="AE403" s="1"/>
    </row>
    <row r="404" spans="1:31" ht="14.25" customHeight="1">
      <c r="A404" s="27"/>
      <c r="B404" s="1"/>
      <c r="C404" s="8"/>
      <c r="D404" s="8"/>
      <c r="E404" s="8"/>
      <c r="G404" s="1"/>
      <c r="H404" s="1"/>
      <c r="I404" s="8"/>
      <c r="J404" s="1"/>
      <c r="K404" s="1"/>
      <c r="L404" s="1"/>
      <c r="M404" s="1"/>
      <c r="N404" s="1"/>
      <c r="O404" s="1"/>
      <c r="P404" s="1"/>
      <c r="Q404" s="1"/>
      <c r="R404" s="1"/>
      <c r="S404" s="1"/>
      <c r="T404" s="1"/>
      <c r="U404" s="1"/>
      <c r="V404" s="1"/>
      <c r="W404" s="1"/>
      <c r="X404" s="1"/>
      <c r="Y404" s="1"/>
      <c r="Z404" s="1"/>
      <c r="AA404" s="1"/>
      <c r="AB404" s="1"/>
      <c r="AC404" s="1"/>
      <c r="AD404" s="1"/>
      <c r="AE404" s="1"/>
    </row>
    <row r="405" spans="1:31" ht="14.25" customHeight="1">
      <c r="A405" s="27"/>
      <c r="B405" s="1"/>
      <c r="C405" s="8"/>
      <c r="D405" s="8"/>
      <c r="E405" s="8"/>
      <c r="G405" s="1"/>
      <c r="H405" s="1"/>
      <c r="I405" s="8"/>
      <c r="J405" s="1"/>
      <c r="K405" s="1"/>
      <c r="L405" s="1"/>
      <c r="M405" s="1"/>
      <c r="N405" s="1"/>
      <c r="O405" s="1"/>
      <c r="P405" s="1"/>
      <c r="Q405" s="1"/>
      <c r="R405" s="1"/>
      <c r="S405" s="1"/>
      <c r="T405" s="1"/>
      <c r="U405" s="1"/>
      <c r="V405" s="1"/>
      <c r="W405" s="1"/>
      <c r="X405" s="1"/>
      <c r="Y405" s="1"/>
      <c r="Z405" s="1"/>
      <c r="AA405" s="1"/>
      <c r="AB405" s="1"/>
      <c r="AC405" s="1"/>
      <c r="AD405" s="1"/>
      <c r="AE405" s="1"/>
    </row>
    <row r="406" spans="1:31" ht="14.25" customHeight="1">
      <c r="A406" s="27"/>
      <c r="B406" s="1"/>
      <c r="C406" s="8"/>
      <c r="D406" s="8"/>
      <c r="E406" s="8"/>
      <c r="G406" s="1"/>
      <c r="H406" s="1"/>
      <c r="I406" s="8"/>
      <c r="J406" s="1"/>
      <c r="K406" s="1"/>
      <c r="L406" s="1"/>
      <c r="M406" s="1"/>
      <c r="N406" s="1"/>
      <c r="O406" s="1"/>
      <c r="P406" s="1"/>
      <c r="Q406" s="1"/>
      <c r="R406" s="1"/>
      <c r="S406" s="1"/>
      <c r="T406" s="1"/>
      <c r="U406" s="1"/>
      <c r="V406" s="1"/>
      <c r="W406" s="1"/>
      <c r="X406" s="1"/>
      <c r="Y406" s="1"/>
      <c r="Z406" s="1"/>
      <c r="AA406" s="1"/>
      <c r="AB406" s="1"/>
      <c r="AC406" s="1"/>
      <c r="AD406" s="1"/>
      <c r="AE406" s="1"/>
    </row>
    <row r="407" spans="1:31" ht="14.25" customHeight="1">
      <c r="A407" s="27"/>
      <c r="B407" s="1"/>
      <c r="C407" s="8"/>
      <c r="D407" s="8"/>
      <c r="E407" s="8"/>
      <c r="G407" s="1"/>
      <c r="H407" s="1"/>
      <c r="I407" s="8"/>
      <c r="J407" s="1"/>
      <c r="K407" s="1"/>
      <c r="L407" s="1"/>
      <c r="M407" s="1"/>
      <c r="N407" s="1"/>
      <c r="O407" s="1"/>
      <c r="P407" s="1"/>
      <c r="Q407" s="1"/>
      <c r="R407" s="1"/>
      <c r="S407" s="1"/>
      <c r="T407" s="1"/>
      <c r="U407" s="1"/>
      <c r="V407" s="1"/>
      <c r="W407" s="1"/>
      <c r="X407" s="1"/>
      <c r="Y407" s="1"/>
      <c r="Z407" s="1"/>
      <c r="AA407" s="1"/>
      <c r="AB407" s="1"/>
      <c r="AC407" s="1"/>
      <c r="AD407" s="1"/>
      <c r="AE407" s="1"/>
    </row>
    <row r="408" spans="1:31" ht="14.25" customHeight="1">
      <c r="A408" s="27"/>
      <c r="B408" s="1"/>
      <c r="C408" s="8"/>
      <c r="D408" s="8"/>
      <c r="E408" s="8"/>
      <c r="G408" s="1"/>
      <c r="H408" s="1"/>
      <c r="I408" s="8"/>
      <c r="J408" s="1"/>
      <c r="K408" s="1"/>
      <c r="L408" s="1"/>
      <c r="M408" s="1"/>
      <c r="N408" s="1"/>
      <c r="O408" s="1"/>
      <c r="P408" s="1"/>
      <c r="Q408" s="1"/>
      <c r="R408" s="1"/>
      <c r="S408" s="1"/>
      <c r="T408" s="1"/>
      <c r="U408" s="1"/>
      <c r="V408" s="1"/>
      <c r="W408" s="1"/>
      <c r="X408" s="1"/>
      <c r="Y408" s="1"/>
      <c r="Z408" s="1"/>
      <c r="AA408" s="1"/>
      <c r="AB408" s="1"/>
      <c r="AC408" s="1"/>
      <c r="AD408" s="1"/>
      <c r="AE408" s="1"/>
    </row>
    <row r="409" spans="1:31" ht="14.25" customHeight="1">
      <c r="A409" s="27"/>
      <c r="B409" s="1"/>
      <c r="C409" s="8"/>
      <c r="D409" s="8"/>
      <c r="E409" s="8"/>
      <c r="G409" s="1"/>
      <c r="H409" s="1"/>
      <c r="I409" s="8"/>
      <c r="J409" s="1"/>
      <c r="K409" s="1"/>
      <c r="L409" s="1"/>
      <c r="M409" s="1"/>
      <c r="N409" s="1"/>
      <c r="O409" s="1"/>
      <c r="P409" s="1"/>
      <c r="Q409" s="1"/>
      <c r="R409" s="1"/>
      <c r="S409" s="1"/>
      <c r="T409" s="1"/>
      <c r="U409" s="1"/>
      <c r="V409" s="1"/>
      <c r="W409" s="1"/>
      <c r="X409" s="1"/>
      <c r="Y409" s="1"/>
      <c r="Z409" s="1"/>
      <c r="AA409" s="1"/>
      <c r="AB409" s="1"/>
      <c r="AC409" s="1"/>
      <c r="AD409" s="1"/>
      <c r="AE409" s="1"/>
    </row>
    <row r="410" spans="1:31" ht="14.25" customHeight="1">
      <c r="A410" s="27"/>
      <c r="B410" s="1"/>
      <c r="C410" s="8"/>
      <c r="D410" s="8"/>
      <c r="E410" s="8"/>
      <c r="G410" s="1"/>
      <c r="H410" s="1"/>
      <c r="I410" s="8"/>
      <c r="J410" s="1"/>
      <c r="K410" s="1"/>
      <c r="L410" s="1"/>
      <c r="M410" s="1"/>
      <c r="N410" s="1"/>
      <c r="O410" s="1"/>
      <c r="P410" s="1"/>
      <c r="Q410" s="1"/>
      <c r="R410" s="1"/>
      <c r="S410" s="1"/>
      <c r="T410" s="1"/>
      <c r="U410" s="1"/>
      <c r="V410" s="1"/>
      <c r="W410" s="1"/>
      <c r="X410" s="1"/>
      <c r="Y410" s="1"/>
      <c r="Z410" s="1"/>
      <c r="AA410" s="1"/>
      <c r="AB410" s="1"/>
      <c r="AC410" s="1"/>
      <c r="AD410" s="1"/>
      <c r="AE410" s="1"/>
    </row>
    <row r="411" spans="1:31" ht="14.25" customHeight="1">
      <c r="A411" s="27"/>
      <c r="B411" s="1"/>
      <c r="C411" s="8"/>
      <c r="D411" s="8"/>
      <c r="E411" s="8"/>
      <c r="G411" s="1"/>
      <c r="H411" s="1"/>
      <c r="I411" s="8"/>
      <c r="J411" s="1"/>
      <c r="K411" s="1"/>
      <c r="L411" s="1"/>
      <c r="M411" s="1"/>
      <c r="N411" s="1"/>
      <c r="O411" s="1"/>
      <c r="P411" s="1"/>
      <c r="Q411" s="1"/>
      <c r="R411" s="1"/>
      <c r="S411" s="1"/>
      <c r="T411" s="1"/>
      <c r="U411" s="1"/>
      <c r="V411" s="1"/>
      <c r="W411" s="1"/>
      <c r="X411" s="1"/>
      <c r="Y411" s="1"/>
      <c r="Z411" s="1"/>
      <c r="AA411" s="1"/>
      <c r="AB411" s="1"/>
      <c r="AC411" s="1"/>
      <c r="AD411" s="1"/>
      <c r="AE411" s="1"/>
    </row>
    <row r="412" spans="1:31" ht="14.25" customHeight="1">
      <c r="A412" s="27"/>
      <c r="B412" s="1"/>
      <c r="C412" s="8"/>
      <c r="D412" s="8"/>
      <c r="E412" s="8"/>
      <c r="G412" s="1"/>
      <c r="H412" s="1"/>
      <c r="I412" s="8"/>
      <c r="J412" s="1"/>
      <c r="K412" s="1"/>
      <c r="L412" s="1"/>
      <c r="M412" s="1"/>
      <c r="N412" s="1"/>
      <c r="O412" s="1"/>
      <c r="P412" s="1"/>
      <c r="Q412" s="1"/>
      <c r="R412" s="1"/>
      <c r="S412" s="1"/>
      <c r="T412" s="1"/>
      <c r="U412" s="1"/>
      <c r="V412" s="1"/>
      <c r="W412" s="1"/>
      <c r="X412" s="1"/>
      <c r="Y412" s="1"/>
      <c r="Z412" s="1"/>
      <c r="AA412" s="1"/>
      <c r="AB412" s="1"/>
      <c r="AC412" s="1"/>
      <c r="AD412" s="1"/>
      <c r="AE412" s="1"/>
    </row>
    <row r="413" spans="1:31" ht="14.25" customHeight="1">
      <c r="A413" s="27"/>
      <c r="B413" s="1"/>
      <c r="C413" s="8"/>
      <c r="D413" s="8"/>
      <c r="E413" s="8"/>
      <c r="G413" s="1"/>
      <c r="H413" s="1"/>
      <c r="I413" s="8"/>
      <c r="J413" s="1"/>
      <c r="K413" s="1"/>
      <c r="L413" s="1"/>
      <c r="M413" s="1"/>
      <c r="N413" s="1"/>
      <c r="O413" s="1"/>
      <c r="P413" s="1"/>
      <c r="Q413" s="1"/>
      <c r="R413" s="1"/>
      <c r="S413" s="1"/>
      <c r="T413" s="1"/>
      <c r="U413" s="1"/>
      <c r="V413" s="1"/>
      <c r="W413" s="1"/>
      <c r="X413" s="1"/>
      <c r="Y413" s="1"/>
      <c r="Z413" s="1"/>
      <c r="AA413" s="1"/>
      <c r="AB413" s="1"/>
      <c r="AC413" s="1"/>
      <c r="AD413" s="1"/>
      <c r="AE413" s="1"/>
    </row>
    <row r="414" spans="1:31" ht="14.25" customHeight="1">
      <c r="A414" s="27"/>
      <c r="B414" s="1"/>
      <c r="C414" s="8"/>
      <c r="D414" s="8"/>
      <c r="E414" s="8"/>
      <c r="G414" s="1"/>
      <c r="H414" s="1"/>
      <c r="I414" s="8"/>
      <c r="J414" s="1"/>
      <c r="K414" s="1"/>
      <c r="L414" s="1"/>
      <c r="M414" s="1"/>
      <c r="N414" s="1"/>
      <c r="O414" s="1"/>
      <c r="P414" s="1"/>
      <c r="Q414" s="1"/>
      <c r="R414" s="1"/>
      <c r="S414" s="1"/>
      <c r="T414" s="1"/>
      <c r="U414" s="1"/>
      <c r="V414" s="1"/>
      <c r="W414" s="1"/>
      <c r="X414" s="1"/>
      <c r="Y414" s="1"/>
      <c r="Z414" s="1"/>
      <c r="AA414" s="1"/>
      <c r="AB414" s="1"/>
      <c r="AC414" s="1"/>
      <c r="AD414" s="1"/>
      <c r="AE414" s="1"/>
    </row>
    <row r="415" spans="1:31" ht="14.25" customHeight="1">
      <c r="A415" s="27"/>
      <c r="B415" s="1"/>
      <c r="C415" s="8"/>
      <c r="D415" s="8"/>
      <c r="E415" s="8"/>
      <c r="G415" s="1"/>
      <c r="H415" s="1"/>
      <c r="I415" s="8"/>
      <c r="J415" s="1"/>
      <c r="K415" s="1"/>
      <c r="L415" s="1"/>
      <c r="M415" s="1"/>
      <c r="N415" s="1"/>
      <c r="O415" s="1"/>
      <c r="P415" s="1"/>
      <c r="Q415" s="1"/>
      <c r="R415" s="1"/>
      <c r="S415" s="1"/>
      <c r="T415" s="1"/>
      <c r="U415" s="1"/>
      <c r="V415" s="1"/>
      <c r="W415" s="1"/>
      <c r="X415" s="1"/>
      <c r="Y415" s="1"/>
      <c r="Z415" s="1"/>
      <c r="AA415" s="1"/>
      <c r="AB415" s="1"/>
      <c r="AC415" s="1"/>
      <c r="AD415" s="1"/>
      <c r="AE415" s="1"/>
    </row>
    <row r="416" spans="1:31" ht="14.25" customHeight="1">
      <c r="A416" s="27"/>
      <c r="B416" s="1"/>
      <c r="C416" s="8"/>
      <c r="D416" s="8"/>
      <c r="E416" s="8"/>
      <c r="G416" s="1"/>
      <c r="H416" s="1"/>
      <c r="I416" s="8"/>
      <c r="J416" s="1"/>
      <c r="K416" s="1"/>
      <c r="L416" s="1"/>
      <c r="M416" s="1"/>
      <c r="N416" s="1"/>
      <c r="O416" s="1"/>
      <c r="P416" s="1"/>
      <c r="Q416" s="1"/>
      <c r="R416" s="1"/>
      <c r="S416" s="1"/>
      <c r="T416" s="1"/>
      <c r="U416" s="1"/>
      <c r="V416" s="1"/>
      <c r="W416" s="1"/>
      <c r="X416" s="1"/>
      <c r="Y416" s="1"/>
      <c r="Z416" s="1"/>
      <c r="AA416" s="1"/>
      <c r="AB416" s="1"/>
      <c r="AC416" s="1"/>
      <c r="AD416" s="1"/>
      <c r="AE416" s="1"/>
    </row>
    <row r="417" spans="1:31" ht="14.25" customHeight="1">
      <c r="A417" s="27"/>
      <c r="B417" s="1"/>
      <c r="C417" s="8"/>
      <c r="D417" s="8"/>
      <c r="E417" s="8"/>
      <c r="G417" s="1"/>
      <c r="H417" s="1"/>
      <c r="I417" s="8"/>
      <c r="J417" s="1"/>
      <c r="K417" s="1"/>
      <c r="L417" s="1"/>
      <c r="M417" s="1"/>
      <c r="N417" s="1"/>
      <c r="O417" s="1"/>
      <c r="P417" s="1"/>
      <c r="Q417" s="1"/>
      <c r="R417" s="1"/>
      <c r="S417" s="1"/>
      <c r="T417" s="1"/>
      <c r="U417" s="1"/>
      <c r="V417" s="1"/>
      <c r="W417" s="1"/>
      <c r="X417" s="1"/>
      <c r="Y417" s="1"/>
      <c r="Z417" s="1"/>
      <c r="AA417" s="1"/>
      <c r="AB417" s="1"/>
      <c r="AC417" s="1"/>
      <c r="AD417" s="1"/>
      <c r="AE417" s="1"/>
    </row>
    <row r="418" spans="1:31" ht="14.25" customHeight="1">
      <c r="A418" s="27"/>
      <c r="B418" s="1"/>
      <c r="C418" s="8"/>
      <c r="D418" s="8"/>
      <c r="E418" s="8"/>
      <c r="G418" s="1"/>
      <c r="H418" s="1"/>
      <c r="I418" s="8"/>
      <c r="J418" s="1"/>
      <c r="K418" s="1"/>
      <c r="L418" s="1"/>
      <c r="M418" s="1"/>
      <c r="N418" s="1"/>
      <c r="O418" s="1"/>
      <c r="P418" s="1"/>
      <c r="Q418" s="1"/>
      <c r="R418" s="1"/>
      <c r="S418" s="1"/>
      <c r="T418" s="1"/>
      <c r="U418" s="1"/>
      <c r="V418" s="1"/>
      <c r="W418" s="1"/>
      <c r="X418" s="1"/>
      <c r="Y418" s="1"/>
      <c r="Z418" s="1"/>
      <c r="AA418" s="1"/>
      <c r="AB418" s="1"/>
      <c r="AC418" s="1"/>
      <c r="AD418" s="1"/>
      <c r="AE418" s="1"/>
    </row>
    <row r="419" spans="1:31" ht="14.25" customHeight="1">
      <c r="A419" s="27"/>
      <c r="B419" s="1"/>
      <c r="C419" s="8"/>
      <c r="D419" s="8"/>
      <c r="E419" s="8"/>
      <c r="G419" s="1"/>
      <c r="H419" s="1"/>
      <c r="I419" s="8"/>
      <c r="J419" s="1"/>
      <c r="K419" s="1"/>
      <c r="L419" s="1"/>
      <c r="M419" s="1"/>
      <c r="N419" s="1"/>
      <c r="O419" s="1"/>
      <c r="P419" s="1"/>
      <c r="Q419" s="1"/>
      <c r="R419" s="1"/>
      <c r="S419" s="1"/>
      <c r="T419" s="1"/>
      <c r="U419" s="1"/>
      <c r="V419" s="1"/>
      <c r="W419" s="1"/>
      <c r="X419" s="1"/>
      <c r="Y419" s="1"/>
      <c r="Z419" s="1"/>
      <c r="AA419" s="1"/>
      <c r="AB419" s="1"/>
      <c r="AC419" s="1"/>
      <c r="AD419" s="1"/>
      <c r="AE419" s="1"/>
    </row>
    <row r="420" spans="1:31" ht="14.25" customHeight="1">
      <c r="A420" s="27"/>
      <c r="B420" s="1"/>
      <c r="C420" s="8"/>
      <c r="D420" s="8"/>
      <c r="E420" s="8"/>
      <c r="G420" s="1"/>
      <c r="H420" s="1"/>
      <c r="I420" s="8"/>
      <c r="J420" s="1"/>
      <c r="K420" s="1"/>
      <c r="L420" s="1"/>
      <c r="M420" s="1"/>
      <c r="N420" s="1"/>
      <c r="O420" s="1"/>
      <c r="P420" s="1"/>
      <c r="Q420" s="1"/>
      <c r="R420" s="1"/>
      <c r="S420" s="1"/>
      <c r="T420" s="1"/>
      <c r="U420" s="1"/>
      <c r="V420" s="1"/>
      <c r="W420" s="1"/>
      <c r="X420" s="1"/>
      <c r="Y420" s="1"/>
      <c r="Z420" s="1"/>
      <c r="AA420" s="1"/>
      <c r="AB420" s="1"/>
      <c r="AC420" s="1"/>
      <c r="AD420" s="1"/>
      <c r="AE420" s="1"/>
    </row>
    <row r="421" spans="1:31" ht="14.25" customHeight="1">
      <c r="A421" s="27"/>
      <c r="B421" s="1"/>
      <c r="C421" s="8"/>
      <c r="D421" s="8"/>
      <c r="E421" s="8"/>
      <c r="G421" s="1"/>
      <c r="H421" s="1"/>
      <c r="I421" s="8"/>
      <c r="J421" s="1"/>
      <c r="K421" s="1"/>
      <c r="L421" s="1"/>
      <c r="M421" s="1"/>
      <c r="N421" s="1"/>
      <c r="O421" s="1"/>
      <c r="P421" s="1"/>
      <c r="Q421" s="1"/>
      <c r="R421" s="1"/>
      <c r="S421" s="1"/>
      <c r="T421" s="1"/>
      <c r="U421" s="1"/>
      <c r="V421" s="1"/>
      <c r="W421" s="1"/>
      <c r="X421" s="1"/>
      <c r="Y421" s="1"/>
      <c r="Z421" s="1"/>
      <c r="AA421" s="1"/>
      <c r="AB421" s="1"/>
      <c r="AC421" s="1"/>
      <c r="AD421" s="1"/>
      <c r="AE421" s="1"/>
    </row>
    <row r="422" spans="1:31" ht="14.25" customHeight="1">
      <c r="A422" s="27"/>
      <c r="B422" s="1"/>
      <c r="C422" s="8"/>
      <c r="D422" s="8"/>
      <c r="E422" s="8"/>
      <c r="G422" s="1"/>
      <c r="H422" s="1"/>
      <c r="I422" s="8"/>
      <c r="J422" s="1"/>
      <c r="K422" s="1"/>
      <c r="L422" s="1"/>
      <c r="M422" s="1"/>
      <c r="N422" s="1"/>
      <c r="O422" s="1"/>
      <c r="P422" s="1"/>
      <c r="Q422" s="1"/>
      <c r="R422" s="1"/>
      <c r="S422" s="1"/>
      <c r="T422" s="1"/>
      <c r="U422" s="1"/>
      <c r="V422" s="1"/>
      <c r="W422" s="1"/>
      <c r="X422" s="1"/>
      <c r="Y422" s="1"/>
      <c r="Z422" s="1"/>
      <c r="AA422" s="1"/>
      <c r="AB422" s="1"/>
      <c r="AC422" s="1"/>
      <c r="AD422" s="1"/>
      <c r="AE422" s="1"/>
    </row>
    <row r="423" spans="1:31" ht="14.25" customHeight="1">
      <c r="A423" s="27"/>
      <c r="B423" s="1"/>
      <c r="C423" s="8"/>
      <c r="D423" s="8"/>
      <c r="E423" s="8"/>
      <c r="G423" s="1"/>
      <c r="H423" s="1"/>
      <c r="I423" s="8"/>
      <c r="J423" s="1"/>
      <c r="K423" s="1"/>
      <c r="L423" s="1"/>
      <c r="M423" s="1"/>
      <c r="N423" s="1"/>
      <c r="O423" s="1"/>
      <c r="P423" s="1"/>
      <c r="Q423" s="1"/>
      <c r="R423" s="1"/>
      <c r="S423" s="1"/>
      <c r="T423" s="1"/>
      <c r="U423" s="1"/>
      <c r="V423" s="1"/>
      <c r="W423" s="1"/>
      <c r="X423" s="1"/>
      <c r="Y423" s="1"/>
      <c r="Z423" s="1"/>
      <c r="AA423" s="1"/>
      <c r="AB423" s="1"/>
      <c r="AC423" s="1"/>
      <c r="AD423" s="1"/>
      <c r="AE423" s="1"/>
    </row>
    <row r="424" spans="1:31" ht="14.25" customHeight="1">
      <c r="A424" s="27"/>
      <c r="B424" s="1"/>
      <c r="C424" s="8"/>
      <c r="D424" s="8"/>
      <c r="E424" s="8"/>
      <c r="G424" s="1"/>
      <c r="H424" s="1"/>
      <c r="I424" s="8"/>
      <c r="J424" s="1"/>
      <c r="K424" s="1"/>
      <c r="L424" s="1"/>
      <c r="M424" s="1"/>
      <c r="N424" s="1"/>
      <c r="O424" s="1"/>
      <c r="P424" s="1"/>
      <c r="Q424" s="1"/>
      <c r="R424" s="1"/>
      <c r="S424" s="1"/>
      <c r="T424" s="1"/>
      <c r="U424" s="1"/>
      <c r="V424" s="1"/>
      <c r="W424" s="1"/>
      <c r="X424" s="1"/>
      <c r="Y424" s="1"/>
      <c r="Z424" s="1"/>
      <c r="AA424" s="1"/>
      <c r="AB424" s="1"/>
      <c r="AC424" s="1"/>
      <c r="AD424" s="1"/>
      <c r="AE424" s="1"/>
    </row>
    <row r="425" spans="1:31" ht="14.25" customHeight="1">
      <c r="A425" s="27"/>
      <c r="B425" s="1"/>
      <c r="C425" s="8"/>
      <c r="D425" s="8"/>
      <c r="E425" s="8"/>
      <c r="G425" s="1"/>
      <c r="H425" s="1"/>
      <c r="I425" s="8"/>
      <c r="J425" s="1"/>
      <c r="K425" s="1"/>
      <c r="L425" s="1"/>
      <c r="M425" s="1"/>
      <c r="N425" s="1"/>
      <c r="O425" s="1"/>
      <c r="P425" s="1"/>
      <c r="Q425" s="1"/>
      <c r="R425" s="1"/>
      <c r="S425" s="1"/>
      <c r="T425" s="1"/>
      <c r="U425" s="1"/>
      <c r="V425" s="1"/>
      <c r="W425" s="1"/>
      <c r="X425" s="1"/>
      <c r="Y425" s="1"/>
      <c r="Z425" s="1"/>
      <c r="AA425" s="1"/>
      <c r="AB425" s="1"/>
      <c r="AC425" s="1"/>
      <c r="AD425" s="1"/>
      <c r="AE425" s="1"/>
    </row>
    <row r="426" spans="1:31" ht="14.25" customHeight="1">
      <c r="A426" s="27"/>
      <c r="B426" s="1"/>
      <c r="C426" s="8"/>
      <c r="D426" s="8"/>
      <c r="E426" s="8"/>
      <c r="G426" s="1"/>
      <c r="H426" s="1"/>
      <c r="I426" s="8"/>
      <c r="J426" s="1"/>
      <c r="K426" s="1"/>
      <c r="L426" s="1"/>
      <c r="M426" s="1"/>
      <c r="N426" s="1"/>
      <c r="O426" s="1"/>
      <c r="P426" s="1"/>
      <c r="Q426" s="1"/>
      <c r="R426" s="1"/>
      <c r="S426" s="1"/>
      <c r="T426" s="1"/>
      <c r="U426" s="1"/>
      <c r="V426" s="1"/>
      <c r="W426" s="1"/>
      <c r="X426" s="1"/>
      <c r="Y426" s="1"/>
      <c r="Z426" s="1"/>
      <c r="AA426" s="1"/>
      <c r="AB426" s="1"/>
      <c r="AC426" s="1"/>
      <c r="AD426" s="1"/>
      <c r="AE426" s="1"/>
    </row>
    <row r="427" spans="1:31" ht="14.25" customHeight="1">
      <c r="A427" s="27"/>
      <c r="B427" s="1"/>
      <c r="C427" s="8"/>
      <c r="D427" s="8"/>
      <c r="E427" s="8"/>
      <c r="G427" s="1"/>
      <c r="H427" s="1"/>
      <c r="I427" s="8"/>
      <c r="J427" s="1"/>
      <c r="K427" s="1"/>
      <c r="L427" s="1"/>
      <c r="M427" s="1"/>
      <c r="N427" s="1"/>
      <c r="O427" s="1"/>
      <c r="P427" s="1"/>
      <c r="Q427" s="1"/>
      <c r="R427" s="1"/>
      <c r="S427" s="1"/>
      <c r="T427" s="1"/>
      <c r="U427" s="1"/>
      <c r="V427" s="1"/>
      <c r="W427" s="1"/>
      <c r="X427" s="1"/>
      <c r="Y427" s="1"/>
      <c r="Z427" s="1"/>
      <c r="AA427" s="1"/>
      <c r="AB427" s="1"/>
      <c r="AC427" s="1"/>
      <c r="AD427" s="1"/>
      <c r="AE427" s="1"/>
    </row>
    <row r="428" spans="1:31" ht="14.25" customHeight="1">
      <c r="A428" s="27"/>
      <c r="B428" s="1"/>
      <c r="C428" s="8"/>
      <c r="D428" s="8"/>
      <c r="E428" s="8"/>
      <c r="G428" s="1"/>
      <c r="H428" s="1"/>
      <c r="I428" s="8"/>
      <c r="J428" s="1"/>
      <c r="K428" s="1"/>
      <c r="L428" s="1"/>
      <c r="M428" s="1"/>
      <c r="N428" s="1"/>
      <c r="O428" s="1"/>
      <c r="P428" s="1"/>
      <c r="Q428" s="1"/>
      <c r="R428" s="1"/>
      <c r="S428" s="1"/>
      <c r="T428" s="1"/>
      <c r="U428" s="1"/>
      <c r="V428" s="1"/>
      <c r="W428" s="1"/>
      <c r="X428" s="1"/>
      <c r="Y428" s="1"/>
      <c r="Z428" s="1"/>
      <c r="AA428" s="1"/>
      <c r="AB428" s="1"/>
      <c r="AC428" s="1"/>
      <c r="AD428" s="1"/>
      <c r="AE428" s="1"/>
    </row>
    <row r="429" spans="1:31" ht="14.25" customHeight="1">
      <c r="A429" s="27"/>
      <c r="B429" s="1"/>
      <c r="C429" s="8"/>
      <c r="D429" s="8"/>
      <c r="E429" s="8"/>
      <c r="G429" s="1"/>
      <c r="H429" s="1"/>
      <c r="I429" s="8"/>
      <c r="J429" s="1"/>
      <c r="K429" s="1"/>
      <c r="L429" s="1"/>
      <c r="M429" s="1"/>
      <c r="N429" s="1"/>
      <c r="O429" s="1"/>
      <c r="P429" s="1"/>
      <c r="Q429" s="1"/>
      <c r="R429" s="1"/>
      <c r="S429" s="1"/>
      <c r="T429" s="1"/>
      <c r="U429" s="1"/>
      <c r="V429" s="1"/>
      <c r="W429" s="1"/>
      <c r="X429" s="1"/>
      <c r="Y429" s="1"/>
      <c r="Z429" s="1"/>
      <c r="AA429" s="1"/>
      <c r="AB429" s="1"/>
      <c r="AC429" s="1"/>
      <c r="AD429" s="1"/>
      <c r="AE429" s="1"/>
    </row>
    <row r="430" spans="1:31" ht="14.25" customHeight="1">
      <c r="A430" s="27"/>
      <c r="B430" s="1"/>
      <c r="C430" s="8"/>
      <c r="D430" s="8"/>
      <c r="E430" s="8"/>
      <c r="G430" s="1"/>
      <c r="H430" s="1"/>
      <c r="I430" s="8"/>
      <c r="J430" s="1"/>
      <c r="K430" s="1"/>
      <c r="L430" s="1"/>
      <c r="M430" s="1"/>
      <c r="N430" s="1"/>
      <c r="O430" s="1"/>
      <c r="P430" s="1"/>
      <c r="Q430" s="1"/>
      <c r="R430" s="1"/>
      <c r="S430" s="1"/>
      <c r="T430" s="1"/>
      <c r="U430" s="1"/>
      <c r="V430" s="1"/>
      <c r="W430" s="1"/>
      <c r="X430" s="1"/>
      <c r="Y430" s="1"/>
      <c r="Z430" s="1"/>
      <c r="AA430" s="1"/>
      <c r="AB430" s="1"/>
      <c r="AC430" s="1"/>
      <c r="AD430" s="1"/>
      <c r="AE430" s="1"/>
    </row>
    <row r="431" spans="1:31" ht="14.25" customHeight="1">
      <c r="A431" s="27"/>
      <c r="B431" s="1"/>
      <c r="C431" s="8"/>
      <c r="D431" s="8"/>
      <c r="E431" s="8"/>
      <c r="G431" s="1"/>
      <c r="H431" s="1"/>
      <c r="I431" s="8"/>
      <c r="J431" s="1"/>
      <c r="K431" s="1"/>
      <c r="L431" s="1"/>
      <c r="M431" s="1"/>
      <c r="N431" s="1"/>
      <c r="O431" s="1"/>
      <c r="P431" s="1"/>
      <c r="Q431" s="1"/>
      <c r="R431" s="1"/>
      <c r="S431" s="1"/>
      <c r="T431" s="1"/>
      <c r="U431" s="1"/>
      <c r="V431" s="1"/>
      <c r="W431" s="1"/>
      <c r="X431" s="1"/>
      <c r="Y431" s="1"/>
      <c r="Z431" s="1"/>
      <c r="AA431" s="1"/>
      <c r="AB431" s="1"/>
      <c r="AC431" s="1"/>
      <c r="AD431" s="1"/>
      <c r="AE431" s="1"/>
    </row>
    <row r="432" spans="1:31" ht="14.25" customHeight="1">
      <c r="A432" s="27"/>
      <c r="B432" s="1"/>
      <c r="C432" s="8"/>
      <c r="D432" s="8"/>
      <c r="E432" s="8"/>
      <c r="G432" s="1"/>
      <c r="H432" s="1"/>
      <c r="I432" s="8"/>
      <c r="J432" s="1"/>
      <c r="K432" s="1"/>
      <c r="L432" s="1"/>
      <c r="M432" s="1"/>
      <c r="N432" s="1"/>
      <c r="O432" s="1"/>
      <c r="P432" s="1"/>
      <c r="Q432" s="1"/>
      <c r="R432" s="1"/>
      <c r="S432" s="1"/>
      <c r="T432" s="1"/>
      <c r="U432" s="1"/>
      <c r="V432" s="1"/>
      <c r="W432" s="1"/>
      <c r="X432" s="1"/>
      <c r="Y432" s="1"/>
      <c r="Z432" s="1"/>
      <c r="AA432" s="1"/>
      <c r="AB432" s="1"/>
      <c r="AC432" s="1"/>
      <c r="AD432" s="1"/>
      <c r="AE432" s="1"/>
    </row>
    <row r="433" spans="1:31" ht="14.25" customHeight="1">
      <c r="A433" s="27"/>
      <c r="B433" s="1"/>
      <c r="C433" s="8"/>
      <c r="D433" s="8"/>
      <c r="E433" s="8"/>
      <c r="G433" s="1"/>
      <c r="H433" s="1"/>
      <c r="I433" s="8"/>
      <c r="J433" s="1"/>
      <c r="K433" s="1"/>
      <c r="L433" s="1"/>
      <c r="M433" s="1"/>
      <c r="N433" s="1"/>
      <c r="O433" s="1"/>
      <c r="P433" s="1"/>
      <c r="Q433" s="1"/>
      <c r="R433" s="1"/>
      <c r="S433" s="1"/>
      <c r="T433" s="1"/>
      <c r="U433" s="1"/>
      <c r="V433" s="1"/>
      <c r="W433" s="1"/>
      <c r="X433" s="1"/>
      <c r="Y433" s="1"/>
      <c r="Z433" s="1"/>
      <c r="AA433" s="1"/>
      <c r="AB433" s="1"/>
      <c r="AC433" s="1"/>
      <c r="AD433" s="1"/>
      <c r="AE433" s="1"/>
    </row>
    <row r="434" spans="1:31" ht="14.25" customHeight="1">
      <c r="A434" s="27"/>
      <c r="B434" s="1"/>
      <c r="C434" s="8"/>
      <c r="D434" s="8"/>
      <c r="E434" s="8"/>
      <c r="G434" s="1"/>
      <c r="H434" s="1"/>
      <c r="I434" s="8"/>
      <c r="J434" s="1"/>
      <c r="K434" s="1"/>
      <c r="L434" s="1"/>
      <c r="M434" s="1"/>
      <c r="N434" s="1"/>
      <c r="O434" s="1"/>
      <c r="P434" s="1"/>
      <c r="Q434" s="1"/>
      <c r="R434" s="1"/>
      <c r="S434" s="1"/>
      <c r="T434" s="1"/>
      <c r="U434" s="1"/>
      <c r="V434" s="1"/>
      <c r="W434" s="1"/>
      <c r="X434" s="1"/>
      <c r="Y434" s="1"/>
      <c r="Z434" s="1"/>
      <c r="AA434" s="1"/>
      <c r="AB434" s="1"/>
      <c r="AC434" s="1"/>
      <c r="AD434" s="1"/>
      <c r="AE434" s="1"/>
    </row>
    <row r="435" spans="1:31" ht="14.25" customHeight="1">
      <c r="A435" s="27"/>
      <c r="B435" s="1"/>
      <c r="C435" s="8"/>
      <c r="D435" s="8"/>
      <c r="E435" s="8"/>
      <c r="G435" s="1"/>
      <c r="H435" s="1"/>
      <c r="I435" s="8"/>
      <c r="J435" s="1"/>
      <c r="K435" s="1"/>
      <c r="L435" s="1"/>
      <c r="M435" s="1"/>
      <c r="N435" s="1"/>
      <c r="O435" s="1"/>
      <c r="P435" s="1"/>
      <c r="Q435" s="1"/>
      <c r="R435" s="1"/>
      <c r="S435" s="1"/>
      <c r="T435" s="1"/>
      <c r="U435" s="1"/>
      <c r="V435" s="1"/>
      <c r="W435" s="1"/>
      <c r="X435" s="1"/>
      <c r="Y435" s="1"/>
      <c r="Z435" s="1"/>
      <c r="AA435" s="1"/>
      <c r="AB435" s="1"/>
      <c r="AC435" s="1"/>
      <c r="AD435" s="1"/>
      <c r="AE435" s="1"/>
    </row>
    <row r="436" spans="1:31" ht="14.25" customHeight="1">
      <c r="A436" s="27"/>
      <c r="B436" s="1"/>
      <c r="C436" s="8"/>
      <c r="D436" s="8"/>
      <c r="E436" s="8"/>
      <c r="G436" s="1"/>
      <c r="H436" s="1"/>
      <c r="I436" s="8"/>
      <c r="J436" s="1"/>
      <c r="K436" s="1"/>
      <c r="L436" s="1"/>
      <c r="M436" s="1"/>
      <c r="N436" s="1"/>
      <c r="O436" s="1"/>
      <c r="P436" s="1"/>
      <c r="Q436" s="1"/>
      <c r="R436" s="1"/>
      <c r="S436" s="1"/>
      <c r="T436" s="1"/>
      <c r="U436" s="1"/>
      <c r="V436" s="1"/>
      <c r="W436" s="1"/>
      <c r="X436" s="1"/>
      <c r="Y436" s="1"/>
      <c r="Z436" s="1"/>
      <c r="AA436" s="1"/>
      <c r="AB436" s="1"/>
      <c r="AC436" s="1"/>
      <c r="AD436" s="1"/>
      <c r="AE436" s="1"/>
    </row>
    <row r="437" spans="1:31" ht="14.25" customHeight="1">
      <c r="A437" s="27"/>
      <c r="B437" s="1"/>
      <c r="C437" s="8"/>
      <c r="D437" s="8"/>
      <c r="E437" s="8"/>
      <c r="G437" s="1"/>
      <c r="H437" s="1"/>
      <c r="I437" s="8"/>
      <c r="J437" s="1"/>
      <c r="K437" s="1"/>
      <c r="L437" s="1"/>
      <c r="M437" s="1"/>
      <c r="N437" s="1"/>
      <c r="O437" s="1"/>
      <c r="P437" s="1"/>
      <c r="Q437" s="1"/>
      <c r="R437" s="1"/>
      <c r="S437" s="1"/>
      <c r="T437" s="1"/>
      <c r="U437" s="1"/>
      <c r="V437" s="1"/>
      <c r="W437" s="1"/>
      <c r="X437" s="1"/>
      <c r="Y437" s="1"/>
      <c r="Z437" s="1"/>
      <c r="AA437" s="1"/>
      <c r="AB437" s="1"/>
      <c r="AC437" s="1"/>
      <c r="AD437" s="1"/>
      <c r="AE437" s="1"/>
    </row>
    <row r="438" spans="1:31" ht="14.25" customHeight="1">
      <c r="A438" s="27"/>
      <c r="B438" s="1"/>
      <c r="C438" s="8"/>
      <c r="D438" s="8"/>
      <c r="E438" s="8"/>
      <c r="G438" s="1"/>
      <c r="H438" s="1"/>
      <c r="I438" s="8"/>
      <c r="J438" s="1"/>
      <c r="K438" s="1"/>
      <c r="L438" s="1"/>
      <c r="M438" s="1"/>
      <c r="N438" s="1"/>
      <c r="O438" s="1"/>
      <c r="P438" s="1"/>
      <c r="Q438" s="1"/>
      <c r="R438" s="1"/>
      <c r="S438" s="1"/>
      <c r="T438" s="1"/>
      <c r="U438" s="1"/>
      <c r="V438" s="1"/>
      <c r="W438" s="1"/>
      <c r="X438" s="1"/>
      <c r="Y438" s="1"/>
      <c r="Z438" s="1"/>
      <c r="AA438" s="1"/>
      <c r="AB438" s="1"/>
      <c r="AC438" s="1"/>
      <c r="AD438" s="1"/>
      <c r="AE438" s="1"/>
    </row>
    <row r="439" spans="1:31" ht="14.25" customHeight="1">
      <c r="A439" s="27"/>
      <c r="B439" s="1"/>
      <c r="C439" s="8"/>
      <c r="D439" s="8"/>
      <c r="E439" s="8"/>
      <c r="G439" s="1"/>
      <c r="H439" s="1"/>
      <c r="I439" s="8"/>
      <c r="J439" s="1"/>
      <c r="K439" s="1"/>
      <c r="L439" s="1"/>
      <c r="M439" s="1"/>
      <c r="N439" s="1"/>
      <c r="O439" s="1"/>
      <c r="P439" s="1"/>
      <c r="Q439" s="1"/>
      <c r="R439" s="1"/>
      <c r="S439" s="1"/>
      <c r="T439" s="1"/>
      <c r="U439" s="1"/>
      <c r="V439" s="1"/>
      <c r="W439" s="1"/>
      <c r="X439" s="1"/>
      <c r="Y439" s="1"/>
      <c r="Z439" s="1"/>
      <c r="AA439" s="1"/>
      <c r="AB439" s="1"/>
      <c r="AC439" s="1"/>
      <c r="AD439" s="1"/>
      <c r="AE439" s="1"/>
    </row>
    <row r="440" spans="1:31" ht="14.25" customHeight="1">
      <c r="A440" s="27"/>
      <c r="B440" s="1"/>
      <c r="C440" s="8"/>
      <c r="D440" s="8"/>
      <c r="E440" s="8"/>
      <c r="G440" s="1"/>
      <c r="H440" s="1"/>
      <c r="I440" s="8"/>
      <c r="J440" s="1"/>
      <c r="K440" s="1"/>
      <c r="L440" s="1"/>
      <c r="M440" s="1"/>
      <c r="N440" s="1"/>
      <c r="O440" s="1"/>
      <c r="P440" s="1"/>
      <c r="Q440" s="1"/>
      <c r="R440" s="1"/>
      <c r="S440" s="1"/>
      <c r="T440" s="1"/>
      <c r="U440" s="1"/>
      <c r="V440" s="1"/>
      <c r="W440" s="1"/>
      <c r="X440" s="1"/>
      <c r="Y440" s="1"/>
      <c r="Z440" s="1"/>
      <c r="AA440" s="1"/>
      <c r="AB440" s="1"/>
      <c r="AC440" s="1"/>
      <c r="AD440" s="1"/>
      <c r="AE440" s="1"/>
    </row>
    <row r="441" spans="1:31" ht="14.25" customHeight="1">
      <c r="A441" s="27"/>
      <c r="B441" s="1"/>
      <c r="C441" s="8"/>
      <c r="D441" s="8"/>
      <c r="E441" s="8"/>
      <c r="G441" s="1"/>
      <c r="H441" s="1"/>
      <c r="I441" s="8"/>
      <c r="J441" s="1"/>
      <c r="K441" s="1"/>
      <c r="L441" s="1"/>
      <c r="M441" s="1"/>
      <c r="N441" s="1"/>
      <c r="O441" s="1"/>
      <c r="P441" s="1"/>
      <c r="Q441" s="1"/>
      <c r="R441" s="1"/>
      <c r="S441" s="1"/>
      <c r="T441" s="1"/>
      <c r="U441" s="1"/>
      <c r="V441" s="1"/>
      <c r="W441" s="1"/>
      <c r="X441" s="1"/>
      <c r="Y441" s="1"/>
      <c r="Z441" s="1"/>
      <c r="AA441" s="1"/>
      <c r="AB441" s="1"/>
      <c r="AC441" s="1"/>
      <c r="AD441" s="1"/>
      <c r="AE441" s="1"/>
    </row>
    <row r="442" spans="1:31" ht="14.25" customHeight="1">
      <c r="A442" s="27"/>
      <c r="B442" s="1"/>
      <c r="C442" s="8"/>
      <c r="D442" s="8"/>
      <c r="E442" s="8"/>
      <c r="G442" s="1"/>
      <c r="H442" s="1"/>
      <c r="I442" s="8"/>
      <c r="J442" s="1"/>
      <c r="K442" s="1"/>
      <c r="L442" s="1"/>
      <c r="M442" s="1"/>
      <c r="N442" s="1"/>
      <c r="O442" s="1"/>
      <c r="P442" s="1"/>
      <c r="Q442" s="1"/>
      <c r="R442" s="1"/>
      <c r="S442" s="1"/>
      <c r="T442" s="1"/>
      <c r="U442" s="1"/>
      <c r="V442" s="1"/>
      <c r="W442" s="1"/>
      <c r="X442" s="1"/>
      <c r="Y442" s="1"/>
      <c r="Z442" s="1"/>
      <c r="AA442" s="1"/>
      <c r="AB442" s="1"/>
      <c r="AC442" s="1"/>
      <c r="AD442" s="1"/>
      <c r="AE442" s="1"/>
    </row>
    <row r="443" spans="1:31" ht="14.25" customHeight="1">
      <c r="A443" s="27"/>
      <c r="B443" s="1"/>
      <c r="C443" s="8"/>
      <c r="D443" s="8"/>
      <c r="E443" s="8"/>
      <c r="G443" s="1"/>
      <c r="H443" s="1"/>
      <c r="I443" s="8"/>
      <c r="J443" s="1"/>
      <c r="K443" s="1"/>
      <c r="L443" s="1"/>
      <c r="M443" s="1"/>
      <c r="N443" s="1"/>
      <c r="O443" s="1"/>
      <c r="P443" s="1"/>
      <c r="Q443" s="1"/>
      <c r="R443" s="1"/>
      <c r="S443" s="1"/>
      <c r="T443" s="1"/>
      <c r="U443" s="1"/>
      <c r="V443" s="1"/>
      <c r="W443" s="1"/>
      <c r="X443" s="1"/>
      <c r="Y443" s="1"/>
      <c r="Z443" s="1"/>
      <c r="AA443" s="1"/>
      <c r="AB443" s="1"/>
      <c r="AC443" s="1"/>
      <c r="AD443" s="1"/>
      <c r="AE443" s="1"/>
    </row>
    <row r="444" spans="1:31" ht="14.25" customHeight="1">
      <c r="A444" s="27"/>
      <c r="B444" s="1"/>
      <c r="C444" s="8"/>
      <c r="D444" s="8"/>
      <c r="E444" s="8"/>
      <c r="G444" s="1"/>
      <c r="H444" s="1"/>
      <c r="I444" s="8"/>
      <c r="J444" s="1"/>
      <c r="K444" s="1"/>
      <c r="L444" s="1"/>
      <c r="M444" s="1"/>
      <c r="N444" s="1"/>
      <c r="O444" s="1"/>
      <c r="P444" s="1"/>
      <c r="Q444" s="1"/>
      <c r="R444" s="1"/>
      <c r="S444" s="1"/>
      <c r="T444" s="1"/>
      <c r="U444" s="1"/>
      <c r="V444" s="1"/>
      <c r="W444" s="1"/>
      <c r="X444" s="1"/>
      <c r="Y444" s="1"/>
      <c r="Z444" s="1"/>
      <c r="AA444" s="1"/>
      <c r="AB444" s="1"/>
      <c r="AC444" s="1"/>
      <c r="AD444" s="1"/>
      <c r="AE444" s="1"/>
    </row>
    <row r="445" spans="1:31" ht="14.25" customHeight="1">
      <c r="A445" s="27"/>
      <c r="B445" s="1"/>
      <c r="C445" s="8"/>
      <c r="D445" s="8"/>
      <c r="E445" s="8"/>
      <c r="G445" s="1"/>
      <c r="H445" s="1"/>
      <c r="I445" s="8"/>
      <c r="J445" s="1"/>
      <c r="K445" s="1"/>
      <c r="L445" s="1"/>
      <c r="M445" s="1"/>
      <c r="N445" s="1"/>
      <c r="O445" s="1"/>
      <c r="P445" s="1"/>
      <c r="Q445" s="1"/>
      <c r="R445" s="1"/>
      <c r="S445" s="1"/>
      <c r="T445" s="1"/>
      <c r="U445" s="1"/>
      <c r="V445" s="1"/>
      <c r="W445" s="1"/>
      <c r="X445" s="1"/>
      <c r="Y445" s="1"/>
      <c r="Z445" s="1"/>
      <c r="AA445" s="1"/>
      <c r="AB445" s="1"/>
      <c r="AC445" s="1"/>
      <c r="AD445" s="1"/>
      <c r="AE445" s="1"/>
    </row>
    <row r="446" spans="1:31" ht="14.25" customHeight="1">
      <c r="A446" s="27"/>
      <c r="B446" s="1"/>
      <c r="C446" s="8"/>
      <c r="D446" s="8"/>
      <c r="E446" s="8"/>
      <c r="G446" s="1"/>
      <c r="H446" s="1"/>
      <c r="I446" s="8"/>
      <c r="J446" s="1"/>
      <c r="K446" s="1"/>
      <c r="L446" s="1"/>
      <c r="M446" s="1"/>
      <c r="N446" s="1"/>
      <c r="O446" s="1"/>
      <c r="P446" s="1"/>
      <c r="Q446" s="1"/>
      <c r="R446" s="1"/>
      <c r="S446" s="1"/>
      <c r="T446" s="1"/>
      <c r="U446" s="1"/>
      <c r="V446" s="1"/>
      <c r="W446" s="1"/>
      <c r="X446" s="1"/>
      <c r="Y446" s="1"/>
      <c r="Z446" s="1"/>
      <c r="AA446" s="1"/>
      <c r="AB446" s="1"/>
      <c r="AC446" s="1"/>
      <c r="AD446" s="1"/>
      <c r="AE446" s="1"/>
    </row>
    <row r="447" spans="1:31" ht="14.25" customHeight="1">
      <c r="A447" s="27"/>
      <c r="B447" s="1"/>
      <c r="C447" s="8"/>
      <c r="D447" s="8"/>
      <c r="E447" s="8"/>
      <c r="G447" s="1"/>
      <c r="H447" s="1"/>
      <c r="I447" s="8"/>
      <c r="J447" s="1"/>
      <c r="K447" s="1"/>
      <c r="L447" s="1"/>
      <c r="M447" s="1"/>
      <c r="N447" s="1"/>
      <c r="O447" s="1"/>
      <c r="P447" s="1"/>
      <c r="Q447" s="1"/>
      <c r="R447" s="1"/>
      <c r="S447" s="1"/>
      <c r="T447" s="1"/>
      <c r="U447" s="1"/>
      <c r="V447" s="1"/>
      <c r="W447" s="1"/>
      <c r="X447" s="1"/>
      <c r="Y447" s="1"/>
      <c r="Z447" s="1"/>
      <c r="AA447" s="1"/>
      <c r="AB447" s="1"/>
      <c r="AC447" s="1"/>
      <c r="AD447" s="1"/>
      <c r="AE447" s="1"/>
    </row>
    <row r="448" spans="1:31" ht="14.25" customHeight="1">
      <c r="A448" s="27"/>
      <c r="B448" s="1"/>
      <c r="C448" s="8"/>
      <c r="D448" s="8"/>
      <c r="E448" s="8"/>
      <c r="G448" s="1"/>
      <c r="H448" s="1"/>
      <c r="I448" s="8"/>
      <c r="J448" s="1"/>
      <c r="K448" s="1"/>
      <c r="L448" s="1"/>
      <c r="M448" s="1"/>
      <c r="N448" s="1"/>
      <c r="O448" s="1"/>
      <c r="P448" s="1"/>
      <c r="Q448" s="1"/>
      <c r="R448" s="1"/>
      <c r="S448" s="1"/>
      <c r="T448" s="1"/>
      <c r="U448" s="1"/>
      <c r="V448" s="1"/>
      <c r="W448" s="1"/>
      <c r="X448" s="1"/>
      <c r="Y448" s="1"/>
      <c r="Z448" s="1"/>
      <c r="AA448" s="1"/>
      <c r="AB448" s="1"/>
      <c r="AC448" s="1"/>
      <c r="AD448" s="1"/>
      <c r="AE448" s="1"/>
    </row>
    <row r="449" spans="1:31" ht="14.25" customHeight="1">
      <c r="A449" s="27"/>
      <c r="B449" s="1"/>
      <c r="C449" s="8"/>
      <c r="D449" s="8"/>
      <c r="E449" s="8"/>
      <c r="G449" s="1"/>
      <c r="H449" s="1"/>
      <c r="I449" s="8"/>
      <c r="J449" s="1"/>
      <c r="K449" s="1"/>
      <c r="L449" s="1"/>
      <c r="M449" s="1"/>
      <c r="N449" s="1"/>
      <c r="O449" s="1"/>
      <c r="P449" s="1"/>
      <c r="Q449" s="1"/>
      <c r="R449" s="1"/>
      <c r="S449" s="1"/>
      <c r="T449" s="1"/>
      <c r="U449" s="1"/>
      <c r="V449" s="1"/>
      <c r="W449" s="1"/>
      <c r="X449" s="1"/>
      <c r="Y449" s="1"/>
      <c r="Z449" s="1"/>
      <c r="AA449" s="1"/>
      <c r="AB449" s="1"/>
      <c r="AC449" s="1"/>
      <c r="AD449" s="1"/>
      <c r="AE449" s="1"/>
    </row>
    <row r="450" spans="1:31" ht="14.25" customHeight="1">
      <c r="A450" s="27"/>
      <c r="B450" s="1"/>
      <c r="C450" s="8"/>
      <c r="D450" s="8"/>
      <c r="E450" s="8"/>
      <c r="G450" s="1"/>
      <c r="H450" s="1"/>
      <c r="I450" s="8"/>
      <c r="J450" s="1"/>
      <c r="K450" s="1"/>
      <c r="L450" s="1"/>
      <c r="M450" s="1"/>
      <c r="N450" s="1"/>
      <c r="O450" s="1"/>
      <c r="P450" s="1"/>
      <c r="Q450" s="1"/>
      <c r="R450" s="1"/>
      <c r="S450" s="1"/>
      <c r="T450" s="1"/>
      <c r="U450" s="1"/>
      <c r="V450" s="1"/>
      <c r="W450" s="1"/>
      <c r="X450" s="1"/>
      <c r="Y450" s="1"/>
      <c r="Z450" s="1"/>
      <c r="AA450" s="1"/>
      <c r="AB450" s="1"/>
      <c r="AC450" s="1"/>
      <c r="AD450" s="1"/>
      <c r="AE450" s="1"/>
    </row>
    <row r="451" spans="1:31" ht="14.25" customHeight="1">
      <c r="A451" s="27"/>
      <c r="B451" s="1"/>
      <c r="C451" s="8"/>
      <c r="D451" s="8"/>
      <c r="E451" s="8"/>
      <c r="G451" s="1"/>
      <c r="H451" s="1"/>
      <c r="I451" s="8"/>
      <c r="J451" s="1"/>
      <c r="K451" s="1"/>
      <c r="L451" s="1"/>
      <c r="M451" s="1"/>
      <c r="N451" s="1"/>
      <c r="O451" s="1"/>
      <c r="P451" s="1"/>
      <c r="Q451" s="1"/>
      <c r="R451" s="1"/>
      <c r="S451" s="1"/>
      <c r="T451" s="1"/>
      <c r="U451" s="1"/>
      <c r="V451" s="1"/>
      <c r="W451" s="1"/>
      <c r="X451" s="1"/>
      <c r="Y451" s="1"/>
      <c r="Z451" s="1"/>
      <c r="AA451" s="1"/>
      <c r="AB451" s="1"/>
      <c r="AC451" s="1"/>
      <c r="AD451" s="1"/>
      <c r="AE451" s="1"/>
    </row>
    <row r="452" spans="1:31" ht="14.25" customHeight="1">
      <c r="A452" s="27"/>
      <c r="B452" s="1"/>
      <c r="C452" s="8"/>
      <c r="D452" s="8"/>
      <c r="E452" s="8"/>
      <c r="G452" s="1"/>
      <c r="H452" s="1"/>
      <c r="I452" s="8"/>
      <c r="J452" s="1"/>
      <c r="K452" s="1"/>
      <c r="L452" s="1"/>
      <c r="M452" s="1"/>
      <c r="N452" s="1"/>
      <c r="O452" s="1"/>
      <c r="P452" s="1"/>
      <c r="Q452" s="1"/>
      <c r="R452" s="1"/>
      <c r="S452" s="1"/>
      <c r="T452" s="1"/>
      <c r="U452" s="1"/>
      <c r="V452" s="1"/>
      <c r="W452" s="1"/>
      <c r="X452" s="1"/>
      <c r="Y452" s="1"/>
      <c r="Z452" s="1"/>
      <c r="AA452" s="1"/>
      <c r="AB452" s="1"/>
      <c r="AC452" s="1"/>
      <c r="AD452" s="1"/>
      <c r="AE452" s="1"/>
    </row>
    <row r="453" spans="1:31" ht="14.25" customHeight="1">
      <c r="A453" s="27"/>
      <c r="B453" s="1"/>
      <c r="C453" s="8"/>
      <c r="D453" s="8"/>
      <c r="E453" s="8"/>
      <c r="G453" s="1"/>
      <c r="H453" s="1"/>
      <c r="I453" s="8"/>
      <c r="J453" s="1"/>
      <c r="K453" s="1"/>
      <c r="L453" s="1"/>
      <c r="M453" s="1"/>
      <c r="N453" s="1"/>
      <c r="O453" s="1"/>
      <c r="P453" s="1"/>
      <c r="Q453" s="1"/>
      <c r="R453" s="1"/>
      <c r="S453" s="1"/>
      <c r="T453" s="1"/>
      <c r="U453" s="1"/>
      <c r="V453" s="1"/>
      <c r="W453" s="1"/>
      <c r="X453" s="1"/>
      <c r="Y453" s="1"/>
      <c r="Z453" s="1"/>
      <c r="AA453" s="1"/>
      <c r="AB453" s="1"/>
      <c r="AC453" s="1"/>
      <c r="AD453" s="1"/>
      <c r="AE453" s="1"/>
    </row>
    <row r="454" spans="1:31" ht="14.25" customHeight="1">
      <c r="A454" s="27"/>
      <c r="B454" s="1"/>
      <c r="C454" s="8"/>
      <c r="D454" s="8"/>
      <c r="E454" s="8"/>
      <c r="G454" s="1"/>
      <c r="H454" s="1"/>
      <c r="I454" s="8"/>
      <c r="J454" s="1"/>
      <c r="K454" s="1"/>
      <c r="L454" s="1"/>
      <c r="M454" s="1"/>
      <c r="N454" s="1"/>
      <c r="O454" s="1"/>
      <c r="P454" s="1"/>
      <c r="Q454" s="1"/>
      <c r="R454" s="1"/>
      <c r="S454" s="1"/>
      <c r="T454" s="1"/>
      <c r="U454" s="1"/>
      <c r="V454" s="1"/>
      <c r="W454" s="1"/>
      <c r="X454" s="1"/>
      <c r="Y454" s="1"/>
      <c r="Z454" s="1"/>
      <c r="AA454" s="1"/>
      <c r="AB454" s="1"/>
      <c r="AC454" s="1"/>
      <c r="AD454" s="1"/>
      <c r="AE454" s="1"/>
    </row>
    <row r="455" spans="1:31" ht="14.25" customHeight="1">
      <c r="A455" s="27"/>
      <c r="B455" s="1"/>
      <c r="C455" s="8"/>
      <c r="D455" s="8"/>
      <c r="E455" s="8"/>
      <c r="G455" s="1"/>
      <c r="H455" s="1"/>
      <c r="I455" s="8"/>
      <c r="J455" s="1"/>
      <c r="K455" s="1"/>
      <c r="L455" s="1"/>
      <c r="M455" s="1"/>
      <c r="N455" s="1"/>
      <c r="O455" s="1"/>
      <c r="P455" s="1"/>
      <c r="Q455" s="1"/>
      <c r="R455" s="1"/>
      <c r="S455" s="1"/>
      <c r="T455" s="1"/>
      <c r="U455" s="1"/>
      <c r="V455" s="1"/>
      <c r="W455" s="1"/>
      <c r="X455" s="1"/>
      <c r="Y455" s="1"/>
      <c r="Z455" s="1"/>
      <c r="AA455" s="1"/>
      <c r="AB455" s="1"/>
      <c r="AC455" s="1"/>
      <c r="AD455" s="1"/>
      <c r="AE455" s="1"/>
    </row>
    <row r="456" spans="1:31" ht="14.25" customHeight="1">
      <c r="A456" s="27"/>
      <c r="B456" s="1"/>
      <c r="C456" s="8"/>
      <c r="D456" s="8"/>
      <c r="E456" s="8"/>
      <c r="G456" s="1"/>
      <c r="H456" s="1"/>
      <c r="I456" s="8"/>
      <c r="J456" s="1"/>
      <c r="K456" s="1"/>
      <c r="L456" s="1"/>
      <c r="M456" s="1"/>
      <c r="N456" s="1"/>
      <c r="O456" s="1"/>
      <c r="P456" s="1"/>
      <c r="Q456" s="1"/>
      <c r="R456" s="1"/>
      <c r="S456" s="1"/>
      <c r="T456" s="1"/>
      <c r="U456" s="1"/>
      <c r="V456" s="1"/>
      <c r="W456" s="1"/>
      <c r="X456" s="1"/>
      <c r="Y456" s="1"/>
      <c r="Z456" s="1"/>
      <c r="AA456" s="1"/>
      <c r="AB456" s="1"/>
      <c r="AC456" s="1"/>
      <c r="AD456" s="1"/>
      <c r="AE456" s="1"/>
    </row>
    <row r="457" spans="1:31" ht="14.25" customHeight="1">
      <c r="A457" s="27"/>
      <c r="B457" s="1"/>
      <c r="C457" s="8"/>
      <c r="D457" s="8"/>
      <c r="E457" s="8"/>
      <c r="G457" s="1"/>
      <c r="H457" s="1"/>
      <c r="I457" s="8"/>
      <c r="J457" s="1"/>
      <c r="K457" s="1"/>
      <c r="L457" s="1"/>
      <c r="M457" s="1"/>
      <c r="N457" s="1"/>
      <c r="O457" s="1"/>
      <c r="P457" s="1"/>
      <c r="Q457" s="1"/>
      <c r="R457" s="1"/>
      <c r="S457" s="1"/>
      <c r="T457" s="1"/>
      <c r="U457" s="1"/>
      <c r="V457" s="1"/>
      <c r="W457" s="1"/>
      <c r="X457" s="1"/>
      <c r="Y457" s="1"/>
      <c r="Z457" s="1"/>
      <c r="AA457" s="1"/>
      <c r="AB457" s="1"/>
      <c r="AC457" s="1"/>
      <c r="AD457" s="1"/>
      <c r="AE457" s="1"/>
    </row>
    <row r="458" spans="1:31" ht="14.25" customHeight="1">
      <c r="A458" s="27"/>
      <c r="B458" s="1"/>
      <c r="C458" s="8"/>
      <c r="D458" s="8"/>
      <c r="E458" s="8"/>
      <c r="G458" s="1"/>
      <c r="H458" s="1"/>
      <c r="I458" s="8"/>
      <c r="J458" s="1"/>
      <c r="K458" s="1"/>
      <c r="L458" s="1"/>
      <c r="M458" s="1"/>
      <c r="N458" s="1"/>
      <c r="O458" s="1"/>
      <c r="P458" s="1"/>
      <c r="Q458" s="1"/>
      <c r="R458" s="1"/>
      <c r="S458" s="1"/>
      <c r="T458" s="1"/>
      <c r="U458" s="1"/>
      <c r="V458" s="1"/>
      <c r="W458" s="1"/>
      <c r="X458" s="1"/>
      <c r="Y458" s="1"/>
      <c r="Z458" s="1"/>
      <c r="AA458" s="1"/>
      <c r="AB458" s="1"/>
      <c r="AC458" s="1"/>
      <c r="AD458" s="1"/>
      <c r="AE458" s="1"/>
    </row>
    <row r="459" spans="1:31" ht="14.25" customHeight="1">
      <c r="A459" s="27"/>
      <c r="B459" s="1"/>
      <c r="C459" s="8"/>
      <c r="D459" s="8"/>
      <c r="E459" s="8"/>
      <c r="G459" s="1"/>
      <c r="H459" s="1"/>
      <c r="I459" s="8"/>
      <c r="J459" s="1"/>
      <c r="K459" s="1"/>
      <c r="L459" s="1"/>
      <c r="M459" s="1"/>
      <c r="N459" s="1"/>
      <c r="O459" s="1"/>
      <c r="P459" s="1"/>
      <c r="Q459" s="1"/>
      <c r="R459" s="1"/>
      <c r="S459" s="1"/>
      <c r="T459" s="1"/>
      <c r="U459" s="1"/>
      <c r="V459" s="1"/>
      <c r="W459" s="1"/>
      <c r="X459" s="1"/>
      <c r="Y459" s="1"/>
      <c r="Z459" s="1"/>
      <c r="AA459" s="1"/>
      <c r="AB459" s="1"/>
      <c r="AC459" s="1"/>
      <c r="AD459" s="1"/>
      <c r="AE459" s="1"/>
    </row>
    <row r="460" spans="1:31" ht="14.25" customHeight="1">
      <c r="A460" s="27"/>
      <c r="B460" s="1"/>
      <c r="C460" s="8"/>
      <c r="D460" s="8"/>
      <c r="E460" s="8"/>
      <c r="G460" s="1"/>
      <c r="H460" s="1"/>
      <c r="I460" s="8"/>
      <c r="J460" s="1"/>
      <c r="K460" s="1"/>
      <c r="L460" s="1"/>
      <c r="M460" s="1"/>
      <c r="N460" s="1"/>
      <c r="O460" s="1"/>
      <c r="P460" s="1"/>
      <c r="Q460" s="1"/>
      <c r="R460" s="1"/>
      <c r="S460" s="1"/>
      <c r="T460" s="1"/>
      <c r="U460" s="1"/>
      <c r="V460" s="1"/>
      <c r="W460" s="1"/>
      <c r="X460" s="1"/>
      <c r="Y460" s="1"/>
      <c r="Z460" s="1"/>
      <c r="AA460" s="1"/>
      <c r="AB460" s="1"/>
      <c r="AC460" s="1"/>
      <c r="AD460" s="1"/>
      <c r="AE460" s="1"/>
    </row>
    <row r="461" spans="1:31" ht="14.25" customHeight="1">
      <c r="A461" s="27"/>
      <c r="B461" s="1"/>
      <c r="C461" s="8"/>
      <c r="D461" s="8"/>
      <c r="E461" s="8"/>
      <c r="G461" s="1"/>
      <c r="H461" s="1"/>
      <c r="I461" s="8"/>
      <c r="J461" s="1"/>
      <c r="K461" s="1"/>
      <c r="L461" s="1"/>
      <c r="M461" s="1"/>
      <c r="N461" s="1"/>
      <c r="O461" s="1"/>
      <c r="P461" s="1"/>
      <c r="Q461" s="1"/>
      <c r="R461" s="1"/>
      <c r="S461" s="1"/>
      <c r="T461" s="1"/>
      <c r="U461" s="1"/>
      <c r="V461" s="1"/>
      <c r="W461" s="1"/>
      <c r="X461" s="1"/>
      <c r="Y461" s="1"/>
      <c r="Z461" s="1"/>
      <c r="AA461" s="1"/>
      <c r="AB461" s="1"/>
      <c r="AC461" s="1"/>
      <c r="AD461" s="1"/>
      <c r="AE461" s="1"/>
    </row>
    <row r="462" spans="1:31" ht="14.25" customHeight="1">
      <c r="A462" s="27"/>
      <c r="B462" s="1"/>
      <c r="C462" s="8"/>
      <c r="D462" s="8"/>
      <c r="E462" s="8"/>
      <c r="G462" s="1"/>
      <c r="H462" s="1"/>
      <c r="I462" s="8"/>
      <c r="J462" s="1"/>
      <c r="K462" s="1"/>
      <c r="L462" s="1"/>
      <c r="M462" s="1"/>
      <c r="N462" s="1"/>
      <c r="O462" s="1"/>
      <c r="P462" s="1"/>
      <c r="Q462" s="1"/>
      <c r="R462" s="1"/>
      <c r="S462" s="1"/>
      <c r="T462" s="1"/>
      <c r="U462" s="1"/>
      <c r="V462" s="1"/>
      <c r="W462" s="1"/>
      <c r="X462" s="1"/>
      <c r="Y462" s="1"/>
      <c r="Z462" s="1"/>
      <c r="AA462" s="1"/>
      <c r="AB462" s="1"/>
      <c r="AC462" s="1"/>
      <c r="AD462" s="1"/>
      <c r="AE462" s="1"/>
    </row>
    <row r="463" spans="1:31" ht="14.25" customHeight="1">
      <c r="A463" s="27"/>
      <c r="B463" s="1"/>
      <c r="C463" s="8"/>
      <c r="D463" s="8"/>
      <c r="E463" s="8"/>
      <c r="G463" s="1"/>
      <c r="H463" s="1"/>
      <c r="I463" s="8"/>
      <c r="J463" s="1"/>
      <c r="K463" s="1"/>
      <c r="L463" s="1"/>
      <c r="M463" s="1"/>
      <c r="N463" s="1"/>
      <c r="O463" s="1"/>
      <c r="P463" s="1"/>
      <c r="Q463" s="1"/>
      <c r="R463" s="1"/>
      <c r="S463" s="1"/>
      <c r="T463" s="1"/>
      <c r="U463" s="1"/>
      <c r="V463" s="1"/>
      <c r="W463" s="1"/>
      <c r="X463" s="1"/>
      <c r="Y463" s="1"/>
      <c r="Z463" s="1"/>
      <c r="AA463" s="1"/>
      <c r="AB463" s="1"/>
      <c r="AC463" s="1"/>
      <c r="AD463" s="1"/>
      <c r="AE463" s="1"/>
    </row>
    <row r="464" spans="1:31" ht="14.25" customHeight="1">
      <c r="A464" s="27"/>
      <c r="B464" s="1"/>
      <c r="C464" s="8"/>
      <c r="D464" s="8"/>
      <c r="E464" s="8"/>
      <c r="G464" s="1"/>
      <c r="H464" s="1"/>
      <c r="I464" s="8"/>
      <c r="J464" s="1"/>
      <c r="K464" s="1"/>
      <c r="L464" s="1"/>
      <c r="M464" s="1"/>
      <c r="N464" s="1"/>
      <c r="O464" s="1"/>
      <c r="P464" s="1"/>
      <c r="Q464" s="1"/>
      <c r="R464" s="1"/>
      <c r="S464" s="1"/>
      <c r="T464" s="1"/>
      <c r="U464" s="1"/>
      <c r="V464" s="1"/>
      <c r="W464" s="1"/>
      <c r="X464" s="1"/>
      <c r="Y464" s="1"/>
      <c r="Z464" s="1"/>
      <c r="AA464" s="1"/>
      <c r="AB464" s="1"/>
      <c r="AC464" s="1"/>
      <c r="AD464" s="1"/>
      <c r="AE464" s="1"/>
    </row>
    <row r="465" spans="1:31" ht="14.25" customHeight="1">
      <c r="A465" s="27"/>
      <c r="B465" s="1"/>
      <c r="C465" s="8"/>
      <c r="D465" s="8"/>
      <c r="E465" s="8"/>
      <c r="G465" s="1"/>
      <c r="H465" s="1"/>
      <c r="I465" s="8"/>
      <c r="J465" s="1"/>
      <c r="K465" s="1"/>
      <c r="L465" s="1"/>
      <c r="M465" s="1"/>
      <c r="N465" s="1"/>
      <c r="O465" s="1"/>
      <c r="P465" s="1"/>
      <c r="Q465" s="1"/>
      <c r="R465" s="1"/>
      <c r="S465" s="1"/>
      <c r="T465" s="1"/>
      <c r="U465" s="1"/>
      <c r="V465" s="1"/>
      <c r="W465" s="1"/>
      <c r="X465" s="1"/>
      <c r="Y465" s="1"/>
      <c r="Z465" s="1"/>
      <c r="AA465" s="1"/>
      <c r="AB465" s="1"/>
      <c r="AC465" s="1"/>
      <c r="AD465" s="1"/>
      <c r="AE465" s="1"/>
    </row>
    <row r="466" spans="1:31" ht="14.25" customHeight="1">
      <c r="A466" s="27"/>
      <c r="B466" s="1"/>
      <c r="C466" s="8"/>
      <c r="D466" s="8"/>
      <c r="E466" s="8"/>
      <c r="G466" s="1"/>
      <c r="H466" s="1"/>
      <c r="I466" s="8"/>
      <c r="J466" s="1"/>
      <c r="K466" s="1"/>
      <c r="L466" s="1"/>
      <c r="M466" s="1"/>
      <c r="N466" s="1"/>
      <c r="O466" s="1"/>
      <c r="P466" s="1"/>
      <c r="Q466" s="1"/>
      <c r="R466" s="1"/>
      <c r="S466" s="1"/>
      <c r="T466" s="1"/>
      <c r="U466" s="1"/>
      <c r="V466" s="1"/>
      <c r="W466" s="1"/>
      <c r="X466" s="1"/>
      <c r="Y466" s="1"/>
      <c r="Z466" s="1"/>
      <c r="AA466" s="1"/>
      <c r="AB466" s="1"/>
      <c r="AC466" s="1"/>
      <c r="AD466" s="1"/>
      <c r="AE466" s="1"/>
    </row>
    <row r="467" spans="1:31" ht="14.25" customHeight="1">
      <c r="A467" s="27"/>
      <c r="B467" s="1"/>
      <c r="C467" s="8"/>
      <c r="D467" s="8"/>
      <c r="E467" s="8"/>
      <c r="G467" s="1"/>
      <c r="H467" s="1"/>
      <c r="I467" s="8"/>
      <c r="J467" s="1"/>
      <c r="K467" s="1"/>
      <c r="L467" s="1"/>
      <c r="M467" s="1"/>
      <c r="N467" s="1"/>
      <c r="O467" s="1"/>
      <c r="P467" s="1"/>
      <c r="Q467" s="1"/>
      <c r="R467" s="1"/>
      <c r="S467" s="1"/>
      <c r="T467" s="1"/>
      <c r="U467" s="1"/>
      <c r="V467" s="1"/>
      <c r="W467" s="1"/>
      <c r="X467" s="1"/>
      <c r="Y467" s="1"/>
      <c r="Z467" s="1"/>
      <c r="AA467" s="1"/>
      <c r="AB467" s="1"/>
      <c r="AC467" s="1"/>
      <c r="AD467" s="1"/>
      <c r="AE467" s="1"/>
    </row>
    <row r="468" spans="1:31" ht="14.25" customHeight="1">
      <c r="A468" s="27"/>
      <c r="B468" s="1"/>
      <c r="C468" s="8"/>
      <c r="D468" s="8"/>
      <c r="E468" s="8"/>
      <c r="G468" s="1"/>
      <c r="H468" s="1"/>
      <c r="I468" s="8"/>
      <c r="J468" s="1"/>
      <c r="K468" s="1"/>
      <c r="L468" s="1"/>
      <c r="M468" s="1"/>
      <c r="N468" s="1"/>
      <c r="O468" s="1"/>
      <c r="P468" s="1"/>
      <c r="Q468" s="1"/>
      <c r="R468" s="1"/>
      <c r="S468" s="1"/>
      <c r="T468" s="1"/>
      <c r="U468" s="1"/>
      <c r="V468" s="1"/>
      <c r="W468" s="1"/>
      <c r="X468" s="1"/>
      <c r="Y468" s="1"/>
      <c r="Z468" s="1"/>
      <c r="AA468" s="1"/>
      <c r="AB468" s="1"/>
      <c r="AC468" s="1"/>
      <c r="AD468" s="1"/>
      <c r="AE468" s="1"/>
    </row>
    <row r="469" spans="1:31" ht="14.25" customHeight="1">
      <c r="A469" s="27"/>
      <c r="B469" s="1"/>
      <c r="C469" s="8"/>
      <c r="D469" s="8"/>
      <c r="E469" s="8"/>
      <c r="G469" s="1"/>
      <c r="H469" s="1"/>
      <c r="I469" s="8"/>
      <c r="J469" s="1"/>
      <c r="K469" s="1"/>
      <c r="L469" s="1"/>
      <c r="M469" s="1"/>
      <c r="N469" s="1"/>
      <c r="O469" s="1"/>
      <c r="P469" s="1"/>
      <c r="Q469" s="1"/>
      <c r="R469" s="1"/>
      <c r="S469" s="1"/>
      <c r="T469" s="1"/>
      <c r="U469" s="1"/>
      <c r="V469" s="1"/>
      <c r="W469" s="1"/>
      <c r="X469" s="1"/>
      <c r="Y469" s="1"/>
      <c r="Z469" s="1"/>
      <c r="AA469" s="1"/>
      <c r="AB469" s="1"/>
      <c r="AC469" s="1"/>
      <c r="AD469" s="1"/>
      <c r="AE469" s="1"/>
    </row>
    <row r="470" spans="1:31" ht="14.25" customHeight="1">
      <c r="A470" s="27"/>
      <c r="B470" s="1"/>
      <c r="C470" s="8"/>
      <c r="D470" s="8"/>
      <c r="E470" s="8"/>
      <c r="G470" s="1"/>
      <c r="H470" s="1"/>
      <c r="I470" s="8"/>
      <c r="J470" s="1"/>
      <c r="K470" s="1"/>
      <c r="L470" s="1"/>
      <c r="M470" s="1"/>
      <c r="N470" s="1"/>
      <c r="O470" s="1"/>
      <c r="P470" s="1"/>
      <c r="Q470" s="1"/>
      <c r="R470" s="1"/>
      <c r="S470" s="1"/>
      <c r="T470" s="1"/>
      <c r="U470" s="1"/>
      <c r="V470" s="1"/>
      <c r="W470" s="1"/>
      <c r="X470" s="1"/>
      <c r="Y470" s="1"/>
      <c r="Z470" s="1"/>
      <c r="AA470" s="1"/>
      <c r="AB470" s="1"/>
      <c r="AC470" s="1"/>
      <c r="AD470" s="1"/>
      <c r="AE470" s="1"/>
    </row>
    <row r="471" spans="1:31" ht="14.25" customHeight="1">
      <c r="A471" s="27"/>
      <c r="B471" s="1"/>
      <c r="C471" s="8"/>
      <c r="D471" s="8"/>
      <c r="E471" s="8"/>
      <c r="G471" s="1"/>
      <c r="H471" s="1"/>
      <c r="I471" s="8"/>
      <c r="J471" s="1"/>
      <c r="K471" s="1"/>
      <c r="L471" s="1"/>
      <c r="M471" s="1"/>
      <c r="N471" s="1"/>
      <c r="O471" s="1"/>
      <c r="P471" s="1"/>
      <c r="Q471" s="1"/>
      <c r="R471" s="1"/>
      <c r="S471" s="1"/>
      <c r="T471" s="1"/>
      <c r="U471" s="1"/>
      <c r="V471" s="1"/>
      <c r="W471" s="1"/>
      <c r="X471" s="1"/>
      <c r="Y471" s="1"/>
      <c r="Z471" s="1"/>
      <c r="AA471" s="1"/>
      <c r="AB471" s="1"/>
      <c r="AC471" s="1"/>
      <c r="AD471" s="1"/>
      <c r="AE471" s="1"/>
    </row>
    <row r="472" spans="1:31" ht="14.25" customHeight="1">
      <c r="A472" s="27"/>
      <c r="B472" s="1"/>
      <c r="C472" s="8"/>
      <c r="D472" s="8"/>
      <c r="E472" s="8"/>
      <c r="G472" s="1"/>
      <c r="H472" s="1"/>
      <c r="I472" s="8"/>
      <c r="J472" s="1"/>
      <c r="K472" s="1"/>
      <c r="L472" s="1"/>
      <c r="M472" s="1"/>
      <c r="N472" s="1"/>
      <c r="O472" s="1"/>
      <c r="P472" s="1"/>
      <c r="Q472" s="1"/>
      <c r="R472" s="1"/>
      <c r="S472" s="1"/>
      <c r="T472" s="1"/>
      <c r="U472" s="1"/>
      <c r="V472" s="1"/>
      <c r="W472" s="1"/>
      <c r="X472" s="1"/>
      <c r="Y472" s="1"/>
      <c r="Z472" s="1"/>
      <c r="AA472" s="1"/>
      <c r="AB472" s="1"/>
      <c r="AC472" s="1"/>
      <c r="AD472" s="1"/>
      <c r="AE472" s="1"/>
    </row>
    <row r="473" spans="1:31" ht="14.25" customHeight="1">
      <c r="A473" s="27"/>
      <c r="B473" s="1"/>
      <c r="C473" s="8"/>
      <c r="D473" s="8"/>
      <c r="E473" s="8"/>
      <c r="G473" s="1"/>
      <c r="H473" s="1"/>
      <c r="I473" s="8"/>
      <c r="J473" s="1"/>
      <c r="K473" s="1"/>
      <c r="L473" s="1"/>
      <c r="M473" s="1"/>
      <c r="N473" s="1"/>
      <c r="O473" s="1"/>
      <c r="P473" s="1"/>
      <c r="Q473" s="1"/>
      <c r="R473" s="1"/>
      <c r="S473" s="1"/>
      <c r="T473" s="1"/>
      <c r="U473" s="1"/>
      <c r="V473" s="1"/>
      <c r="W473" s="1"/>
      <c r="X473" s="1"/>
      <c r="Y473" s="1"/>
      <c r="Z473" s="1"/>
      <c r="AA473" s="1"/>
      <c r="AB473" s="1"/>
      <c r="AC473" s="1"/>
      <c r="AD473" s="1"/>
      <c r="AE473" s="1"/>
    </row>
    <row r="474" spans="1:31" ht="14.25" customHeight="1">
      <c r="A474" s="27"/>
      <c r="B474" s="1"/>
      <c r="C474" s="8"/>
      <c r="D474" s="8"/>
      <c r="E474" s="8"/>
      <c r="G474" s="1"/>
      <c r="H474" s="1"/>
      <c r="I474" s="8"/>
      <c r="J474" s="1"/>
      <c r="K474" s="1"/>
      <c r="L474" s="1"/>
      <c r="M474" s="1"/>
      <c r="N474" s="1"/>
      <c r="O474" s="1"/>
      <c r="P474" s="1"/>
      <c r="Q474" s="1"/>
      <c r="R474" s="1"/>
      <c r="S474" s="1"/>
      <c r="T474" s="1"/>
      <c r="U474" s="1"/>
      <c r="V474" s="1"/>
      <c r="W474" s="1"/>
      <c r="X474" s="1"/>
      <c r="Y474" s="1"/>
      <c r="Z474" s="1"/>
      <c r="AA474" s="1"/>
      <c r="AB474" s="1"/>
      <c r="AC474" s="1"/>
      <c r="AD474" s="1"/>
      <c r="AE474" s="1"/>
    </row>
    <row r="475" spans="1:31" ht="14.25" customHeight="1">
      <c r="A475" s="27"/>
      <c r="B475" s="1"/>
      <c r="C475" s="8"/>
      <c r="D475" s="8"/>
      <c r="E475" s="8"/>
      <c r="G475" s="1"/>
      <c r="H475" s="1"/>
      <c r="I475" s="8"/>
      <c r="J475" s="1"/>
      <c r="K475" s="1"/>
      <c r="L475" s="1"/>
      <c r="M475" s="1"/>
      <c r="N475" s="1"/>
      <c r="O475" s="1"/>
      <c r="P475" s="1"/>
      <c r="Q475" s="1"/>
      <c r="R475" s="1"/>
      <c r="S475" s="1"/>
      <c r="T475" s="1"/>
      <c r="U475" s="1"/>
      <c r="V475" s="1"/>
      <c r="W475" s="1"/>
      <c r="X475" s="1"/>
      <c r="Y475" s="1"/>
      <c r="Z475" s="1"/>
      <c r="AA475" s="1"/>
      <c r="AB475" s="1"/>
      <c r="AC475" s="1"/>
      <c r="AD475" s="1"/>
      <c r="AE475" s="1"/>
    </row>
    <row r="476" spans="1:31" ht="14.25" customHeight="1">
      <c r="A476" s="27"/>
      <c r="B476" s="1"/>
      <c r="C476" s="8"/>
      <c r="D476" s="8"/>
      <c r="E476" s="8"/>
      <c r="G476" s="1"/>
      <c r="H476" s="1"/>
      <c r="I476" s="8"/>
      <c r="J476" s="1"/>
      <c r="K476" s="1"/>
      <c r="L476" s="1"/>
      <c r="M476" s="1"/>
      <c r="N476" s="1"/>
      <c r="O476" s="1"/>
      <c r="P476" s="1"/>
      <c r="Q476" s="1"/>
      <c r="R476" s="1"/>
      <c r="S476" s="1"/>
      <c r="T476" s="1"/>
      <c r="U476" s="1"/>
      <c r="V476" s="1"/>
      <c r="W476" s="1"/>
      <c r="X476" s="1"/>
      <c r="Y476" s="1"/>
      <c r="Z476" s="1"/>
      <c r="AA476" s="1"/>
      <c r="AB476" s="1"/>
      <c r="AC476" s="1"/>
      <c r="AD476" s="1"/>
      <c r="AE476" s="1"/>
    </row>
    <row r="477" spans="1:31" ht="14.25" customHeight="1">
      <c r="A477" s="27"/>
      <c r="B477" s="1"/>
      <c r="C477" s="8"/>
      <c r="D477" s="8"/>
      <c r="E477" s="8"/>
      <c r="G477" s="1"/>
      <c r="H477" s="1"/>
      <c r="I477" s="8"/>
      <c r="J477" s="1"/>
      <c r="K477" s="1"/>
      <c r="L477" s="1"/>
      <c r="M477" s="1"/>
      <c r="N477" s="1"/>
      <c r="O477" s="1"/>
      <c r="P477" s="1"/>
      <c r="Q477" s="1"/>
      <c r="R477" s="1"/>
      <c r="S477" s="1"/>
      <c r="T477" s="1"/>
      <c r="U477" s="1"/>
      <c r="V477" s="1"/>
      <c r="W477" s="1"/>
      <c r="X477" s="1"/>
      <c r="Y477" s="1"/>
      <c r="Z477" s="1"/>
      <c r="AA477" s="1"/>
      <c r="AB477" s="1"/>
      <c r="AC477" s="1"/>
      <c r="AD477" s="1"/>
      <c r="AE477" s="1"/>
    </row>
    <row r="478" spans="1:31" ht="14.25" customHeight="1">
      <c r="A478" s="27"/>
      <c r="B478" s="1"/>
      <c r="C478" s="8"/>
      <c r="D478" s="8"/>
      <c r="E478" s="8"/>
      <c r="G478" s="1"/>
      <c r="H478" s="1"/>
      <c r="I478" s="8"/>
      <c r="J478" s="1"/>
      <c r="K478" s="1"/>
      <c r="L478" s="1"/>
      <c r="M478" s="1"/>
      <c r="N478" s="1"/>
      <c r="O478" s="1"/>
      <c r="P478" s="1"/>
      <c r="Q478" s="1"/>
      <c r="R478" s="1"/>
      <c r="S478" s="1"/>
      <c r="T478" s="1"/>
      <c r="U478" s="1"/>
      <c r="V478" s="1"/>
      <c r="W478" s="1"/>
      <c r="X478" s="1"/>
      <c r="Y478" s="1"/>
      <c r="Z478" s="1"/>
      <c r="AA478" s="1"/>
      <c r="AB478" s="1"/>
      <c r="AC478" s="1"/>
      <c r="AD478" s="1"/>
      <c r="AE478" s="1"/>
    </row>
    <row r="479" spans="1:31" ht="14.25" customHeight="1">
      <c r="A479" s="27"/>
      <c r="B479" s="1"/>
      <c r="C479" s="8"/>
      <c r="D479" s="8"/>
      <c r="E479" s="8"/>
      <c r="G479" s="1"/>
      <c r="H479" s="1"/>
      <c r="I479" s="8"/>
      <c r="J479" s="1"/>
      <c r="K479" s="1"/>
      <c r="L479" s="1"/>
      <c r="M479" s="1"/>
      <c r="N479" s="1"/>
      <c r="O479" s="1"/>
      <c r="P479" s="1"/>
      <c r="Q479" s="1"/>
      <c r="R479" s="1"/>
      <c r="S479" s="1"/>
      <c r="T479" s="1"/>
      <c r="U479" s="1"/>
      <c r="V479" s="1"/>
      <c r="W479" s="1"/>
      <c r="X479" s="1"/>
      <c r="Y479" s="1"/>
      <c r="Z479" s="1"/>
      <c r="AA479" s="1"/>
      <c r="AB479" s="1"/>
      <c r="AC479" s="1"/>
      <c r="AD479" s="1"/>
      <c r="AE479" s="1"/>
    </row>
    <row r="480" spans="1:31" ht="14.25" customHeight="1">
      <c r="A480" s="27"/>
      <c r="B480" s="1"/>
      <c r="C480" s="8"/>
      <c r="D480" s="8"/>
      <c r="E480" s="8"/>
      <c r="G480" s="1"/>
      <c r="H480" s="1"/>
      <c r="I480" s="8"/>
      <c r="J480" s="1"/>
      <c r="K480" s="1"/>
      <c r="L480" s="1"/>
      <c r="M480" s="1"/>
      <c r="N480" s="1"/>
      <c r="O480" s="1"/>
      <c r="P480" s="1"/>
      <c r="Q480" s="1"/>
      <c r="R480" s="1"/>
      <c r="S480" s="1"/>
      <c r="T480" s="1"/>
      <c r="U480" s="1"/>
      <c r="V480" s="1"/>
      <c r="W480" s="1"/>
      <c r="X480" s="1"/>
      <c r="Y480" s="1"/>
      <c r="Z480" s="1"/>
      <c r="AA480" s="1"/>
      <c r="AB480" s="1"/>
      <c r="AC480" s="1"/>
      <c r="AD480" s="1"/>
      <c r="AE480" s="1"/>
    </row>
    <row r="481" spans="1:31" ht="14.25" customHeight="1">
      <c r="A481" s="27"/>
      <c r="B481" s="1"/>
      <c r="C481" s="8"/>
      <c r="D481" s="8"/>
      <c r="E481" s="8"/>
      <c r="G481" s="1"/>
      <c r="H481" s="1"/>
      <c r="I481" s="8"/>
      <c r="J481" s="1"/>
      <c r="K481" s="1"/>
      <c r="L481" s="1"/>
      <c r="M481" s="1"/>
      <c r="N481" s="1"/>
      <c r="O481" s="1"/>
      <c r="P481" s="1"/>
      <c r="Q481" s="1"/>
      <c r="R481" s="1"/>
      <c r="S481" s="1"/>
      <c r="T481" s="1"/>
      <c r="U481" s="1"/>
      <c r="V481" s="1"/>
      <c r="W481" s="1"/>
      <c r="X481" s="1"/>
      <c r="Y481" s="1"/>
      <c r="Z481" s="1"/>
      <c r="AA481" s="1"/>
      <c r="AB481" s="1"/>
      <c r="AC481" s="1"/>
      <c r="AD481" s="1"/>
      <c r="AE481" s="1"/>
    </row>
    <row r="482" spans="1:31" ht="14.25" customHeight="1">
      <c r="A482" s="27"/>
      <c r="B482" s="1"/>
      <c r="C482" s="8"/>
      <c r="D482" s="8"/>
      <c r="E482" s="8"/>
      <c r="G482" s="1"/>
      <c r="H482" s="1"/>
      <c r="I482" s="8"/>
      <c r="J482" s="1"/>
      <c r="K482" s="1"/>
      <c r="L482" s="1"/>
      <c r="M482" s="1"/>
      <c r="N482" s="1"/>
      <c r="O482" s="1"/>
      <c r="P482" s="1"/>
      <c r="Q482" s="1"/>
      <c r="R482" s="1"/>
      <c r="S482" s="1"/>
      <c r="T482" s="1"/>
      <c r="U482" s="1"/>
      <c r="V482" s="1"/>
      <c r="W482" s="1"/>
      <c r="X482" s="1"/>
      <c r="Y482" s="1"/>
      <c r="Z482" s="1"/>
      <c r="AA482" s="1"/>
      <c r="AB482" s="1"/>
      <c r="AC482" s="1"/>
      <c r="AD482" s="1"/>
      <c r="AE482" s="1"/>
    </row>
    <row r="483" spans="1:31" ht="14.25" customHeight="1">
      <c r="A483" s="27"/>
      <c r="B483" s="1"/>
      <c r="C483" s="8"/>
      <c r="D483" s="8"/>
      <c r="E483" s="8"/>
      <c r="G483" s="1"/>
      <c r="H483" s="1"/>
      <c r="I483" s="8"/>
      <c r="J483" s="1"/>
      <c r="K483" s="1"/>
      <c r="L483" s="1"/>
      <c r="M483" s="1"/>
      <c r="N483" s="1"/>
      <c r="O483" s="1"/>
      <c r="P483" s="1"/>
      <c r="Q483" s="1"/>
      <c r="R483" s="1"/>
      <c r="S483" s="1"/>
      <c r="T483" s="1"/>
      <c r="U483" s="1"/>
      <c r="V483" s="1"/>
      <c r="W483" s="1"/>
      <c r="X483" s="1"/>
      <c r="Y483" s="1"/>
      <c r="Z483" s="1"/>
      <c r="AA483" s="1"/>
      <c r="AB483" s="1"/>
      <c r="AC483" s="1"/>
      <c r="AD483" s="1"/>
      <c r="AE483" s="1"/>
    </row>
    <row r="484" spans="1:31" ht="14.25" customHeight="1">
      <c r="A484" s="27"/>
      <c r="B484" s="1"/>
      <c r="C484" s="8"/>
      <c r="D484" s="8"/>
      <c r="E484" s="8"/>
      <c r="G484" s="1"/>
      <c r="H484" s="1"/>
      <c r="I484" s="8"/>
      <c r="J484" s="1"/>
      <c r="K484" s="1"/>
      <c r="L484" s="1"/>
      <c r="M484" s="1"/>
      <c r="N484" s="1"/>
      <c r="O484" s="1"/>
      <c r="P484" s="1"/>
      <c r="Q484" s="1"/>
      <c r="R484" s="1"/>
      <c r="S484" s="1"/>
      <c r="T484" s="1"/>
      <c r="U484" s="1"/>
      <c r="V484" s="1"/>
      <c r="W484" s="1"/>
      <c r="X484" s="1"/>
      <c r="Y484" s="1"/>
      <c r="Z484" s="1"/>
      <c r="AA484" s="1"/>
      <c r="AB484" s="1"/>
      <c r="AC484" s="1"/>
      <c r="AD484" s="1"/>
      <c r="AE484" s="1"/>
    </row>
    <row r="485" spans="1:31" ht="14.25" customHeight="1">
      <c r="A485" s="27"/>
      <c r="B485" s="1"/>
      <c r="C485" s="8"/>
      <c r="D485" s="8"/>
      <c r="E485" s="8"/>
      <c r="G485" s="1"/>
      <c r="H485" s="1"/>
      <c r="I485" s="8"/>
      <c r="J485" s="1"/>
      <c r="K485" s="1"/>
      <c r="L485" s="1"/>
      <c r="M485" s="1"/>
      <c r="N485" s="1"/>
      <c r="O485" s="1"/>
      <c r="P485" s="1"/>
      <c r="Q485" s="1"/>
      <c r="R485" s="1"/>
      <c r="S485" s="1"/>
      <c r="T485" s="1"/>
      <c r="U485" s="1"/>
      <c r="V485" s="1"/>
      <c r="W485" s="1"/>
      <c r="X485" s="1"/>
      <c r="Y485" s="1"/>
      <c r="Z485" s="1"/>
      <c r="AA485" s="1"/>
      <c r="AB485" s="1"/>
      <c r="AC485" s="1"/>
      <c r="AD485" s="1"/>
      <c r="AE485" s="1"/>
    </row>
    <row r="486" spans="1:31" ht="14.25" customHeight="1">
      <c r="A486" s="27"/>
      <c r="B486" s="1"/>
      <c r="C486" s="8"/>
      <c r="D486" s="8"/>
      <c r="E486" s="8"/>
      <c r="G486" s="1"/>
      <c r="H486" s="1"/>
      <c r="I486" s="8"/>
      <c r="J486" s="1"/>
      <c r="K486" s="1"/>
      <c r="L486" s="1"/>
      <c r="M486" s="1"/>
      <c r="N486" s="1"/>
      <c r="O486" s="1"/>
      <c r="P486" s="1"/>
      <c r="Q486" s="1"/>
      <c r="R486" s="1"/>
      <c r="S486" s="1"/>
      <c r="T486" s="1"/>
      <c r="U486" s="1"/>
      <c r="V486" s="1"/>
      <c r="W486" s="1"/>
      <c r="X486" s="1"/>
      <c r="Y486" s="1"/>
      <c r="Z486" s="1"/>
      <c r="AA486" s="1"/>
      <c r="AB486" s="1"/>
      <c r="AC486" s="1"/>
      <c r="AD486" s="1"/>
      <c r="AE486" s="1"/>
    </row>
    <row r="487" spans="1:31" ht="14.25" customHeight="1">
      <c r="A487" s="27"/>
      <c r="B487" s="1"/>
      <c r="C487" s="8"/>
      <c r="D487" s="8"/>
      <c r="E487" s="8"/>
      <c r="G487" s="1"/>
      <c r="H487" s="1"/>
      <c r="I487" s="8"/>
      <c r="J487" s="1"/>
      <c r="K487" s="1"/>
      <c r="L487" s="1"/>
      <c r="M487" s="1"/>
      <c r="N487" s="1"/>
      <c r="O487" s="1"/>
      <c r="P487" s="1"/>
      <c r="Q487" s="1"/>
      <c r="R487" s="1"/>
      <c r="S487" s="1"/>
      <c r="T487" s="1"/>
      <c r="U487" s="1"/>
      <c r="V487" s="1"/>
      <c r="W487" s="1"/>
      <c r="X487" s="1"/>
      <c r="Y487" s="1"/>
      <c r="Z487" s="1"/>
      <c r="AA487" s="1"/>
      <c r="AB487" s="1"/>
      <c r="AC487" s="1"/>
      <c r="AD487" s="1"/>
      <c r="AE487" s="1"/>
    </row>
    <row r="488" spans="1:31" ht="14.25" customHeight="1">
      <c r="A488" s="27"/>
      <c r="B488" s="1"/>
      <c r="C488" s="8"/>
      <c r="D488" s="8"/>
      <c r="E488" s="8"/>
      <c r="G488" s="1"/>
      <c r="H488" s="1"/>
      <c r="I488" s="8"/>
      <c r="J488" s="1"/>
      <c r="K488" s="1"/>
      <c r="L488" s="1"/>
      <c r="M488" s="1"/>
      <c r="N488" s="1"/>
      <c r="O488" s="1"/>
      <c r="P488" s="1"/>
      <c r="Q488" s="1"/>
      <c r="R488" s="1"/>
      <c r="S488" s="1"/>
      <c r="T488" s="1"/>
      <c r="U488" s="1"/>
      <c r="V488" s="1"/>
      <c r="W488" s="1"/>
      <c r="X488" s="1"/>
      <c r="Y488" s="1"/>
      <c r="Z488" s="1"/>
      <c r="AA488" s="1"/>
      <c r="AB488" s="1"/>
      <c r="AC488" s="1"/>
      <c r="AD488" s="1"/>
      <c r="AE488" s="1"/>
    </row>
    <row r="489" spans="1:31" ht="14.25" customHeight="1">
      <c r="A489" s="27"/>
      <c r="B489" s="1"/>
      <c r="C489" s="8"/>
      <c r="D489" s="8"/>
      <c r="E489" s="8"/>
      <c r="G489" s="1"/>
      <c r="H489" s="1"/>
      <c r="I489" s="8"/>
      <c r="J489" s="1"/>
      <c r="K489" s="1"/>
      <c r="L489" s="1"/>
      <c r="M489" s="1"/>
      <c r="N489" s="1"/>
      <c r="O489" s="1"/>
      <c r="P489" s="1"/>
      <c r="Q489" s="1"/>
      <c r="R489" s="1"/>
      <c r="S489" s="1"/>
      <c r="T489" s="1"/>
      <c r="U489" s="1"/>
      <c r="V489" s="1"/>
      <c r="W489" s="1"/>
      <c r="X489" s="1"/>
      <c r="Y489" s="1"/>
      <c r="Z489" s="1"/>
      <c r="AA489" s="1"/>
      <c r="AB489" s="1"/>
      <c r="AC489" s="1"/>
      <c r="AD489" s="1"/>
      <c r="AE489" s="1"/>
    </row>
    <row r="490" spans="1:31" ht="14.25" customHeight="1">
      <c r="A490" s="27"/>
      <c r="B490" s="1"/>
      <c r="C490" s="8"/>
      <c r="D490" s="8"/>
      <c r="E490" s="8"/>
      <c r="G490" s="1"/>
      <c r="H490" s="1"/>
      <c r="I490" s="8"/>
      <c r="J490" s="1"/>
      <c r="K490" s="1"/>
      <c r="L490" s="1"/>
      <c r="M490" s="1"/>
      <c r="N490" s="1"/>
      <c r="O490" s="1"/>
      <c r="P490" s="1"/>
      <c r="Q490" s="1"/>
      <c r="R490" s="1"/>
      <c r="S490" s="1"/>
      <c r="T490" s="1"/>
      <c r="U490" s="1"/>
      <c r="V490" s="1"/>
      <c r="W490" s="1"/>
      <c r="X490" s="1"/>
      <c r="Y490" s="1"/>
      <c r="Z490" s="1"/>
      <c r="AA490" s="1"/>
      <c r="AB490" s="1"/>
      <c r="AC490" s="1"/>
      <c r="AD490" s="1"/>
      <c r="AE490" s="1"/>
    </row>
    <row r="491" spans="1:31" ht="14.25" customHeight="1">
      <c r="A491" s="27"/>
      <c r="B491" s="1"/>
      <c r="C491" s="8"/>
      <c r="D491" s="8"/>
      <c r="E491" s="8"/>
      <c r="G491" s="1"/>
      <c r="H491" s="1"/>
      <c r="I491" s="8"/>
      <c r="J491" s="1"/>
      <c r="K491" s="1"/>
      <c r="L491" s="1"/>
      <c r="M491" s="1"/>
      <c r="N491" s="1"/>
      <c r="O491" s="1"/>
      <c r="P491" s="1"/>
      <c r="Q491" s="1"/>
      <c r="R491" s="1"/>
      <c r="S491" s="1"/>
      <c r="T491" s="1"/>
      <c r="U491" s="1"/>
      <c r="V491" s="1"/>
      <c r="W491" s="1"/>
      <c r="X491" s="1"/>
      <c r="Y491" s="1"/>
      <c r="Z491" s="1"/>
      <c r="AA491" s="1"/>
      <c r="AB491" s="1"/>
      <c r="AC491" s="1"/>
      <c r="AD491" s="1"/>
      <c r="AE491" s="1"/>
    </row>
    <row r="492" spans="1:31" ht="14.25" customHeight="1">
      <c r="A492" s="27"/>
      <c r="B492" s="1"/>
      <c r="C492" s="8"/>
      <c r="D492" s="8"/>
      <c r="E492" s="8"/>
      <c r="G492" s="1"/>
      <c r="H492" s="1"/>
      <c r="I492" s="8"/>
      <c r="J492" s="1"/>
      <c r="K492" s="1"/>
      <c r="L492" s="1"/>
      <c r="M492" s="1"/>
      <c r="N492" s="1"/>
      <c r="O492" s="1"/>
      <c r="P492" s="1"/>
      <c r="Q492" s="1"/>
      <c r="R492" s="1"/>
      <c r="S492" s="1"/>
      <c r="T492" s="1"/>
      <c r="U492" s="1"/>
      <c r="V492" s="1"/>
      <c r="W492" s="1"/>
      <c r="X492" s="1"/>
      <c r="Y492" s="1"/>
      <c r="Z492" s="1"/>
      <c r="AA492" s="1"/>
      <c r="AB492" s="1"/>
      <c r="AC492" s="1"/>
      <c r="AD492" s="1"/>
      <c r="AE492" s="1"/>
    </row>
    <row r="493" spans="1:31" ht="14.25" customHeight="1">
      <c r="A493" s="27"/>
      <c r="B493" s="1"/>
      <c r="C493" s="8"/>
      <c r="D493" s="8"/>
      <c r="E493" s="8"/>
      <c r="G493" s="1"/>
      <c r="H493" s="1"/>
      <c r="I493" s="8"/>
      <c r="J493" s="1"/>
      <c r="K493" s="1"/>
      <c r="L493" s="1"/>
      <c r="M493" s="1"/>
      <c r="N493" s="1"/>
      <c r="O493" s="1"/>
      <c r="P493" s="1"/>
      <c r="Q493" s="1"/>
      <c r="R493" s="1"/>
      <c r="S493" s="1"/>
      <c r="T493" s="1"/>
      <c r="U493" s="1"/>
      <c r="V493" s="1"/>
      <c r="W493" s="1"/>
      <c r="X493" s="1"/>
      <c r="Y493" s="1"/>
      <c r="Z493" s="1"/>
      <c r="AA493" s="1"/>
      <c r="AB493" s="1"/>
      <c r="AC493" s="1"/>
      <c r="AD493" s="1"/>
      <c r="AE493" s="1"/>
    </row>
    <row r="494" spans="1:31" ht="14.25" customHeight="1">
      <c r="A494" s="27"/>
      <c r="B494" s="1"/>
      <c r="C494" s="8"/>
      <c r="D494" s="8"/>
      <c r="E494" s="8"/>
      <c r="G494" s="1"/>
      <c r="H494" s="1"/>
      <c r="I494" s="8"/>
      <c r="J494" s="1"/>
      <c r="K494" s="1"/>
      <c r="L494" s="1"/>
      <c r="M494" s="1"/>
      <c r="N494" s="1"/>
      <c r="O494" s="1"/>
      <c r="P494" s="1"/>
      <c r="Q494" s="1"/>
      <c r="R494" s="1"/>
      <c r="S494" s="1"/>
      <c r="T494" s="1"/>
      <c r="U494" s="1"/>
      <c r="V494" s="1"/>
      <c r="W494" s="1"/>
      <c r="X494" s="1"/>
      <c r="Y494" s="1"/>
      <c r="Z494" s="1"/>
      <c r="AA494" s="1"/>
      <c r="AB494" s="1"/>
      <c r="AC494" s="1"/>
      <c r="AD494" s="1"/>
      <c r="AE494" s="1"/>
    </row>
    <row r="495" spans="1:31" ht="14.25" customHeight="1">
      <c r="A495" s="27"/>
      <c r="B495" s="1"/>
      <c r="C495" s="8"/>
      <c r="D495" s="8"/>
      <c r="E495" s="8"/>
      <c r="G495" s="1"/>
      <c r="H495" s="1"/>
      <c r="I495" s="8"/>
      <c r="J495" s="1"/>
      <c r="K495" s="1"/>
      <c r="L495" s="1"/>
      <c r="M495" s="1"/>
      <c r="N495" s="1"/>
      <c r="O495" s="1"/>
      <c r="P495" s="1"/>
      <c r="Q495" s="1"/>
      <c r="R495" s="1"/>
      <c r="S495" s="1"/>
      <c r="T495" s="1"/>
      <c r="U495" s="1"/>
      <c r="V495" s="1"/>
      <c r="W495" s="1"/>
      <c r="X495" s="1"/>
      <c r="Y495" s="1"/>
      <c r="Z495" s="1"/>
      <c r="AA495" s="1"/>
      <c r="AB495" s="1"/>
      <c r="AC495" s="1"/>
      <c r="AD495" s="1"/>
      <c r="AE495" s="1"/>
    </row>
    <row r="496" spans="1:31" ht="14.25" customHeight="1">
      <c r="A496" s="27"/>
      <c r="B496" s="1"/>
      <c r="C496" s="8"/>
      <c r="D496" s="8"/>
      <c r="E496" s="8"/>
      <c r="G496" s="1"/>
      <c r="H496" s="1"/>
      <c r="I496" s="8"/>
      <c r="J496" s="1"/>
      <c r="K496" s="1"/>
      <c r="L496" s="1"/>
      <c r="M496" s="1"/>
      <c r="N496" s="1"/>
      <c r="O496" s="1"/>
      <c r="P496" s="1"/>
      <c r="Q496" s="1"/>
      <c r="R496" s="1"/>
      <c r="S496" s="1"/>
      <c r="T496" s="1"/>
      <c r="U496" s="1"/>
      <c r="V496" s="1"/>
      <c r="W496" s="1"/>
      <c r="X496" s="1"/>
      <c r="Y496" s="1"/>
      <c r="Z496" s="1"/>
      <c r="AA496" s="1"/>
      <c r="AB496" s="1"/>
      <c r="AC496" s="1"/>
      <c r="AD496" s="1"/>
      <c r="AE496" s="1"/>
    </row>
    <row r="497" spans="1:31" ht="14.25" customHeight="1">
      <c r="A497" s="27"/>
      <c r="B497" s="1"/>
      <c r="C497" s="8"/>
      <c r="D497" s="8"/>
      <c r="E497" s="8"/>
      <c r="G497" s="1"/>
      <c r="H497" s="1"/>
      <c r="I497" s="8"/>
      <c r="J497" s="1"/>
      <c r="K497" s="1"/>
      <c r="L497" s="1"/>
      <c r="M497" s="1"/>
      <c r="N497" s="1"/>
      <c r="O497" s="1"/>
      <c r="P497" s="1"/>
      <c r="Q497" s="1"/>
      <c r="R497" s="1"/>
      <c r="S497" s="1"/>
      <c r="T497" s="1"/>
      <c r="U497" s="1"/>
      <c r="V497" s="1"/>
      <c r="W497" s="1"/>
      <c r="X497" s="1"/>
      <c r="Y497" s="1"/>
      <c r="Z497" s="1"/>
      <c r="AA497" s="1"/>
      <c r="AB497" s="1"/>
      <c r="AC497" s="1"/>
      <c r="AD497" s="1"/>
      <c r="AE497" s="1"/>
    </row>
    <row r="498" spans="1:31" ht="14.25" customHeight="1">
      <c r="A498" s="27"/>
      <c r="B498" s="1"/>
      <c r="C498" s="8"/>
      <c r="D498" s="8"/>
      <c r="E498" s="8"/>
      <c r="G498" s="1"/>
      <c r="H498" s="1"/>
      <c r="I498" s="8"/>
      <c r="J498" s="1"/>
      <c r="K498" s="1"/>
      <c r="L498" s="1"/>
      <c r="M498" s="1"/>
      <c r="N498" s="1"/>
      <c r="O498" s="1"/>
      <c r="P498" s="1"/>
      <c r="Q498" s="1"/>
      <c r="R498" s="1"/>
      <c r="S498" s="1"/>
      <c r="T498" s="1"/>
      <c r="U498" s="1"/>
      <c r="V498" s="1"/>
      <c r="W498" s="1"/>
      <c r="X498" s="1"/>
      <c r="Y498" s="1"/>
      <c r="Z498" s="1"/>
      <c r="AA498" s="1"/>
      <c r="AB498" s="1"/>
      <c r="AC498" s="1"/>
      <c r="AD498" s="1"/>
      <c r="AE498" s="1"/>
    </row>
    <row r="499" spans="1:31" ht="14.25" customHeight="1">
      <c r="A499" s="27"/>
      <c r="B499" s="1"/>
      <c r="C499" s="8"/>
      <c r="D499" s="8"/>
      <c r="E499" s="8"/>
      <c r="G499" s="1"/>
      <c r="H499" s="1"/>
      <c r="I499" s="8"/>
      <c r="J499" s="1"/>
      <c r="K499" s="1"/>
      <c r="L499" s="1"/>
      <c r="M499" s="1"/>
      <c r="N499" s="1"/>
      <c r="O499" s="1"/>
      <c r="P499" s="1"/>
      <c r="Q499" s="1"/>
      <c r="R499" s="1"/>
      <c r="S499" s="1"/>
      <c r="T499" s="1"/>
      <c r="U499" s="1"/>
      <c r="V499" s="1"/>
      <c r="W499" s="1"/>
      <c r="X499" s="1"/>
      <c r="Y499" s="1"/>
      <c r="Z499" s="1"/>
      <c r="AA499" s="1"/>
      <c r="AB499" s="1"/>
      <c r="AC499" s="1"/>
      <c r="AD499" s="1"/>
      <c r="AE499" s="1"/>
    </row>
    <row r="500" spans="1:31" ht="14.25" customHeight="1">
      <c r="A500" s="27"/>
      <c r="B500" s="1"/>
      <c r="C500" s="8"/>
      <c r="D500" s="8"/>
      <c r="E500" s="8"/>
      <c r="G500" s="1"/>
      <c r="H500" s="1"/>
      <c r="I500" s="8"/>
      <c r="J500" s="1"/>
      <c r="K500" s="1"/>
      <c r="L500" s="1"/>
      <c r="M500" s="1"/>
      <c r="N500" s="1"/>
      <c r="O500" s="1"/>
      <c r="P500" s="1"/>
      <c r="Q500" s="1"/>
      <c r="R500" s="1"/>
      <c r="S500" s="1"/>
      <c r="T500" s="1"/>
      <c r="U500" s="1"/>
      <c r="V500" s="1"/>
      <c r="W500" s="1"/>
      <c r="X500" s="1"/>
      <c r="Y500" s="1"/>
      <c r="Z500" s="1"/>
      <c r="AA500" s="1"/>
      <c r="AB500" s="1"/>
      <c r="AC500" s="1"/>
      <c r="AD500" s="1"/>
      <c r="AE500" s="1"/>
    </row>
    <row r="501" spans="1:31" ht="14.25" customHeight="1">
      <c r="A501" s="27"/>
      <c r="B501" s="1"/>
      <c r="C501" s="8"/>
      <c r="D501" s="8"/>
      <c r="E501" s="8"/>
      <c r="G501" s="1"/>
      <c r="H501" s="1"/>
      <c r="I501" s="8"/>
      <c r="J501" s="1"/>
      <c r="K501" s="1"/>
      <c r="L501" s="1"/>
      <c r="M501" s="1"/>
      <c r="N501" s="1"/>
      <c r="O501" s="1"/>
      <c r="P501" s="1"/>
      <c r="Q501" s="1"/>
      <c r="R501" s="1"/>
      <c r="S501" s="1"/>
      <c r="T501" s="1"/>
      <c r="U501" s="1"/>
      <c r="V501" s="1"/>
      <c r="W501" s="1"/>
      <c r="X501" s="1"/>
      <c r="Y501" s="1"/>
      <c r="Z501" s="1"/>
      <c r="AA501" s="1"/>
      <c r="AB501" s="1"/>
      <c r="AC501" s="1"/>
      <c r="AD501" s="1"/>
      <c r="AE501" s="1"/>
    </row>
    <row r="502" spans="1:31" ht="14.25" customHeight="1">
      <c r="A502" s="27"/>
      <c r="B502" s="1"/>
      <c r="C502" s="8"/>
      <c r="D502" s="8"/>
      <c r="E502" s="8"/>
      <c r="G502" s="1"/>
      <c r="H502" s="1"/>
      <c r="I502" s="8"/>
      <c r="J502" s="1"/>
      <c r="K502" s="1"/>
      <c r="L502" s="1"/>
      <c r="M502" s="1"/>
      <c r="N502" s="1"/>
      <c r="O502" s="1"/>
      <c r="P502" s="1"/>
      <c r="Q502" s="1"/>
      <c r="R502" s="1"/>
      <c r="S502" s="1"/>
      <c r="T502" s="1"/>
      <c r="U502" s="1"/>
      <c r="V502" s="1"/>
      <c r="W502" s="1"/>
      <c r="X502" s="1"/>
      <c r="Y502" s="1"/>
      <c r="Z502" s="1"/>
      <c r="AA502" s="1"/>
      <c r="AB502" s="1"/>
      <c r="AC502" s="1"/>
      <c r="AD502" s="1"/>
      <c r="AE502" s="1"/>
    </row>
    <row r="503" spans="1:31" ht="14.25" customHeight="1">
      <c r="A503" s="27"/>
      <c r="B503" s="1"/>
      <c r="C503" s="8"/>
      <c r="D503" s="8"/>
      <c r="E503" s="8"/>
      <c r="G503" s="1"/>
      <c r="H503" s="1"/>
      <c r="I503" s="8"/>
      <c r="J503" s="1"/>
      <c r="K503" s="1"/>
      <c r="L503" s="1"/>
      <c r="M503" s="1"/>
      <c r="N503" s="1"/>
      <c r="O503" s="1"/>
      <c r="P503" s="1"/>
      <c r="Q503" s="1"/>
      <c r="R503" s="1"/>
      <c r="S503" s="1"/>
      <c r="T503" s="1"/>
      <c r="U503" s="1"/>
      <c r="V503" s="1"/>
      <c r="W503" s="1"/>
      <c r="X503" s="1"/>
      <c r="Y503" s="1"/>
      <c r="Z503" s="1"/>
      <c r="AA503" s="1"/>
      <c r="AB503" s="1"/>
      <c r="AC503" s="1"/>
      <c r="AD503" s="1"/>
      <c r="AE503" s="1"/>
    </row>
    <row r="504" spans="1:31" ht="14.25" customHeight="1">
      <c r="A504" s="27"/>
      <c r="B504" s="1"/>
      <c r="C504" s="8"/>
      <c r="D504" s="8"/>
      <c r="E504" s="8"/>
      <c r="G504" s="1"/>
      <c r="H504" s="1"/>
      <c r="I504" s="8"/>
      <c r="J504" s="1"/>
      <c r="K504" s="1"/>
      <c r="L504" s="1"/>
      <c r="M504" s="1"/>
      <c r="N504" s="1"/>
      <c r="O504" s="1"/>
      <c r="P504" s="1"/>
      <c r="Q504" s="1"/>
      <c r="R504" s="1"/>
      <c r="S504" s="1"/>
      <c r="T504" s="1"/>
      <c r="U504" s="1"/>
      <c r="V504" s="1"/>
      <c r="W504" s="1"/>
      <c r="X504" s="1"/>
      <c r="Y504" s="1"/>
      <c r="Z504" s="1"/>
      <c r="AA504" s="1"/>
      <c r="AB504" s="1"/>
      <c r="AC504" s="1"/>
      <c r="AD504" s="1"/>
      <c r="AE504" s="1"/>
    </row>
    <row r="505" spans="1:31" ht="14.25" customHeight="1">
      <c r="A505" s="27"/>
      <c r="B505" s="1"/>
      <c r="C505" s="8"/>
      <c r="D505" s="8"/>
      <c r="E505" s="8"/>
      <c r="G505" s="1"/>
      <c r="H505" s="1"/>
      <c r="I505" s="8"/>
      <c r="J505" s="1"/>
      <c r="K505" s="1"/>
      <c r="L505" s="1"/>
      <c r="M505" s="1"/>
      <c r="N505" s="1"/>
      <c r="O505" s="1"/>
      <c r="P505" s="1"/>
      <c r="Q505" s="1"/>
      <c r="R505" s="1"/>
      <c r="S505" s="1"/>
      <c r="T505" s="1"/>
      <c r="U505" s="1"/>
      <c r="V505" s="1"/>
      <c r="W505" s="1"/>
      <c r="X505" s="1"/>
      <c r="Y505" s="1"/>
      <c r="Z505" s="1"/>
      <c r="AA505" s="1"/>
      <c r="AB505" s="1"/>
      <c r="AC505" s="1"/>
      <c r="AD505" s="1"/>
      <c r="AE505" s="1"/>
    </row>
    <row r="506" spans="1:31" ht="14.25" customHeight="1">
      <c r="A506" s="27"/>
      <c r="B506" s="1"/>
      <c r="C506" s="8"/>
      <c r="D506" s="8"/>
      <c r="E506" s="8"/>
      <c r="G506" s="1"/>
      <c r="H506" s="1"/>
      <c r="I506" s="8"/>
      <c r="J506" s="1"/>
      <c r="K506" s="1"/>
      <c r="L506" s="1"/>
      <c r="M506" s="1"/>
      <c r="N506" s="1"/>
      <c r="O506" s="1"/>
      <c r="P506" s="1"/>
      <c r="Q506" s="1"/>
      <c r="R506" s="1"/>
      <c r="S506" s="1"/>
      <c r="T506" s="1"/>
      <c r="U506" s="1"/>
      <c r="V506" s="1"/>
      <c r="W506" s="1"/>
      <c r="X506" s="1"/>
      <c r="Y506" s="1"/>
      <c r="Z506" s="1"/>
      <c r="AA506" s="1"/>
      <c r="AB506" s="1"/>
      <c r="AC506" s="1"/>
      <c r="AD506" s="1"/>
      <c r="AE506" s="1"/>
    </row>
    <row r="507" spans="1:31" ht="14.25" customHeight="1">
      <c r="A507" s="27"/>
      <c r="B507" s="1"/>
      <c r="C507" s="8"/>
      <c r="D507" s="8"/>
      <c r="E507" s="8"/>
      <c r="G507" s="1"/>
      <c r="H507" s="1"/>
      <c r="I507" s="8"/>
      <c r="J507" s="1"/>
      <c r="K507" s="1"/>
      <c r="L507" s="1"/>
      <c r="M507" s="1"/>
      <c r="N507" s="1"/>
      <c r="O507" s="1"/>
      <c r="P507" s="1"/>
      <c r="Q507" s="1"/>
      <c r="R507" s="1"/>
      <c r="S507" s="1"/>
      <c r="T507" s="1"/>
      <c r="U507" s="1"/>
      <c r="V507" s="1"/>
      <c r="W507" s="1"/>
      <c r="X507" s="1"/>
      <c r="Y507" s="1"/>
      <c r="Z507" s="1"/>
      <c r="AA507" s="1"/>
      <c r="AB507" s="1"/>
      <c r="AC507" s="1"/>
      <c r="AD507" s="1"/>
      <c r="AE507" s="1"/>
    </row>
    <row r="508" spans="1:31" ht="14.25" customHeight="1">
      <c r="A508" s="27"/>
      <c r="B508" s="1"/>
      <c r="C508" s="8"/>
      <c r="D508" s="8"/>
      <c r="E508" s="8"/>
      <c r="G508" s="1"/>
      <c r="H508" s="1"/>
      <c r="I508" s="8"/>
      <c r="J508" s="1"/>
      <c r="K508" s="1"/>
      <c r="L508" s="1"/>
      <c r="M508" s="1"/>
      <c r="N508" s="1"/>
      <c r="O508" s="1"/>
      <c r="P508" s="1"/>
      <c r="Q508" s="1"/>
      <c r="R508" s="1"/>
      <c r="S508" s="1"/>
      <c r="T508" s="1"/>
      <c r="U508" s="1"/>
      <c r="V508" s="1"/>
      <c r="W508" s="1"/>
      <c r="X508" s="1"/>
      <c r="Y508" s="1"/>
      <c r="Z508" s="1"/>
      <c r="AA508" s="1"/>
      <c r="AB508" s="1"/>
      <c r="AC508" s="1"/>
      <c r="AD508" s="1"/>
      <c r="AE508" s="1"/>
    </row>
    <row r="509" spans="1:31" ht="14.25" customHeight="1">
      <c r="A509" s="27"/>
      <c r="B509" s="1"/>
      <c r="C509" s="8"/>
      <c r="D509" s="8"/>
      <c r="E509" s="8"/>
      <c r="G509" s="1"/>
      <c r="H509" s="1"/>
      <c r="I509" s="8"/>
      <c r="J509" s="1"/>
      <c r="K509" s="1"/>
      <c r="L509" s="1"/>
      <c r="M509" s="1"/>
      <c r="N509" s="1"/>
      <c r="O509" s="1"/>
      <c r="P509" s="1"/>
      <c r="Q509" s="1"/>
      <c r="R509" s="1"/>
      <c r="S509" s="1"/>
      <c r="T509" s="1"/>
      <c r="U509" s="1"/>
      <c r="V509" s="1"/>
      <c r="W509" s="1"/>
      <c r="X509" s="1"/>
      <c r="Y509" s="1"/>
      <c r="Z509" s="1"/>
      <c r="AA509" s="1"/>
      <c r="AB509" s="1"/>
      <c r="AC509" s="1"/>
      <c r="AD509" s="1"/>
      <c r="AE509" s="1"/>
    </row>
    <row r="510" spans="1:31" ht="14.25" customHeight="1">
      <c r="A510" s="27"/>
      <c r="B510" s="1"/>
      <c r="C510" s="8"/>
      <c r="D510" s="8"/>
      <c r="E510" s="8"/>
      <c r="G510" s="1"/>
      <c r="H510" s="1"/>
      <c r="I510" s="8"/>
      <c r="J510" s="1"/>
      <c r="K510" s="1"/>
      <c r="L510" s="1"/>
      <c r="M510" s="1"/>
      <c r="N510" s="1"/>
      <c r="O510" s="1"/>
      <c r="P510" s="1"/>
      <c r="Q510" s="1"/>
      <c r="R510" s="1"/>
      <c r="S510" s="1"/>
      <c r="T510" s="1"/>
      <c r="U510" s="1"/>
      <c r="V510" s="1"/>
      <c r="W510" s="1"/>
      <c r="X510" s="1"/>
      <c r="Y510" s="1"/>
      <c r="Z510" s="1"/>
      <c r="AA510" s="1"/>
      <c r="AB510" s="1"/>
      <c r="AC510" s="1"/>
      <c r="AD510" s="1"/>
      <c r="AE510" s="1"/>
    </row>
    <row r="511" spans="1:31" ht="14.25" customHeight="1">
      <c r="A511" s="27"/>
      <c r="B511" s="1"/>
      <c r="C511" s="8"/>
      <c r="D511" s="8"/>
      <c r="E511" s="8"/>
      <c r="G511" s="1"/>
      <c r="H511" s="1"/>
      <c r="I511" s="8"/>
      <c r="J511" s="1"/>
      <c r="K511" s="1"/>
      <c r="L511" s="1"/>
      <c r="M511" s="1"/>
      <c r="N511" s="1"/>
      <c r="O511" s="1"/>
      <c r="P511" s="1"/>
      <c r="Q511" s="1"/>
      <c r="R511" s="1"/>
      <c r="S511" s="1"/>
      <c r="T511" s="1"/>
      <c r="U511" s="1"/>
      <c r="V511" s="1"/>
      <c r="W511" s="1"/>
      <c r="X511" s="1"/>
      <c r="Y511" s="1"/>
      <c r="Z511" s="1"/>
      <c r="AA511" s="1"/>
      <c r="AB511" s="1"/>
      <c r="AC511" s="1"/>
      <c r="AD511" s="1"/>
      <c r="AE511" s="1"/>
    </row>
    <row r="512" spans="1:31" ht="14.25" customHeight="1">
      <c r="A512" s="27"/>
      <c r="B512" s="1"/>
      <c r="C512" s="8"/>
      <c r="D512" s="8"/>
      <c r="E512" s="8"/>
      <c r="G512" s="1"/>
      <c r="H512" s="1"/>
      <c r="I512" s="8"/>
      <c r="J512" s="1"/>
      <c r="K512" s="1"/>
      <c r="L512" s="1"/>
      <c r="M512" s="1"/>
      <c r="N512" s="1"/>
      <c r="O512" s="1"/>
      <c r="P512" s="1"/>
      <c r="Q512" s="1"/>
      <c r="R512" s="1"/>
      <c r="S512" s="1"/>
      <c r="T512" s="1"/>
      <c r="U512" s="1"/>
      <c r="V512" s="1"/>
      <c r="W512" s="1"/>
      <c r="X512" s="1"/>
      <c r="Y512" s="1"/>
      <c r="Z512" s="1"/>
      <c r="AA512" s="1"/>
      <c r="AB512" s="1"/>
      <c r="AC512" s="1"/>
      <c r="AD512" s="1"/>
      <c r="AE512" s="1"/>
    </row>
    <row r="513" spans="1:31" ht="14.25" customHeight="1">
      <c r="A513" s="27"/>
      <c r="B513" s="1"/>
      <c r="C513" s="8"/>
      <c r="D513" s="8"/>
      <c r="E513" s="8"/>
      <c r="G513" s="1"/>
      <c r="H513" s="1"/>
      <c r="I513" s="8"/>
      <c r="J513" s="1"/>
      <c r="K513" s="1"/>
      <c r="L513" s="1"/>
      <c r="M513" s="1"/>
      <c r="N513" s="1"/>
      <c r="O513" s="1"/>
      <c r="P513" s="1"/>
      <c r="Q513" s="1"/>
      <c r="R513" s="1"/>
      <c r="S513" s="1"/>
      <c r="T513" s="1"/>
      <c r="U513" s="1"/>
      <c r="V513" s="1"/>
      <c r="W513" s="1"/>
      <c r="X513" s="1"/>
      <c r="Y513" s="1"/>
      <c r="Z513" s="1"/>
      <c r="AA513" s="1"/>
      <c r="AB513" s="1"/>
      <c r="AC513" s="1"/>
      <c r="AD513" s="1"/>
      <c r="AE513" s="1"/>
    </row>
    <row r="514" spans="1:31" ht="14.25" customHeight="1">
      <c r="A514" s="27"/>
      <c r="B514" s="1"/>
      <c r="C514" s="8"/>
      <c r="D514" s="8"/>
      <c r="E514" s="8"/>
      <c r="G514" s="1"/>
      <c r="H514" s="1"/>
      <c r="I514" s="8"/>
      <c r="J514" s="1"/>
      <c r="K514" s="1"/>
      <c r="L514" s="1"/>
      <c r="M514" s="1"/>
      <c r="N514" s="1"/>
      <c r="O514" s="1"/>
      <c r="P514" s="1"/>
      <c r="Q514" s="1"/>
      <c r="R514" s="1"/>
      <c r="S514" s="1"/>
      <c r="T514" s="1"/>
      <c r="U514" s="1"/>
      <c r="V514" s="1"/>
      <c r="W514" s="1"/>
      <c r="X514" s="1"/>
      <c r="Y514" s="1"/>
      <c r="Z514" s="1"/>
      <c r="AA514" s="1"/>
      <c r="AB514" s="1"/>
      <c r="AC514" s="1"/>
      <c r="AD514" s="1"/>
      <c r="AE514" s="1"/>
    </row>
    <row r="515" spans="1:31" ht="14.25" customHeight="1">
      <c r="A515" s="27"/>
      <c r="B515" s="1"/>
      <c r="C515" s="8"/>
      <c r="D515" s="8"/>
      <c r="E515" s="8"/>
      <c r="G515" s="1"/>
      <c r="H515" s="1"/>
      <c r="I515" s="8"/>
      <c r="J515" s="1"/>
      <c r="K515" s="1"/>
      <c r="L515" s="1"/>
      <c r="M515" s="1"/>
      <c r="N515" s="1"/>
      <c r="O515" s="1"/>
      <c r="P515" s="1"/>
      <c r="Q515" s="1"/>
      <c r="R515" s="1"/>
      <c r="S515" s="1"/>
      <c r="T515" s="1"/>
      <c r="U515" s="1"/>
      <c r="V515" s="1"/>
      <c r="W515" s="1"/>
      <c r="X515" s="1"/>
      <c r="Y515" s="1"/>
      <c r="Z515" s="1"/>
      <c r="AA515" s="1"/>
      <c r="AB515" s="1"/>
      <c r="AC515" s="1"/>
      <c r="AD515" s="1"/>
      <c r="AE515" s="1"/>
    </row>
    <row r="516" spans="1:31" ht="14.25" customHeight="1">
      <c r="A516" s="27"/>
      <c r="B516" s="1"/>
      <c r="C516" s="8"/>
      <c r="D516" s="8"/>
      <c r="E516" s="8"/>
      <c r="G516" s="1"/>
      <c r="H516" s="1"/>
      <c r="I516" s="8"/>
      <c r="J516" s="1"/>
      <c r="K516" s="1"/>
      <c r="L516" s="1"/>
      <c r="M516" s="1"/>
      <c r="N516" s="1"/>
      <c r="O516" s="1"/>
      <c r="P516" s="1"/>
      <c r="Q516" s="1"/>
      <c r="R516" s="1"/>
      <c r="S516" s="1"/>
      <c r="T516" s="1"/>
      <c r="U516" s="1"/>
      <c r="V516" s="1"/>
      <c r="W516" s="1"/>
      <c r="X516" s="1"/>
      <c r="Y516" s="1"/>
      <c r="Z516" s="1"/>
      <c r="AA516" s="1"/>
      <c r="AB516" s="1"/>
      <c r="AC516" s="1"/>
      <c r="AD516" s="1"/>
      <c r="AE516" s="1"/>
    </row>
    <row r="517" spans="1:31" ht="14.25" customHeight="1">
      <c r="A517" s="27"/>
      <c r="B517" s="1"/>
      <c r="C517" s="8"/>
      <c r="D517" s="8"/>
      <c r="E517" s="8"/>
      <c r="G517" s="1"/>
      <c r="H517" s="1"/>
      <c r="I517" s="8"/>
      <c r="J517" s="1"/>
      <c r="K517" s="1"/>
      <c r="L517" s="1"/>
      <c r="M517" s="1"/>
      <c r="N517" s="1"/>
      <c r="O517" s="1"/>
      <c r="P517" s="1"/>
      <c r="Q517" s="1"/>
      <c r="R517" s="1"/>
      <c r="S517" s="1"/>
      <c r="T517" s="1"/>
      <c r="U517" s="1"/>
      <c r="V517" s="1"/>
      <c r="W517" s="1"/>
      <c r="X517" s="1"/>
      <c r="Y517" s="1"/>
      <c r="Z517" s="1"/>
      <c r="AA517" s="1"/>
      <c r="AB517" s="1"/>
      <c r="AC517" s="1"/>
      <c r="AD517" s="1"/>
      <c r="AE517" s="1"/>
    </row>
    <row r="518" spans="1:31" ht="14.25" customHeight="1">
      <c r="A518" s="27"/>
      <c r="B518" s="1"/>
      <c r="C518" s="8"/>
      <c r="D518" s="8"/>
      <c r="E518" s="8"/>
      <c r="G518" s="1"/>
      <c r="H518" s="1"/>
      <c r="I518" s="8"/>
      <c r="J518" s="1"/>
      <c r="K518" s="1"/>
      <c r="L518" s="1"/>
      <c r="M518" s="1"/>
      <c r="N518" s="1"/>
      <c r="O518" s="1"/>
      <c r="P518" s="1"/>
      <c r="Q518" s="1"/>
      <c r="R518" s="1"/>
      <c r="S518" s="1"/>
      <c r="T518" s="1"/>
      <c r="U518" s="1"/>
      <c r="V518" s="1"/>
      <c r="W518" s="1"/>
      <c r="X518" s="1"/>
      <c r="Y518" s="1"/>
      <c r="Z518" s="1"/>
      <c r="AA518" s="1"/>
      <c r="AB518" s="1"/>
      <c r="AC518" s="1"/>
      <c r="AD518" s="1"/>
      <c r="AE518" s="1"/>
    </row>
    <row r="519" spans="1:31" ht="14.25" customHeight="1">
      <c r="A519" s="27"/>
      <c r="B519" s="1"/>
      <c r="C519" s="8"/>
      <c r="D519" s="8"/>
      <c r="E519" s="8"/>
      <c r="G519" s="1"/>
      <c r="H519" s="1"/>
      <c r="I519" s="8"/>
      <c r="J519" s="1"/>
      <c r="K519" s="1"/>
      <c r="L519" s="1"/>
      <c r="M519" s="1"/>
      <c r="N519" s="1"/>
      <c r="O519" s="1"/>
      <c r="P519" s="1"/>
      <c r="Q519" s="1"/>
      <c r="R519" s="1"/>
      <c r="S519" s="1"/>
      <c r="T519" s="1"/>
      <c r="U519" s="1"/>
      <c r="V519" s="1"/>
      <c r="W519" s="1"/>
      <c r="X519" s="1"/>
      <c r="Y519" s="1"/>
      <c r="Z519" s="1"/>
      <c r="AA519" s="1"/>
      <c r="AB519" s="1"/>
      <c r="AC519" s="1"/>
      <c r="AD519" s="1"/>
      <c r="AE519" s="1"/>
    </row>
    <row r="520" spans="1:31" ht="14.25" customHeight="1">
      <c r="A520" s="27"/>
      <c r="B520" s="1"/>
      <c r="C520" s="8"/>
      <c r="D520" s="8"/>
      <c r="E520" s="8"/>
      <c r="G520" s="1"/>
      <c r="H520" s="1"/>
      <c r="I520" s="8"/>
      <c r="J520" s="1"/>
      <c r="K520" s="1"/>
      <c r="L520" s="1"/>
      <c r="M520" s="1"/>
      <c r="N520" s="1"/>
      <c r="O520" s="1"/>
      <c r="P520" s="1"/>
      <c r="Q520" s="1"/>
      <c r="R520" s="1"/>
      <c r="S520" s="1"/>
      <c r="T520" s="1"/>
      <c r="U520" s="1"/>
      <c r="V520" s="1"/>
      <c r="W520" s="1"/>
      <c r="X520" s="1"/>
      <c r="Y520" s="1"/>
      <c r="Z520" s="1"/>
      <c r="AA520" s="1"/>
      <c r="AB520" s="1"/>
      <c r="AC520" s="1"/>
      <c r="AD520" s="1"/>
      <c r="AE520" s="1"/>
    </row>
    <row r="521" spans="1:31" ht="14.25" customHeight="1">
      <c r="A521" s="27"/>
      <c r="B521" s="1"/>
      <c r="C521" s="8"/>
      <c r="D521" s="8"/>
      <c r="E521" s="8"/>
      <c r="G521" s="1"/>
      <c r="H521" s="1"/>
      <c r="I521" s="8"/>
      <c r="J521" s="1"/>
      <c r="K521" s="1"/>
      <c r="L521" s="1"/>
      <c r="M521" s="1"/>
      <c r="N521" s="1"/>
      <c r="O521" s="1"/>
      <c r="P521" s="1"/>
      <c r="Q521" s="1"/>
      <c r="R521" s="1"/>
      <c r="S521" s="1"/>
      <c r="T521" s="1"/>
      <c r="U521" s="1"/>
      <c r="V521" s="1"/>
      <c r="W521" s="1"/>
      <c r="X521" s="1"/>
      <c r="Y521" s="1"/>
      <c r="Z521" s="1"/>
      <c r="AA521" s="1"/>
      <c r="AB521" s="1"/>
      <c r="AC521" s="1"/>
      <c r="AD521" s="1"/>
      <c r="AE521" s="1"/>
    </row>
    <row r="522" spans="1:31" ht="14.25" customHeight="1">
      <c r="A522" s="27"/>
      <c r="B522" s="1"/>
      <c r="C522" s="8"/>
      <c r="D522" s="8"/>
      <c r="E522" s="8"/>
      <c r="G522" s="1"/>
      <c r="H522" s="1"/>
      <c r="I522" s="8"/>
      <c r="J522" s="1"/>
      <c r="K522" s="1"/>
      <c r="L522" s="1"/>
      <c r="M522" s="1"/>
      <c r="N522" s="1"/>
      <c r="O522" s="1"/>
      <c r="P522" s="1"/>
      <c r="Q522" s="1"/>
      <c r="R522" s="1"/>
      <c r="S522" s="1"/>
      <c r="T522" s="1"/>
      <c r="U522" s="1"/>
      <c r="V522" s="1"/>
      <c r="W522" s="1"/>
      <c r="X522" s="1"/>
      <c r="Y522" s="1"/>
      <c r="Z522" s="1"/>
      <c r="AA522" s="1"/>
      <c r="AB522" s="1"/>
      <c r="AC522" s="1"/>
      <c r="AD522" s="1"/>
      <c r="AE522" s="1"/>
    </row>
    <row r="523" spans="1:31" ht="14.25" customHeight="1">
      <c r="A523" s="27"/>
      <c r="B523" s="1"/>
      <c r="C523" s="8"/>
      <c r="D523" s="8"/>
      <c r="E523" s="8"/>
      <c r="G523" s="1"/>
      <c r="H523" s="1"/>
      <c r="I523" s="8"/>
      <c r="J523" s="1"/>
      <c r="K523" s="1"/>
      <c r="L523" s="1"/>
      <c r="M523" s="1"/>
      <c r="N523" s="1"/>
      <c r="O523" s="1"/>
      <c r="P523" s="1"/>
      <c r="Q523" s="1"/>
      <c r="R523" s="1"/>
      <c r="S523" s="1"/>
      <c r="T523" s="1"/>
      <c r="U523" s="1"/>
      <c r="V523" s="1"/>
      <c r="W523" s="1"/>
      <c r="X523" s="1"/>
      <c r="Y523" s="1"/>
      <c r="Z523" s="1"/>
      <c r="AA523" s="1"/>
      <c r="AB523" s="1"/>
      <c r="AC523" s="1"/>
      <c r="AD523" s="1"/>
      <c r="AE523" s="1"/>
    </row>
    <row r="524" spans="1:31" ht="14.25" customHeight="1">
      <c r="A524" s="27"/>
      <c r="B524" s="1"/>
      <c r="C524" s="8"/>
      <c r="D524" s="8"/>
      <c r="E524" s="8"/>
      <c r="G524" s="1"/>
      <c r="H524" s="1"/>
      <c r="I524" s="8"/>
      <c r="J524" s="1"/>
      <c r="K524" s="1"/>
      <c r="L524" s="1"/>
      <c r="M524" s="1"/>
      <c r="N524" s="1"/>
      <c r="O524" s="1"/>
      <c r="P524" s="1"/>
      <c r="Q524" s="1"/>
      <c r="R524" s="1"/>
      <c r="S524" s="1"/>
      <c r="T524" s="1"/>
      <c r="U524" s="1"/>
      <c r="V524" s="1"/>
      <c r="W524" s="1"/>
      <c r="X524" s="1"/>
      <c r="Y524" s="1"/>
      <c r="Z524" s="1"/>
      <c r="AA524" s="1"/>
      <c r="AB524" s="1"/>
      <c r="AC524" s="1"/>
      <c r="AD524" s="1"/>
      <c r="AE524" s="1"/>
    </row>
    <row r="525" spans="1:31" ht="14.25" customHeight="1">
      <c r="A525" s="27"/>
      <c r="B525" s="1"/>
      <c r="C525" s="8"/>
      <c r="D525" s="8"/>
      <c r="E525" s="8"/>
      <c r="G525" s="1"/>
      <c r="H525" s="1"/>
      <c r="I525" s="8"/>
      <c r="J525" s="1"/>
      <c r="K525" s="1"/>
      <c r="L525" s="1"/>
      <c r="M525" s="1"/>
      <c r="N525" s="1"/>
      <c r="O525" s="1"/>
      <c r="P525" s="1"/>
      <c r="Q525" s="1"/>
      <c r="R525" s="1"/>
      <c r="S525" s="1"/>
      <c r="T525" s="1"/>
      <c r="U525" s="1"/>
      <c r="V525" s="1"/>
      <c r="W525" s="1"/>
      <c r="X525" s="1"/>
      <c r="Y525" s="1"/>
      <c r="Z525" s="1"/>
      <c r="AA525" s="1"/>
      <c r="AB525" s="1"/>
      <c r="AC525" s="1"/>
      <c r="AD525" s="1"/>
      <c r="AE525" s="1"/>
    </row>
    <row r="526" spans="1:31" ht="14.25" customHeight="1">
      <c r="A526" s="27"/>
      <c r="B526" s="1"/>
      <c r="C526" s="8"/>
      <c r="D526" s="8"/>
      <c r="E526" s="8"/>
      <c r="G526" s="1"/>
      <c r="H526" s="1"/>
      <c r="I526" s="8"/>
      <c r="J526" s="1"/>
      <c r="K526" s="1"/>
      <c r="L526" s="1"/>
      <c r="M526" s="1"/>
      <c r="N526" s="1"/>
      <c r="O526" s="1"/>
      <c r="P526" s="1"/>
      <c r="Q526" s="1"/>
      <c r="R526" s="1"/>
      <c r="S526" s="1"/>
      <c r="T526" s="1"/>
      <c r="U526" s="1"/>
      <c r="V526" s="1"/>
      <c r="W526" s="1"/>
      <c r="X526" s="1"/>
      <c r="Y526" s="1"/>
      <c r="Z526" s="1"/>
      <c r="AA526" s="1"/>
      <c r="AB526" s="1"/>
      <c r="AC526" s="1"/>
      <c r="AD526" s="1"/>
      <c r="AE526" s="1"/>
    </row>
    <row r="527" spans="1:31" ht="14.25" customHeight="1">
      <c r="A527" s="27"/>
      <c r="B527" s="1"/>
      <c r="C527" s="8"/>
      <c r="D527" s="8"/>
      <c r="E527" s="8"/>
      <c r="G527" s="1"/>
      <c r="H527" s="1"/>
      <c r="I527" s="8"/>
      <c r="J527" s="1"/>
      <c r="K527" s="1"/>
      <c r="L527" s="1"/>
      <c r="M527" s="1"/>
      <c r="N527" s="1"/>
      <c r="O527" s="1"/>
      <c r="P527" s="1"/>
      <c r="Q527" s="1"/>
      <c r="R527" s="1"/>
      <c r="S527" s="1"/>
      <c r="T527" s="1"/>
      <c r="U527" s="1"/>
      <c r="V527" s="1"/>
      <c r="W527" s="1"/>
      <c r="X527" s="1"/>
      <c r="Y527" s="1"/>
      <c r="Z527" s="1"/>
      <c r="AA527" s="1"/>
      <c r="AB527" s="1"/>
      <c r="AC527" s="1"/>
      <c r="AD527" s="1"/>
      <c r="AE527" s="1"/>
    </row>
    <row r="528" spans="1:31" ht="14.25" customHeight="1">
      <c r="A528" s="27"/>
      <c r="B528" s="1"/>
      <c r="C528" s="8"/>
      <c r="D528" s="8"/>
      <c r="E528" s="8"/>
      <c r="G528" s="1"/>
      <c r="H528" s="1"/>
      <c r="I528" s="8"/>
      <c r="J528" s="1"/>
      <c r="K528" s="1"/>
      <c r="L528" s="1"/>
      <c r="M528" s="1"/>
      <c r="N528" s="1"/>
      <c r="O528" s="1"/>
      <c r="P528" s="1"/>
      <c r="Q528" s="1"/>
      <c r="R528" s="1"/>
      <c r="S528" s="1"/>
      <c r="T528" s="1"/>
      <c r="U528" s="1"/>
      <c r="V528" s="1"/>
      <c r="W528" s="1"/>
      <c r="X528" s="1"/>
      <c r="Y528" s="1"/>
      <c r="Z528" s="1"/>
      <c r="AA528" s="1"/>
      <c r="AB528" s="1"/>
      <c r="AC528" s="1"/>
      <c r="AD528" s="1"/>
      <c r="AE528" s="1"/>
    </row>
    <row r="529" spans="1:31" ht="14.25" customHeight="1">
      <c r="A529" s="27"/>
      <c r="B529" s="1"/>
      <c r="C529" s="8"/>
      <c r="D529" s="8"/>
      <c r="E529" s="8"/>
      <c r="G529" s="1"/>
      <c r="H529" s="1"/>
      <c r="I529" s="8"/>
      <c r="J529" s="1"/>
      <c r="K529" s="1"/>
      <c r="L529" s="1"/>
      <c r="M529" s="1"/>
      <c r="N529" s="1"/>
      <c r="O529" s="1"/>
      <c r="P529" s="1"/>
      <c r="Q529" s="1"/>
      <c r="R529" s="1"/>
      <c r="S529" s="1"/>
      <c r="T529" s="1"/>
      <c r="U529" s="1"/>
      <c r="V529" s="1"/>
      <c r="W529" s="1"/>
      <c r="X529" s="1"/>
      <c r="Y529" s="1"/>
      <c r="Z529" s="1"/>
      <c r="AA529" s="1"/>
      <c r="AB529" s="1"/>
      <c r="AC529" s="1"/>
      <c r="AD529" s="1"/>
      <c r="AE529" s="1"/>
    </row>
    <row r="530" spans="1:31" ht="14.25" customHeight="1">
      <c r="A530" s="27"/>
      <c r="B530" s="1"/>
      <c r="C530" s="8"/>
      <c r="D530" s="8"/>
      <c r="E530" s="8"/>
      <c r="G530" s="1"/>
      <c r="H530" s="1"/>
      <c r="I530" s="8"/>
      <c r="J530" s="1"/>
      <c r="K530" s="1"/>
      <c r="L530" s="1"/>
      <c r="M530" s="1"/>
      <c r="N530" s="1"/>
      <c r="O530" s="1"/>
      <c r="P530" s="1"/>
      <c r="Q530" s="1"/>
      <c r="R530" s="1"/>
      <c r="S530" s="1"/>
      <c r="T530" s="1"/>
      <c r="U530" s="1"/>
      <c r="V530" s="1"/>
      <c r="W530" s="1"/>
      <c r="X530" s="1"/>
      <c r="Y530" s="1"/>
      <c r="Z530" s="1"/>
      <c r="AA530" s="1"/>
      <c r="AB530" s="1"/>
      <c r="AC530" s="1"/>
      <c r="AD530" s="1"/>
      <c r="AE530" s="1"/>
    </row>
    <row r="531" spans="1:31" ht="14.25" customHeight="1">
      <c r="A531" s="27"/>
      <c r="B531" s="1"/>
      <c r="C531" s="8"/>
      <c r="D531" s="8"/>
      <c r="E531" s="8"/>
      <c r="G531" s="1"/>
      <c r="H531" s="1"/>
      <c r="I531" s="8"/>
      <c r="J531" s="1"/>
      <c r="K531" s="1"/>
      <c r="L531" s="1"/>
      <c r="M531" s="1"/>
      <c r="N531" s="1"/>
      <c r="O531" s="1"/>
      <c r="P531" s="1"/>
      <c r="Q531" s="1"/>
      <c r="R531" s="1"/>
      <c r="S531" s="1"/>
      <c r="T531" s="1"/>
      <c r="U531" s="1"/>
      <c r="V531" s="1"/>
      <c r="W531" s="1"/>
      <c r="X531" s="1"/>
      <c r="Y531" s="1"/>
      <c r="Z531" s="1"/>
      <c r="AA531" s="1"/>
      <c r="AB531" s="1"/>
      <c r="AC531" s="1"/>
      <c r="AD531" s="1"/>
      <c r="AE531" s="1"/>
    </row>
    <row r="532" spans="1:31" ht="14.25" customHeight="1">
      <c r="A532" s="27"/>
      <c r="B532" s="1"/>
      <c r="C532" s="8"/>
      <c r="D532" s="8"/>
      <c r="E532" s="8"/>
      <c r="G532" s="1"/>
      <c r="H532" s="1"/>
      <c r="I532" s="8"/>
      <c r="J532" s="1"/>
      <c r="K532" s="1"/>
      <c r="L532" s="1"/>
      <c r="M532" s="1"/>
      <c r="N532" s="1"/>
      <c r="O532" s="1"/>
      <c r="P532" s="1"/>
      <c r="Q532" s="1"/>
      <c r="R532" s="1"/>
      <c r="S532" s="1"/>
      <c r="T532" s="1"/>
      <c r="U532" s="1"/>
      <c r="V532" s="1"/>
      <c r="W532" s="1"/>
      <c r="X532" s="1"/>
      <c r="Y532" s="1"/>
      <c r="Z532" s="1"/>
      <c r="AA532" s="1"/>
      <c r="AB532" s="1"/>
      <c r="AC532" s="1"/>
      <c r="AD532" s="1"/>
      <c r="AE532" s="1"/>
    </row>
    <row r="533" spans="1:31" ht="14.25" customHeight="1">
      <c r="A533" s="27"/>
      <c r="B533" s="1"/>
      <c r="C533" s="8"/>
      <c r="D533" s="8"/>
      <c r="E533" s="8"/>
      <c r="G533" s="1"/>
      <c r="H533" s="1"/>
      <c r="I533" s="8"/>
      <c r="J533" s="1"/>
      <c r="K533" s="1"/>
      <c r="L533" s="1"/>
      <c r="M533" s="1"/>
      <c r="N533" s="1"/>
      <c r="O533" s="1"/>
      <c r="P533" s="1"/>
      <c r="Q533" s="1"/>
      <c r="R533" s="1"/>
      <c r="S533" s="1"/>
      <c r="T533" s="1"/>
      <c r="U533" s="1"/>
      <c r="V533" s="1"/>
      <c r="W533" s="1"/>
      <c r="X533" s="1"/>
      <c r="Y533" s="1"/>
      <c r="Z533" s="1"/>
      <c r="AA533" s="1"/>
      <c r="AB533" s="1"/>
      <c r="AC533" s="1"/>
      <c r="AD533" s="1"/>
      <c r="AE533" s="1"/>
    </row>
    <row r="534" spans="1:31" ht="14.25" customHeight="1">
      <c r="A534" s="27"/>
      <c r="B534" s="1"/>
      <c r="C534" s="8"/>
      <c r="D534" s="8"/>
      <c r="E534" s="8"/>
      <c r="G534" s="1"/>
      <c r="H534" s="1"/>
      <c r="I534" s="8"/>
      <c r="J534" s="1"/>
      <c r="K534" s="1"/>
      <c r="L534" s="1"/>
      <c r="M534" s="1"/>
      <c r="N534" s="1"/>
      <c r="O534" s="1"/>
      <c r="P534" s="1"/>
      <c r="Q534" s="1"/>
      <c r="R534" s="1"/>
      <c r="S534" s="1"/>
      <c r="T534" s="1"/>
      <c r="U534" s="1"/>
      <c r="V534" s="1"/>
      <c r="W534" s="1"/>
      <c r="X534" s="1"/>
      <c r="Y534" s="1"/>
      <c r="Z534" s="1"/>
      <c r="AA534" s="1"/>
      <c r="AB534" s="1"/>
      <c r="AC534" s="1"/>
      <c r="AD534" s="1"/>
      <c r="AE534" s="1"/>
    </row>
    <row r="535" spans="1:31" ht="14.25" customHeight="1">
      <c r="A535" s="27"/>
      <c r="B535" s="1"/>
      <c r="C535" s="8"/>
      <c r="D535" s="8"/>
      <c r="E535" s="8"/>
      <c r="G535" s="1"/>
      <c r="H535" s="1"/>
      <c r="I535" s="8"/>
      <c r="J535" s="1"/>
      <c r="K535" s="1"/>
      <c r="L535" s="1"/>
      <c r="M535" s="1"/>
      <c r="N535" s="1"/>
      <c r="O535" s="1"/>
      <c r="P535" s="1"/>
      <c r="Q535" s="1"/>
      <c r="R535" s="1"/>
      <c r="S535" s="1"/>
      <c r="T535" s="1"/>
      <c r="U535" s="1"/>
      <c r="V535" s="1"/>
      <c r="W535" s="1"/>
      <c r="X535" s="1"/>
      <c r="Y535" s="1"/>
      <c r="Z535" s="1"/>
      <c r="AA535" s="1"/>
      <c r="AB535" s="1"/>
      <c r="AC535" s="1"/>
      <c r="AD535" s="1"/>
      <c r="AE535" s="1"/>
    </row>
    <row r="536" spans="1:31" ht="14.25" customHeight="1">
      <c r="A536" s="27"/>
      <c r="B536" s="1"/>
      <c r="C536" s="8"/>
      <c r="D536" s="8"/>
      <c r="E536" s="8"/>
      <c r="G536" s="1"/>
      <c r="H536" s="1"/>
      <c r="I536" s="8"/>
      <c r="J536" s="1"/>
      <c r="K536" s="1"/>
      <c r="L536" s="1"/>
      <c r="M536" s="1"/>
      <c r="N536" s="1"/>
      <c r="O536" s="1"/>
      <c r="P536" s="1"/>
      <c r="Q536" s="1"/>
      <c r="R536" s="1"/>
      <c r="S536" s="1"/>
      <c r="T536" s="1"/>
      <c r="U536" s="1"/>
      <c r="V536" s="1"/>
      <c r="W536" s="1"/>
      <c r="X536" s="1"/>
      <c r="Y536" s="1"/>
      <c r="Z536" s="1"/>
      <c r="AA536" s="1"/>
      <c r="AB536" s="1"/>
      <c r="AC536" s="1"/>
      <c r="AD536" s="1"/>
      <c r="AE536" s="1"/>
    </row>
    <row r="537" spans="1:31" ht="14.25" customHeight="1">
      <c r="A537" s="27"/>
      <c r="B537" s="1"/>
      <c r="C537" s="8"/>
      <c r="D537" s="8"/>
      <c r="E537" s="8"/>
      <c r="G537" s="1"/>
      <c r="H537" s="1"/>
      <c r="I537" s="8"/>
      <c r="J537" s="1"/>
      <c r="K537" s="1"/>
      <c r="L537" s="1"/>
      <c r="M537" s="1"/>
      <c r="N537" s="1"/>
      <c r="O537" s="1"/>
      <c r="P537" s="1"/>
      <c r="Q537" s="1"/>
      <c r="R537" s="1"/>
      <c r="S537" s="1"/>
      <c r="T537" s="1"/>
      <c r="U537" s="1"/>
      <c r="V537" s="1"/>
      <c r="W537" s="1"/>
      <c r="X537" s="1"/>
      <c r="Y537" s="1"/>
      <c r="Z537" s="1"/>
      <c r="AA537" s="1"/>
      <c r="AB537" s="1"/>
      <c r="AC537" s="1"/>
      <c r="AD537" s="1"/>
      <c r="AE537" s="1"/>
    </row>
    <row r="538" spans="1:31" ht="14.25" customHeight="1">
      <c r="A538" s="27"/>
      <c r="B538" s="1"/>
      <c r="C538" s="8"/>
      <c r="D538" s="8"/>
      <c r="E538" s="8"/>
      <c r="G538" s="1"/>
      <c r="H538" s="1"/>
      <c r="I538" s="8"/>
      <c r="J538" s="1"/>
      <c r="K538" s="1"/>
      <c r="L538" s="1"/>
      <c r="M538" s="1"/>
      <c r="N538" s="1"/>
      <c r="O538" s="1"/>
      <c r="P538" s="1"/>
      <c r="Q538" s="1"/>
      <c r="R538" s="1"/>
      <c r="S538" s="1"/>
      <c r="T538" s="1"/>
      <c r="U538" s="1"/>
      <c r="V538" s="1"/>
      <c r="W538" s="1"/>
      <c r="X538" s="1"/>
      <c r="Y538" s="1"/>
      <c r="Z538" s="1"/>
      <c r="AA538" s="1"/>
      <c r="AB538" s="1"/>
      <c r="AC538" s="1"/>
      <c r="AD538" s="1"/>
      <c r="AE538" s="1"/>
    </row>
    <row r="539" spans="1:31" ht="14.25" customHeight="1">
      <c r="A539" s="27"/>
      <c r="B539" s="1"/>
      <c r="C539" s="8"/>
      <c r="D539" s="8"/>
      <c r="E539" s="8"/>
      <c r="G539" s="1"/>
      <c r="H539" s="1"/>
      <c r="I539" s="8"/>
      <c r="J539" s="1"/>
      <c r="K539" s="1"/>
      <c r="L539" s="1"/>
      <c r="M539" s="1"/>
      <c r="N539" s="1"/>
      <c r="O539" s="1"/>
      <c r="P539" s="1"/>
      <c r="Q539" s="1"/>
      <c r="R539" s="1"/>
      <c r="S539" s="1"/>
      <c r="T539" s="1"/>
      <c r="U539" s="1"/>
      <c r="V539" s="1"/>
      <c r="W539" s="1"/>
      <c r="X539" s="1"/>
      <c r="Y539" s="1"/>
      <c r="Z539" s="1"/>
      <c r="AA539" s="1"/>
      <c r="AB539" s="1"/>
      <c r="AC539" s="1"/>
      <c r="AD539" s="1"/>
      <c r="AE539" s="1"/>
    </row>
    <row r="540" spans="1:31" ht="14.25" customHeight="1">
      <c r="A540" s="27"/>
      <c r="B540" s="1"/>
      <c r="C540" s="8"/>
      <c r="D540" s="8"/>
      <c r="E540" s="8"/>
      <c r="G540" s="1"/>
      <c r="H540" s="1"/>
      <c r="I540" s="8"/>
      <c r="J540" s="1"/>
      <c r="K540" s="1"/>
      <c r="L540" s="1"/>
      <c r="M540" s="1"/>
      <c r="N540" s="1"/>
      <c r="O540" s="1"/>
      <c r="P540" s="1"/>
      <c r="Q540" s="1"/>
      <c r="R540" s="1"/>
      <c r="S540" s="1"/>
      <c r="T540" s="1"/>
      <c r="U540" s="1"/>
      <c r="V540" s="1"/>
      <c r="W540" s="1"/>
      <c r="X540" s="1"/>
      <c r="Y540" s="1"/>
      <c r="Z540" s="1"/>
      <c r="AA540" s="1"/>
      <c r="AB540" s="1"/>
      <c r="AC540" s="1"/>
      <c r="AD540" s="1"/>
      <c r="AE540" s="1"/>
    </row>
    <row r="541" spans="1:31" ht="14.25" customHeight="1">
      <c r="A541" s="27"/>
      <c r="B541" s="1"/>
      <c r="C541" s="8"/>
      <c r="D541" s="8"/>
      <c r="E541" s="8"/>
      <c r="G541" s="1"/>
      <c r="H541" s="1"/>
      <c r="I541" s="8"/>
      <c r="J541" s="1"/>
      <c r="K541" s="1"/>
      <c r="L541" s="1"/>
      <c r="M541" s="1"/>
      <c r="N541" s="1"/>
      <c r="O541" s="1"/>
      <c r="P541" s="1"/>
      <c r="Q541" s="1"/>
      <c r="R541" s="1"/>
      <c r="S541" s="1"/>
      <c r="T541" s="1"/>
      <c r="U541" s="1"/>
      <c r="V541" s="1"/>
      <c r="W541" s="1"/>
      <c r="X541" s="1"/>
      <c r="Y541" s="1"/>
      <c r="Z541" s="1"/>
      <c r="AA541" s="1"/>
      <c r="AB541" s="1"/>
      <c r="AC541" s="1"/>
      <c r="AD541" s="1"/>
      <c r="AE541" s="1"/>
    </row>
    <row r="542" spans="1:31" ht="14.25" customHeight="1">
      <c r="A542" s="27"/>
      <c r="B542" s="1"/>
      <c r="C542" s="8"/>
      <c r="D542" s="8"/>
      <c r="E542" s="8"/>
      <c r="G542" s="1"/>
      <c r="H542" s="1"/>
      <c r="I542" s="8"/>
      <c r="J542" s="1"/>
      <c r="K542" s="1"/>
      <c r="L542" s="1"/>
      <c r="M542" s="1"/>
      <c r="N542" s="1"/>
      <c r="O542" s="1"/>
      <c r="P542" s="1"/>
      <c r="Q542" s="1"/>
      <c r="R542" s="1"/>
      <c r="S542" s="1"/>
      <c r="T542" s="1"/>
      <c r="U542" s="1"/>
      <c r="V542" s="1"/>
      <c r="W542" s="1"/>
      <c r="X542" s="1"/>
      <c r="Y542" s="1"/>
      <c r="Z542" s="1"/>
      <c r="AA542" s="1"/>
      <c r="AB542" s="1"/>
      <c r="AC542" s="1"/>
      <c r="AD542" s="1"/>
      <c r="AE542" s="1"/>
    </row>
    <row r="543" spans="1:31" ht="14.25" customHeight="1">
      <c r="A543" s="27"/>
      <c r="B543" s="1"/>
      <c r="C543" s="8"/>
      <c r="D543" s="8"/>
      <c r="E543" s="8"/>
      <c r="G543" s="1"/>
      <c r="H543" s="1"/>
      <c r="I543" s="8"/>
      <c r="J543" s="1"/>
      <c r="K543" s="1"/>
      <c r="L543" s="1"/>
      <c r="M543" s="1"/>
      <c r="N543" s="1"/>
      <c r="O543" s="1"/>
      <c r="P543" s="1"/>
      <c r="Q543" s="1"/>
      <c r="R543" s="1"/>
      <c r="S543" s="1"/>
      <c r="T543" s="1"/>
      <c r="U543" s="1"/>
      <c r="V543" s="1"/>
      <c r="W543" s="1"/>
      <c r="X543" s="1"/>
      <c r="Y543" s="1"/>
      <c r="Z543" s="1"/>
      <c r="AA543" s="1"/>
      <c r="AB543" s="1"/>
      <c r="AC543" s="1"/>
      <c r="AD543" s="1"/>
      <c r="AE543" s="1"/>
    </row>
    <row r="544" spans="1:31" ht="14.25" customHeight="1">
      <c r="A544" s="27"/>
      <c r="B544" s="1"/>
      <c r="C544" s="8"/>
      <c r="D544" s="8"/>
      <c r="E544" s="8"/>
      <c r="G544" s="1"/>
      <c r="H544" s="1"/>
      <c r="I544" s="8"/>
      <c r="J544" s="1"/>
      <c r="K544" s="1"/>
      <c r="L544" s="1"/>
      <c r="M544" s="1"/>
      <c r="N544" s="1"/>
      <c r="O544" s="1"/>
      <c r="P544" s="1"/>
      <c r="Q544" s="1"/>
      <c r="R544" s="1"/>
      <c r="S544" s="1"/>
      <c r="T544" s="1"/>
      <c r="U544" s="1"/>
      <c r="V544" s="1"/>
      <c r="W544" s="1"/>
      <c r="X544" s="1"/>
      <c r="Y544" s="1"/>
      <c r="Z544" s="1"/>
      <c r="AA544" s="1"/>
      <c r="AB544" s="1"/>
      <c r="AC544" s="1"/>
      <c r="AD544" s="1"/>
      <c r="AE544" s="1"/>
    </row>
    <row r="545" spans="1:31" ht="14.25" customHeight="1">
      <c r="A545" s="27"/>
      <c r="B545" s="1"/>
      <c r="C545" s="8"/>
      <c r="D545" s="8"/>
      <c r="E545" s="8"/>
      <c r="G545" s="1"/>
      <c r="H545" s="1"/>
      <c r="I545" s="8"/>
      <c r="J545" s="1"/>
      <c r="K545" s="1"/>
      <c r="L545" s="1"/>
      <c r="M545" s="1"/>
      <c r="N545" s="1"/>
      <c r="O545" s="1"/>
      <c r="P545" s="1"/>
      <c r="Q545" s="1"/>
      <c r="R545" s="1"/>
      <c r="S545" s="1"/>
      <c r="T545" s="1"/>
      <c r="U545" s="1"/>
      <c r="V545" s="1"/>
      <c r="W545" s="1"/>
      <c r="X545" s="1"/>
      <c r="Y545" s="1"/>
      <c r="Z545" s="1"/>
      <c r="AA545" s="1"/>
      <c r="AB545" s="1"/>
      <c r="AC545" s="1"/>
      <c r="AD545" s="1"/>
      <c r="AE545" s="1"/>
    </row>
    <row r="546" spans="1:31" ht="14.25" customHeight="1">
      <c r="A546" s="27"/>
      <c r="B546" s="1"/>
      <c r="C546" s="8"/>
      <c r="D546" s="8"/>
      <c r="E546" s="8"/>
      <c r="G546" s="1"/>
      <c r="H546" s="1"/>
      <c r="I546" s="8"/>
      <c r="J546" s="1"/>
      <c r="K546" s="1"/>
      <c r="L546" s="1"/>
      <c r="M546" s="1"/>
      <c r="N546" s="1"/>
      <c r="O546" s="1"/>
      <c r="P546" s="1"/>
      <c r="Q546" s="1"/>
      <c r="R546" s="1"/>
      <c r="S546" s="1"/>
      <c r="T546" s="1"/>
      <c r="U546" s="1"/>
      <c r="V546" s="1"/>
      <c r="W546" s="1"/>
      <c r="X546" s="1"/>
      <c r="Y546" s="1"/>
      <c r="Z546" s="1"/>
      <c r="AA546" s="1"/>
      <c r="AB546" s="1"/>
      <c r="AC546" s="1"/>
      <c r="AD546" s="1"/>
      <c r="AE546" s="1"/>
    </row>
    <row r="547" spans="1:31" ht="14.25" customHeight="1">
      <c r="A547" s="27"/>
      <c r="B547" s="1"/>
      <c r="C547" s="8"/>
      <c r="D547" s="8"/>
      <c r="E547" s="8"/>
      <c r="G547" s="1"/>
      <c r="H547" s="1"/>
      <c r="I547" s="8"/>
      <c r="J547" s="1"/>
      <c r="K547" s="1"/>
      <c r="L547" s="1"/>
      <c r="M547" s="1"/>
      <c r="N547" s="1"/>
      <c r="O547" s="1"/>
      <c r="P547" s="1"/>
      <c r="Q547" s="1"/>
      <c r="R547" s="1"/>
      <c r="S547" s="1"/>
      <c r="T547" s="1"/>
      <c r="U547" s="1"/>
      <c r="V547" s="1"/>
      <c r="W547" s="1"/>
      <c r="X547" s="1"/>
      <c r="Y547" s="1"/>
      <c r="Z547" s="1"/>
      <c r="AA547" s="1"/>
      <c r="AB547" s="1"/>
      <c r="AC547" s="1"/>
      <c r="AD547" s="1"/>
      <c r="AE547" s="1"/>
    </row>
    <row r="548" spans="1:31" ht="14.25" customHeight="1">
      <c r="A548" s="27"/>
      <c r="B548" s="1"/>
      <c r="C548" s="8"/>
      <c r="D548" s="8"/>
      <c r="E548" s="8"/>
      <c r="G548" s="1"/>
      <c r="H548" s="1"/>
      <c r="I548" s="8"/>
      <c r="J548" s="1"/>
      <c r="K548" s="1"/>
      <c r="L548" s="1"/>
      <c r="M548" s="1"/>
      <c r="N548" s="1"/>
      <c r="O548" s="1"/>
      <c r="P548" s="1"/>
      <c r="Q548" s="1"/>
      <c r="R548" s="1"/>
      <c r="S548" s="1"/>
      <c r="T548" s="1"/>
      <c r="U548" s="1"/>
      <c r="V548" s="1"/>
      <c r="W548" s="1"/>
      <c r="X548" s="1"/>
      <c r="Y548" s="1"/>
      <c r="Z548" s="1"/>
      <c r="AA548" s="1"/>
      <c r="AB548" s="1"/>
      <c r="AC548" s="1"/>
      <c r="AD548" s="1"/>
      <c r="AE548" s="1"/>
    </row>
    <row r="549" spans="1:31" ht="14.25" customHeight="1">
      <c r="A549" s="27"/>
      <c r="B549" s="1"/>
      <c r="C549" s="8"/>
      <c r="D549" s="8"/>
      <c r="E549" s="8"/>
      <c r="G549" s="1"/>
      <c r="H549" s="1"/>
      <c r="I549" s="8"/>
      <c r="J549" s="1"/>
      <c r="K549" s="1"/>
      <c r="L549" s="1"/>
      <c r="M549" s="1"/>
      <c r="N549" s="1"/>
      <c r="O549" s="1"/>
      <c r="P549" s="1"/>
      <c r="Q549" s="1"/>
      <c r="R549" s="1"/>
      <c r="S549" s="1"/>
      <c r="T549" s="1"/>
      <c r="U549" s="1"/>
      <c r="V549" s="1"/>
      <c r="W549" s="1"/>
      <c r="X549" s="1"/>
      <c r="Y549" s="1"/>
      <c r="Z549" s="1"/>
      <c r="AA549" s="1"/>
      <c r="AB549" s="1"/>
      <c r="AC549" s="1"/>
      <c r="AD549" s="1"/>
      <c r="AE549" s="1"/>
    </row>
    <row r="550" spans="1:31" ht="14.25" customHeight="1">
      <c r="A550" s="27"/>
      <c r="B550" s="1"/>
      <c r="C550" s="8"/>
      <c r="D550" s="8"/>
      <c r="E550" s="8"/>
      <c r="G550" s="1"/>
      <c r="H550" s="1"/>
      <c r="I550" s="8"/>
      <c r="J550" s="1"/>
      <c r="K550" s="1"/>
      <c r="L550" s="1"/>
      <c r="M550" s="1"/>
      <c r="N550" s="1"/>
      <c r="O550" s="1"/>
      <c r="P550" s="1"/>
      <c r="Q550" s="1"/>
      <c r="R550" s="1"/>
      <c r="S550" s="1"/>
      <c r="T550" s="1"/>
      <c r="U550" s="1"/>
      <c r="V550" s="1"/>
      <c r="W550" s="1"/>
      <c r="X550" s="1"/>
      <c r="Y550" s="1"/>
      <c r="Z550" s="1"/>
      <c r="AA550" s="1"/>
      <c r="AB550" s="1"/>
      <c r="AC550" s="1"/>
      <c r="AD550" s="1"/>
      <c r="AE550" s="1"/>
    </row>
    <row r="551" spans="1:31" ht="14.25" customHeight="1">
      <c r="A551" s="27"/>
      <c r="B551" s="1"/>
      <c r="C551" s="8"/>
      <c r="D551" s="8"/>
      <c r="E551" s="8"/>
      <c r="G551" s="1"/>
      <c r="H551" s="1"/>
      <c r="I551" s="8"/>
      <c r="J551" s="1"/>
      <c r="K551" s="1"/>
      <c r="L551" s="1"/>
      <c r="M551" s="1"/>
      <c r="N551" s="1"/>
      <c r="O551" s="1"/>
      <c r="P551" s="1"/>
      <c r="Q551" s="1"/>
      <c r="R551" s="1"/>
      <c r="S551" s="1"/>
      <c r="T551" s="1"/>
      <c r="U551" s="1"/>
      <c r="V551" s="1"/>
      <c r="W551" s="1"/>
      <c r="X551" s="1"/>
      <c r="Y551" s="1"/>
      <c r="Z551" s="1"/>
      <c r="AA551" s="1"/>
      <c r="AB551" s="1"/>
      <c r="AC551" s="1"/>
      <c r="AD551" s="1"/>
      <c r="AE551" s="1"/>
    </row>
    <row r="552" spans="1:31" ht="14.25" customHeight="1">
      <c r="A552" s="27"/>
      <c r="B552" s="1"/>
      <c r="C552" s="8"/>
      <c r="D552" s="8"/>
      <c r="E552" s="8"/>
      <c r="G552" s="1"/>
      <c r="H552" s="1"/>
      <c r="I552" s="8"/>
      <c r="J552" s="1"/>
      <c r="K552" s="1"/>
      <c r="L552" s="1"/>
      <c r="M552" s="1"/>
      <c r="N552" s="1"/>
      <c r="O552" s="1"/>
      <c r="P552" s="1"/>
      <c r="Q552" s="1"/>
      <c r="R552" s="1"/>
      <c r="S552" s="1"/>
      <c r="T552" s="1"/>
      <c r="U552" s="1"/>
      <c r="V552" s="1"/>
      <c r="W552" s="1"/>
      <c r="X552" s="1"/>
      <c r="Y552" s="1"/>
      <c r="Z552" s="1"/>
      <c r="AA552" s="1"/>
      <c r="AB552" s="1"/>
      <c r="AC552" s="1"/>
      <c r="AD552" s="1"/>
      <c r="AE552" s="1"/>
    </row>
    <row r="553" spans="1:31" ht="14.25" customHeight="1">
      <c r="A553" s="27"/>
      <c r="B553" s="1"/>
      <c r="C553" s="8"/>
      <c r="D553" s="8"/>
      <c r="E553" s="8"/>
      <c r="G553" s="1"/>
      <c r="H553" s="1"/>
      <c r="I553" s="8"/>
      <c r="J553" s="1"/>
      <c r="K553" s="1"/>
      <c r="L553" s="1"/>
      <c r="M553" s="1"/>
      <c r="N553" s="1"/>
      <c r="O553" s="1"/>
      <c r="P553" s="1"/>
      <c r="Q553" s="1"/>
      <c r="R553" s="1"/>
      <c r="S553" s="1"/>
      <c r="T553" s="1"/>
      <c r="U553" s="1"/>
      <c r="V553" s="1"/>
      <c r="W553" s="1"/>
      <c r="X553" s="1"/>
      <c r="Y553" s="1"/>
      <c r="Z553" s="1"/>
      <c r="AA553" s="1"/>
      <c r="AB553" s="1"/>
      <c r="AC553" s="1"/>
      <c r="AD553" s="1"/>
      <c r="AE553" s="1"/>
    </row>
    <row r="554" spans="1:31" ht="14.25" customHeight="1">
      <c r="A554" s="27"/>
      <c r="B554" s="1"/>
      <c r="C554" s="8"/>
      <c r="D554" s="8"/>
      <c r="E554" s="8"/>
      <c r="G554" s="1"/>
      <c r="H554" s="1"/>
      <c r="I554" s="8"/>
      <c r="J554" s="1"/>
      <c r="K554" s="1"/>
      <c r="L554" s="1"/>
      <c r="M554" s="1"/>
      <c r="N554" s="1"/>
      <c r="O554" s="1"/>
      <c r="P554" s="1"/>
      <c r="Q554" s="1"/>
      <c r="R554" s="1"/>
      <c r="S554" s="1"/>
      <c r="T554" s="1"/>
      <c r="U554" s="1"/>
      <c r="V554" s="1"/>
      <c r="W554" s="1"/>
      <c r="X554" s="1"/>
      <c r="Y554" s="1"/>
      <c r="Z554" s="1"/>
      <c r="AA554" s="1"/>
      <c r="AB554" s="1"/>
      <c r="AC554" s="1"/>
      <c r="AD554" s="1"/>
      <c r="AE554" s="1"/>
    </row>
    <row r="555" spans="1:31" ht="14.25" customHeight="1">
      <c r="A555" s="27"/>
      <c r="B555" s="1"/>
      <c r="C555" s="8"/>
      <c r="D555" s="8"/>
      <c r="E555" s="8"/>
      <c r="G555" s="1"/>
      <c r="H555" s="1"/>
      <c r="I555" s="8"/>
      <c r="J555" s="1"/>
      <c r="K555" s="1"/>
      <c r="L555" s="1"/>
      <c r="M555" s="1"/>
      <c r="N555" s="1"/>
      <c r="O555" s="1"/>
      <c r="P555" s="1"/>
      <c r="Q555" s="1"/>
      <c r="R555" s="1"/>
      <c r="S555" s="1"/>
      <c r="T555" s="1"/>
      <c r="U555" s="1"/>
      <c r="V555" s="1"/>
      <c r="W555" s="1"/>
      <c r="X555" s="1"/>
      <c r="Y555" s="1"/>
      <c r="Z555" s="1"/>
      <c r="AA555" s="1"/>
      <c r="AB555" s="1"/>
      <c r="AC555" s="1"/>
      <c r="AD555" s="1"/>
      <c r="AE555" s="1"/>
    </row>
    <row r="556" spans="1:31" ht="14.25" customHeight="1">
      <c r="A556" s="27"/>
      <c r="B556" s="1"/>
      <c r="C556" s="8"/>
      <c r="D556" s="8"/>
      <c r="E556" s="8"/>
      <c r="G556" s="1"/>
      <c r="H556" s="1"/>
      <c r="I556" s="8"/>
      <c r="J556" s="1"/>
      <c r="K556" s="1"/>
      <c r="L556" s="1"/>
      <c r="M556" s="1"/>
      <c r="N556" s="1"/>
      <c r="O556" s="1"/>
      <c r="P556" s="1"/>
      <c r="Q556" s="1"/>
      <c r="R556" s="1"/>
      <c r="S556" s="1"/>
      <c r="T556" s="1"/>
      <c r="U556" s="1"/>
      <c r="V556" s="1"/>
      <c r="W556" s="1"/>
      <c r="X556" s="1"/>
      <c r="Y556" s="1"/>
      <c r="Z556" s="1"/>
      <c r="AA556" s="1"/>
      <c r="AB556" s="1"/>
      <c r="AC556" s="1"/>
      <c r="AD556" s="1"/>
      <c r="AE556" s="1"/>
    </row>
    <row r="557" spans="1:31" ht="14.25" customHeight="1">
      <c r="A557" s="27"/>
      <c r="B557" s="1"/>
      <c r="C557" s="8"/>
      <c r="D557" s="8"/>
      <c r="E557" s="8"/>
      <c r="G557" s="1"/>
      <c r="H557" s="1"/>
      <c r="I557" s="8"/>
      <c r="J557" s="1"/>
      <c r="K557" s="1"/>
      <c r="L557" s="1"/>
      <c r="M557" s="1"/>
      <c r="N557" s="1"/>
      <c r="O557" s="1"/>
      <c r="P557" s="1"/>
      <c r="Q557" s="1"/>
      <c r="R557" s="1"/>
      <c r="S557" s="1"/>
      <c r="T557" s="1"/>
      <c r="U557" s="1"/>
      <c r="V557" s="1"/>
      <c r="W557" s="1"/>
      <c r="X557" s="1"/>
      <c r="Y557" s="1"/>
      <c r="Z557" s="1"/>
      <c r="AA557" s="1"/>
      <c r="AB557" s="1"/>
      <c r="AC557" s="1"/>
      <c r="AD557" s="1"/>
      <c r="AE557" s="1"/>
    </row>
    <row r="558" spans="1:31" ht="14.25" customHeight="1">
      <c r="A558" s="27"/>
      <c r="B558" s="1"/>
      <c r="C558" s="8"/>
      <c r="D558" s="8"/>
      <c r="E558" s="8"/>
      <c r="G558" s="1"/>
      <c r="H558" s="1"/>
      <c r="I558" s="8"/>
      <c r="J558" s="1"/>
      <c r="K558" s="1"/>
      <c r="L558" s="1"/>
      <c r="M558" s="1"/>
      <c r="N558" s="1"/>
      <c r="O558" s="1"/>
      <c r="P558" s="1"/>
      <c r="Q558" s="1"/>
      <c r="R558" s="1"/>
      <c r="S558" s="1"/>
      <c r="T558" s="1"/>
      <c r="U558" s="1"/>
      <c r="V558" s="1"/>
      <c r="W558" s="1"/>
      <c r="X558" s="1"/>
      <c r="Y558" s="1"/>
      <c r="Z558" s="1"/>
      <c r="AA558" s="1"/>
      <c r="AB558" s="1"/>
      <c r="AC558" s="1"/>
      <c r="AD558" s="1"/>
      <c r="AE558" s="1"/>
    </row>
    <row r="559" spans="1:31" ht="14.25" customHeight="1">
      <c r="A559" s="27"/>
      <c r="B559" s="1"/>
      <c r="C559" s="8"/>
      <c r="D559" s="8"/>
      <c r="E559" s="8"/>
      <c r="G559" s="1"/>
      <c r="H559" s="1"/>
      <c r="I559" s="8"/>
      <c r="J559" s="1"/>
      <c r="K559" s="1"/>
      <c r="L559" s="1"/>
      <c r="M559" s="1"/>
      <c r="N559" s="1"/>
      <c r="O559" s="1"/>
      <c r="P559" s="1"/>
      <c r="Q559" s="1"/>
      <c r="R559" s="1"/>
      <c r="S559" s="1"/>
      <c r="T559" s="1"/>
      <c r="U559" s="1"/>
      <c r="V559" s="1"/>
      <c r="W559" s="1"/>
      <c r="X559" s="1"/>
      <c r="Y559" s="1"/>
      <c r="Z559" s="1"/>
      <c r="AA559" s="1"/>
      <c r="AB559" s="1"/>
      <c r="AC559" s="1"/>
      <c r="AD559" s="1"/>
      <c r="AE559" s="1"/>
    </row>
    <row r="560" spans="1:31" ht="14.25" customHeight="1">
      <c r="A560" s="27"/>
      <c r="B560" s="1"/>
      <c r="C560" s="8"/>
      <c r="D560" s="8"/>
      <c r="E560" s="8"/>
      <c r="G560" s="1"/>
      <c r="H560" s="1"/>
      <c r="I560" s="8"/>
      <c r="J560" s="1"/>
      <c r="K560" s="1"/>
      <c r="L560" s="1"/>
      <c r="M560" s="1"/>
      <c r="N560" s="1"/>
      <c r="O560" s="1"/>
      <c r="P560" s="1"/>
      <c r="Q560" s="1"/>
      <c r="R560" s="1"/>
      <c r="S560" s="1"/>
      <c r="T560" s="1"/>
      <c r="U560" s="1"/>
      <c r="V560" s="1"/>
      <c r="W560" s="1"/>
      <c r="X560" s="1"/>
      <c r="Y560" s="1"/>
      <c r="Z560" s="1"/>
      <c r="AA560" s="1"/>
      <c r="AB560" s="1"/>
      <c r="AC560" s="1"/>
      <c r="AD560" s="1"/>
      <c r="AE560" s="1"/>
    </row>
    <row r="561" spans="1:31" ht="14.25" customHeight="1">
      <c r="A561" s="27"/>
      <c r="B561" s="1"/>
      <c r="C561" s="8"/>
      <c r="D561" s="8"/>
      <c r="E561" s="8"/>
      <c r="G561" s="1"/>
      <c r="H561" s="1"/>
      <c r="I561" s="8"/>
      <c r="J561" s="1"/>
      <c r="K561" s="1"/>
      <c r="L561" s="1"/>
      <c r="M561" s="1"/>
      <c r="N561" s="1"/>
      <c r="O561" s="1"/>
      <c r="P561" s="1"/>
      <c r="Q561" s="1"/>
      <c r="R561" s="1"/>
      <c r="S561" s="1"/>
      <c r="T561" s="1"/>
      <c r="U561" s="1"/>
      <c r="V561" s="1"/>
      <c r="W561" s="1"/>
      <c r="X561" s="1"/>
      <c r="Y561" s="1"/>
      <c r="Z561" s="1"/>
      <c r="AA561" s="1"/>
      <c r="AB561" s="1"/>
      <c r="AC561" s="1"/>
      <c r="AD561" s="1"/>
      <c r="AE561" s="1"/>
    </row>
    <row r="562" spans="1:31" ht="14.25" customHeight="1">
      <c r="A562" s="27"/>
      <c r="B562" s="1"/>
      <c r="C562" s="8"/>
      <c r="D562" s="8"/>
      <c r="E562" s="8"/>
      <c r="G562" s="1"/>
      <c r="H562" s="1"/>
      <c r="I562" s="8"/>
      <c r="J562" s="1"/>
      <c r="K562" s="1"/>
      <c r="L562" s="1"/>
      <c r="M562" s="1"/>
      <c r="N562" s="1"/>
      <c r="O562" s="1"/>
      <c r="P562" s="1"/>
      <c r="Q562" s="1"/>
      <c r="R562" s="1"/>
      <c r="S562" s="1"/>
      <c r="T562" s="1"/>
      <c r="U562" s="1"/>
      <c r="V562" s="1"/>
      <c r="W562" s="1"/>
      <c r="X562" s="1"/>
      <c r="Y562" s="1"/>
      <c r="Z562" s="1"/>
      <c r="AA562" s="1"/>
      <c r="AB562" s="1"/>
      <c r="AC562" s="1"/>
      <c r="AD562" s="1"/>
      <c r="AE562" s="1"/>
    </row>
    <row r="563" spans="1:31" ht="14.25" customHeight="1">
      <c r="A563" s="27"/>
      <c r="B563" s="1"/>
      <c r="C563" s="8"/>
      <c r="D563" s="8"/>
      <c r="E563" s="8"/>
      <c r="G563" s="1"/>
      <c r="H563" s="1"/>
      <c r="I563" s="8"/>
      <c r="J563" s="1"/>
      <c r="K563" s="1"/>
      <c r="L563" s="1"/>
      <c r="M563" s="1"/>
      <c r="N563" s="1"/>
      <c r="O563" s="1"/>
      <c r="P563" s="1"/>
      <c r="Q563" s="1"/>
      <c r="R563" s="1"/>
      <c r="S563" s="1"/>
      <c r="T563" s="1"/>
      <c r="U563" s="1"/>
      <c r="V563" s="1"/>
      <c r="W563" s="1"/>
      <c r="X563" s="1"/>
      <c r="Y563" s="1"/>
      <c r="Z563" s="1"/>
      <c r="AA563" s="1"/>
      <c r="AB563" s="1"/>
      <c r="AC563" s="1"/>
      <c r="AD563" s="1"/>
      <c r="AE563" s="1"/>
    </row>
    <row r="564" spans="1:31" ht="14.25" customHeight="1">
      <c r="A564" s="27"/>
      <c r="B564" s="1"/>
      <c r="C564" s="8"/>
      <c r="D564" s="8"/>
      <c r="E564" s="8"/>
      <c r="G564" s="1"/>
      <c r="H564" s="1"/>
      <c r="I564" s="8"/>
      <c r="J564" s="1"/>
      <c r="K564" s="1"/>
      <c r="L564" s="1"/>
      <c r="M564" s="1"/>
      <c r="N564" s="1"/>
      <c r="O564" s="1"/>
      <c r="P564" s="1"/>
      <c r="Q564" s="1"/>
      <c r="R564" s="1"/>
      <c r="S564" s="1"/>
      <c r="T564" s="1"/>
      <c r="U564" s="1"/>
      <c r="V564" s="1"/>
      <c r="W564" s="1"/>
      <c r="X564" s="1"/>
      <c r="Y564" s="1"/>
      <c r="Z564" s="1"/>
      <c r="AA564" s="1"/>
      <c r="AB564" s="1"/>
      <c r="AC564" s="1"/>
      <c r="AD564" s="1"/>
      <c r="AE564" s="1"/>
    </row>
    <row r="565" spans="1:31" ht="14.25" customHeight="1">
      <c r="A565" s="27"/>
      <c r="B565" s="1"/>
      <c r="C565" s="8"/>
      <c r="D565" s="8"/>
      <c r="E565" s="8"/>
      <c r="G565" s="1"/>
      <c r="H565" s="1"/>
      <c r="I565" s="8"/>
      <c r="J565" s="1"/>
      <c r="K565" s="1"/>
      <c r="L565" s="1"/>
      <c r="M565" s="1"/>
      <c r="N565" s="1"/>
      <c r="O565" s="1"/>
      <c r="P565" s="1"/>
      <c r="Q565" s="1"/>
      <c r="R565" s="1"/>
      <c r="S565" s="1"/>
      <c r="T565" s="1"/>
      <c r="U565" s="1"/>
      <c r="V565" s="1"/>
      <c r="W565" s="1"/>
      <c r="X565" s="1"/>
      <c r="Y565" s="1"/>
      <c r="Z565" s="1"/>
      <c r="AA565" s="1"/>
      <c r="AB565" s="1"/>
      <c r="AC565" s="1"/>
      <c r="AD565" s="1"/>
      <c r="AE565" s="1"/>
    </row>
    <row r="566" spans="1:31" ht="14.25" customHeight="1">
      <c r="A566" s="27"/>
      <c r="B566" s="1"/>
      <c r="C566" s="8"/>
      <c r="D566" s="8"/>
      <c r="E566" s="8"/>
      <c r="G566" s="1"/>
      <c r="H566" s="1"/>
      <c r="I566" s="8"/>
      <c r="J566" s="1"/>
      <c r="K566" s="1"/>
      <c r="L566" s="1"/>
      <c r="M566" s="1"/>
      <c r="N566" s="1"/>
      <c r="O566" s="1"/>
      <c r="P566" s="1"/>
      <c r="Q566" s="1"/>
      <c r="R566" s="1"/>
      <c r="S566" s="1"/>
      <c r="T566" s="1"/>
      <c r="U566" s="1"/>
      <c r="V566" s="1"/>
      <c r="W566" s="1"/>
      <c r="X566" s="1"/>
      <c r="Y566" s="1"/>
      <c r="Z566" s="1"/>
      <c r="AA566" s="1"/>
      <c r="AB566" s="1"/>
      <c r="AC566" s="1"/>
      <c r="AD566" s="1"/>
      <c r="AE566" s="1"/>
    </row>
    <row r="567" spans="1:31" ht="14.25" customHeight="1">
      <c r="A567" s="27"/>
      <c r="B567" s="1"/>
      <c r="C567" s="8"/>
      <c r="D567" s="8"/>
      <c r="E567" s="8"/>
      <c r="G567" s="1"/>
      <c r="H567" s="1"/>
      <c r="I567" s="8"/>
      <c r="J567" s="1"/>
      <c r="K567" s="1"/>
      <c r="L567" s="1"/>
      <c r="M567" s="1"/>
      <c r="N567" s="1"/>
      <c r="O567" s="1"/>
      <c r="P567" s="1"/>
      <c r="Q567" s="1"/>
      <c r="R567" s="1"/>
      <c r="S567" s="1"/>
      <c r="T567" s="1"/>
      <c r="U567" s="1"/>
      <c r="V567" s="1"/>
      <c r="W567" s="1"/>
      <c r="X567" s="1"/>
      <c r="Y567" s="1"/>
      <c r="Z567" s="1"/>
      <c r="AA567" s="1"/>
      <c r="AB567" s="1"/>
      <c r="AC567" s="1"/>
      <c r="AD567" s="1"/>
      <c r="AE567" s="1"/>
    </row>
    <row r="568" spans="1:31" ht="14.25" customHeight="1">
      <c r="A568" s="27"/>
      <c r="B568" s="1"/>
      <c r="C568" s="8"/>
      <c r="D568" s="8"/>
      <c r="E568" s="8"/>
      <c r="G568" s="1"/>
      <c r="H568" s="1"/>
      <c r="I568" s="8"/>
      <c r="J568" s="1"/>
      <c r="K568" s="1"/>
      <c r="L568" s="1"/>
      <c r="M568" s="1"/>
      <c r="N568" s="1"/>
      <c r="O568" s="1"/>
      <c r="P568" s="1"/>
      <c r="Q568" s="1"/>
      <c r="R568" s="1"/>
      <c r="S568" s="1"/>
      <c r="T568" s="1"/>
      <c r="U568" s="1"/>
      <c r="V568" s="1"/>
      <c r="W568" s="1"/>
      <c r="X568" s="1"/>
      <c r="Y568" s="1"/>
      <c r="Z568" s="1"/>
      <c r="AA568" s="1"/>
      <c r="AB568" s="1"/>
      <c r="AC568" s="1"/>
      <c r="AD568" s="1"/>
      <c r="AE568" s="1"/>
    </row>
    <row r="569" spans="1:31" ht="14.25" customHeight="1">
      <c r="A569" s="27"/>
      <c r="B569" s="1"/>
      <c r="C569" s="8"/>
      <c r="D569" s="8"/>
      <c r="E569" s="8"/>
      <c r="G569" s="1"/>
      <c r="H569" s="1"/>
      <c r="I569" s="8"/>
      <c r="J569" s="1"/>
      <c r="K569" s="1"/>
      <c r="L569" s="1"/>
      <c r="M569" s="1"/>
      <c r="N569" s="1"/>
      <c r="O569" s="1"/>
      <c r="P569" s="1"/>
      <c r="Q569" s="1"/>
      <c r="R569" s="1"/>
      <c r="S569" s="1"/>
      <c r="T569" s="1"/>
      <c r="U569" s="1"/>
      <c r="V569" s="1"/>
      <c r="W569" s="1"/>
      <c r="X569" s="1"/>
      <c r="Y569" s="1"/>
      <c r="Z569" s="1"/>
      <c r="AA569" s="1"/>
      <c r="AB569" s="1"/>
      <c r="AC569" s="1"/>
      <c r="AD569" s="1"/>
      <c r="AE569" s="1"/>
    </row>
    <row r="570" spans="1:31" ht="14.25" customHeight="1">
      <c r="A570" s="27"/>
      <c r="B570" s="1"/>
      <c r="C570" s="8"/>
      <c r="D570" s="8"/>
      <c r="E570" s="8"/>
      <c r="G570" s="1"/>
      <c r="H570" s="1"/>
      <c r="I570" s="8"/>
      <c r="J570" s="1"/>
      <c r="K570" s="1"/>
      <c r="L570" s="1"/>
      <c r="M570" s="1"/>
      <c r="N570" s="1"/>
      <c r="O570" s="1"/>
      <c r="P570" s="1"/>
      <c r="Q570" s="1"/>
      <c r="R570" s="1"/>
      <c r="S570" s="1"/>
      <c r="T570" s="1"/>
      <c r="U570" s="1"/>
      <c r="V570" s="1"/>
      <c r="W570" s="1"/>
      <c r="X570" s="1"/>
      <c r="Y570" s="1"/>
      <c r="Z570" s="1"/>
      <c r="AA570" s="1"/>
      <c r="AB570" s="1"/>
      <c r="AC570" s="1"/>
      <c r="AD570" s="1"/>
      <c r="AE570" s="1"/>
    </row>
    <row r="571" spans="1:31" ht="14.25" customHeight="1">
      <c r="A571" s="27"/>
      <c r="B571" s="1"/>
      <c r="C571" s="8"/>
      <c r="D571" s="8"/>
      <c r="E571" s="8"/>
      <c r="G571" s="1"/>
      <c r="H571" s="1"/>
      <c r="I571" s="8"/>
      <c r="J571" s="1"/>
      <c r="K571" s="1"/>
      <c r="L571" s="1"/>
      <c r="M571" s="1"/>
      <c r="N571" s="1"/>
      <c r="O571" s="1"/>
      <c r="P571" s="1"/>
      <c r="Q571" s="1"/>
      <c r="R571" s="1"/>
      <c r="S571" s="1"/>
      <c r="T571" s="1"/>
      <c r="U571" s="1"/>
      <c r="V571" s="1"/>
      <c r="W571" s="1"/>
      <c r="X571" s="1"/>
      <c r="Y571" s="1"/>
      <c r="Z571" s="1"/>
      <c r="AA571" s="1"/>
      <c r="AB571" s="1"/>
      <c r="AC571" s="1"/>
      <c r="AD571" s="1"/>
      <c r="AE571" s="1"/>
    </row>
    <row r="572" spans="1:31" ht="14.25" customHeight="1">
      <c r="A572" s="27"/>
      <c r="B572" s="1"/>
      <c r="C572" s="8"/>
      <c r="D572" s="8"/>
      <c r="E572" s="8"/>
      <c r="G572" s="1"/>
      <c r="H572" s="1"/>
      <c r="I572" s="8"/>
      <c r="J572" s="1"/>
      <c r="K572" s="1"/>
      <c r="L572" s="1"/>
      <c r="M572" s="1"/>
      <c r="N572" s="1"/>
      <c r="O572" s="1"/>
      <c r="P572" s="1"/>
      <c r="Q572" s="1"/>
      <c r="R572" s="1"/>
      <c r="S572" s="1"/>
      <c r="T572" s="1"/>
      <c r="U572" s="1"/>
      <c r="V572" s="1"/>
      <c r="W572" s="1"/>
      <c r="X572" s="1"/>
      <c r="Y572" s="1"/>
      <c r="Z572" s="1"/>
      <c r="AA572" s="1"/>
      <c r="AB572" s="1"/>
      <c r="AC572" s="1"/>
      <c r="AD572" s="1"/>
      <c r="AE572" s="1"/>
    </row>
    <row r="573" spans="1:31" ht="14.25" customHeight="1">
      <c r="A573" s="27"/>
      <c r="B573" s="1"/>
      <c r="C573" s="8"/>
      <c r="D573" s="8"/>
      <c r="E573" s="8"/>
      <c r="G573" s="1"/>
      <c r="H573" s="1"/>
      <c r="I573" s="8"/>
      <c r="J573" s="1"/>
      <c r="K573" s="1"/>
      <c r="L573" s="1"/>
      <c r="M573" s="1"/>
      <c r="N573" s="1"/>
      <c r="O573" s="1"/>
      <c r="P573" s="1"/>
      <c r="Q573" s="1"/>
      <c r="R573" s="1"/>
      <c r="S573" s="1"/>
      <c r="T573" s="1"/>
      <c r="U573" s="1"/>
      <c r="V573" s="1"/>
      <c r="W573" s="1"/>
      <c r="X573" s="1"/>
      <c r="Y573" s="1"/>
      <c r="Z573" s="1"/>
      <c r="AA573" s="1"/>
      <c r="AB573" s="1"/>
      <c r="AC573" s="1"/>
      <c r="AD573" s="1"/>
      <c r="AE573" s="1"/>
    </row>
    <row r="574" spans="1:31" ht="14.25" customHeight="1">
      <c r="A574" s="27"/>
      <c r="B574" s="1"/>
      <c r="C574" s="8"/>
      <c r="D574" s="8"/>
      <c r="E574" s="8"/>
      <c r="G574" s="1"/>
      <c r="H574" s="1"/>
      <c r="I574" s="8"/>
      <c r="J574" s="1"/>
      <c r="K574" s="1"/>
      <c r="L574" s="1"/>
      <c r="M574" s="1"/>
      <c r="N574" s="1"/>
      <c r="O574" s="1"/>
      <c r="P574" s="1"/>
      <c r="Q574" s="1"/>
      <c r="R574" s="1"/>
      <c r="S574" s="1"/>
      <c r="T574" s="1"/>
      <c r="U574" s="1"/>
      <c r="V574" s="1"/>
      <c r="W574" s="1"/>
      <c r="X574" s="1"/>
      <c r="Y574" s="1"/>
      <c r="Z574" s="1"/>
      <c r="AA574" s="1"/>
      <c r="AB574" s="1"/>
      <c r="AC574" s="1"/>
      <c r="AD574" s="1"/>
      <c r="AE574" s="1"/>
    </row>
    <row r="575" spans="1:31" ht="14.25" customHeight="1">
      <c r="A575" s="27"/>
      <c r="B575" s="1"/>
      <c r="C575" s="8"/>
      <c r="D575" s="8"/>
      <c r="E575" s="8"/>
      <c r="G575" s="1"/>
      <c r="H575" s="1"/>
      <c r="I575" s="8"/>
      <c r="J575" s="1"/>
      <c r="K575" s="1"/>
      <c r="L575" s="1"/>
      <c r="M575" s="1"/>
      <c r="N575" s="1"/>
      <c r="O575" s="1"/>
      <c r="P575" s="1"/>
      <c r="Q575" s="1"/>
      <c r="R575" s="1"/>
      <c r="S575" s="1"/>
      <c r="T575" s="1"/>
      <c r="U575" s="1"/>
      <c r="V575" s="1"/>
      <c r="W575" s="1"/>
      <c r="X575" s="1"/>
      <c r="Y575" s="1"/>
      <c r="Z575" s="1"/>
      <c r="AA575" s="1"/>
      <c r="AB575" s="1"/>
      <c r="AC575" s="1"/>
      <c r="AD575" s="1"/>
      <c r="AE575" s="1"/>
    </row>
    <row r="576" spans="1:31" ht="14.25" customHeight="1">
      <c r="A576" s="27"/>
      <c r="B576" s="1"/>
      <c r="C576" s="8"/>
      <c r="D576" s="8"/>
      <c r="E576" s="8"/>
      <c r="G576" s="1"/>
      <c r="H576" s="1"/>
      <c r="I576" s="8"/>
      <c r="J576" s="1"/>
      <c r="K576" s="1"/>
      <c r="L576" s="1"/>
      <c r="M576" s="1"/>
      <c r="N576" s="1"/>
      <c r="O576" s="1"/>
      <c r="P576" s="1"/>
      <c r="Q576" s="1"/>
      <c r="R576" s="1"/>
      <c r="S576" s="1"/>
      <c r="T576" s="1"/>
      <c r="U576" s="1"/>
      <c r="V576" s="1"/>
      <c r="W576" s="1"/>
      <c r="X576" s="1"/>
      <c r="Y576" s="1"/>
      <c r="Z576" s="1"/>
      <c r="AA576" s="1"/>
      <c r="AB576" s="1"/>
      <c r="AC576" s="1"/>
      <c r="AD576" s="1"/>
      <c r="AE576" s="1"/>
    </row>
    <row r="577" spans="1:31" ht="14.25" customHeight="1">
      <c r="A577" s="27"/>
      <c r="B577" s="1"/>
      <c r="C577" s="8"/>
      <c r="D577" s="8"/>
      <c r="E577" s="8"/>
      <c r="G577" s="1"/>
      <c r="H577" s="1"/>
      <c r="I577" s="8"/>
      <c r="J577" s="1"/>
      <c r="K577" s="1"/>
      <c r="L577" s="1"/>
      <c r="M577" s="1"/>
      <c r="N577" s="1"/>
      <c r="O577" s="1"/>
      <c r="P577" s="1"/>
      <c r="Q577" s="1"/>
      <c r="R577" s="1"/>
      <c r="S577" s="1"/>
      <c r="T577" s="1"/>
      <c r="U577" s="1"/>
      <c r="V577" s="1"/>
      <c r="W577" s="1"/>
      <c r="X577" s="1"/>
      <c r="Y577" s="1"/>
      <c r="Z577" s="1"/>
      <c r="AA577" s="1"/>
      <c r="AB577" s="1"/>
      <c r="AC577" s="1"/>
      <c r="AD577" s="1"/>
      <c r="AE577" s="1"/>
    </row>
    <row r="578" spans="1:31" ht="14.25" customHeight="1">
      <c r="A578" s="27"/>
      <c r="B578" s="1"/>
      <c r="C578" s="8"/>
      <c r="D578" s="8"/>
      <c r="E578" s="8"/>
      <c r="G578" s="1"/>
      <c r="H578" s="1"/>
      <c r="I578" s="8"/>
      <c r="J578" s="1"/>
      <c r="K578" s="1"/>
      <c r="L578" s="1"/>
      <c r="M578" s="1"/>
      <c r="N578" s="1"/>
      <c r="O578" s="1"/>
      <c r="P578" s="1"/>
      <c r="Q578" s="1"/>
      <c r="R578" s="1"/>
      <c r="S578" s="1"/>
      <c r="T578" s="1"/>
      <c r="U578" s="1"/>
      <c r="V578" s="1"/>
      <c r="W578" s="1"/>
      <c r="X578" s="1"/>
      <c r="Y578" s="1"/>
      <c r="Z578" s="1"/>
      <c r="AA578" s="1"/>
      <c r="AB578" s="1"/>
      <c r="AC578" s="1"/>
      <c r="AD578" s="1"/>
      <c r="AE578" s="1"/>
    </row>
    <row r="579" spans="1:31" ht="14.25" customHeight="1">
      <c r="A579" s="27"/>
      <c r="B579" s="1"/>
      <c r="C579" s="8"/>
      <c r="D579" s="8"/>
      <c r="E579" s="8"/>
      <c r="G579" s="1"/>
      <c r="H579" s="1"/>
      <c r="I579" s="8"/>
      <c r="J579" s="1"/>
      <c r="K579" s="1"/>
      <c r="L579" s="1"/>
      <c r="M579" s="1"/>
      <c r="N579" s="1"/>
      <c r="O579" s="1"/>
      <c r="P579" s="1"/>
      <c r="Q579" s="1"/>
      <c r="R579" s="1"/>
      <c r="S579" s="1"/>
      <c r="T579" s="1"/>
      <c r="U579" s="1"/>
      <c r="V579" s="1"/>
      <c r="W579" s="1"/>
      <c r="X579" s="1"/>
      <c r="Y579" s="1"/>
      <c r="Z579" s="1"/>
      <c r="AA579" s="1"/>
      <c r="AB579" s="1"/>
      <c r="AC579" s="1"/>
      <c r="AD579" s="1"/>
      <c r="AE579" s="1"/>
    </row>
    <row r="580" spans="1:31" ht="14.25" customHeight="1">
      <c r="A580" s="27"/>
      <c r="B580" s="1"/>
      <c r="C580" s="8"/>
      <c r="D580" s="8"/>
      <c r="E580" s="8"/>
      <c r="G580" s="1"/>
      <c r="H580" s="1"/>
      <c r="I580" s="8"/>
      <c r="J580" s="1"/>
      <c r="K580" s="1"/>
      <c r="L580" s="1"/>
      <c r="M580" s="1"/>
      <c r="N580" s="1"/>
      <c r="O580" s="1"/>
      <c r="P580" s="1"/>
      <c r="Q580" s="1"/>
      <c r="R580" s="1"/>
      <c r="S580" s="1"/>
      <c r="T580" s="1"/>
      <c r="U580" s="1"/>
      <c r="V580" s="1"/>
      <c r="W580" s="1"/>
      <c r="X580" s="1"/>
      <c r="Y580" s="1"/>
      <c r="Z580" s="1"/>
      <c r="AA580" s="1"/>
      <c r="AB580" s="1"/>
      <c r="AC580" s="1"/>
      <c r="AD580" s="1"/>
      <c r="AE580" s="1"/>
    </row>
    <row r="581" spans="1:31" ht="14.25" customHeight="1">
      <c r="A581" s="27"/>
      <c r="B581" s="1"/>
      <c r="C581" s="8"/>
      <c r="D581" s="8"/>
      <c r="E581" s="8"/>
      <c r="G581" s="1"/>
      <c r="H581" s="1"/>
      <c r="I581" s="8"/>
      <c r="J581" s="1"/>
      <c r="K581" s="1"/>
      <c r="L581" s="1"/>
      <c r="M581" s="1"/>
      <c r="N581" s="1"/>
      <c r="O581" s="1"/>
      <c r="P581" s="1"/>
      <c r="Q581" s="1"/>
      <c r="R581" s="1"/>
      <c r="S581" s="1"/>
      <c r="T581" s="1"/>
      <c r="U581" s="1"/>
      <c r="V581" s="1"/>
      <c r="W581" s="1"/>
      <c r="X581" s="1"/>
      <c r="Y581" s="1"/>
      <c r="Z581" s="1"/>
      <c r="AA581" s="1"/>
      <c r="AB581" s="1"/>
      <c r="AC581" s="1"/>
      <c r="AD581" s="1"/>
      <c r="AE581" s="1"/>
    </row>
    <row r="582" spans="1:31" ht="14.25" customHeight="1">
      <c r="A582" s="27"/>
      <c r="B582" s="1"/>
      <c r="C582" s="8"/>
      <c r="D582" s="8"/>
      <c r="E582" s="8"/>
      <c r="G582" s="1"/>
      <c r="H582" s="1"/>
      <c r="I582" s="8"/>
      <c r="J582" s="1"/>
      <c r="K582" s="1"/>
      <c r="L582" s="1"/>
      <c r="M582" s="1"/>
      <c r="N582" s="1"/>
      <c r="O582" s="1"/>
      <c r="P582" s="1"/>
      <c r="Q582" s="1"/>
      <c r="R582" s="1"/>
      <c r="S582" s="1"/>
      <c r="T582" s="1"/>
      <c r="U582" s="1"/>
      <c r="V582" s="1"/>
      <c r="W582" s="1"/>
      <c r="X582" s="1"/>
      <c r="Y582" s="1"/>
      <c r="Z582" s="1"/>
      <c r="AA582" s="1"/>
      <c r="AB582" s="1"/>
      <c r="AC582" s="1"/>
      <c r="AD582" s="1"/>
      <c r="AE582" s="1"/>
    </row>
    <row r="583" spans="1:31" ht="14.25" customHeight="1">
      <c r="A583" s="27"/>
      <c r="B583" s="1"/>
      <c r="C583" s="8"/>
      <c r="D583" s="8"/>
      <c r="E583" s="8"/>
      <c r="G583" s="1"/>
      <c r="H583" s="1"/>
      <c r="I583" s="8"/>
      <c r="J583" s="1"/>
      <c r="K583" s="1"/>
      <c r="L583" s="1"/>
      <c r="M583" s="1"/>
      <c r="N583" s="1"/>
      <c r="O583" s="1"/>
      <c r="P583" s="1"/>
      <c r="Q583" s="1"/>
      <c r="R583" s="1"/>
      <c r="S583" s="1"/>
      <c r="T583" s="1"/>
      <c r="U583" s="1"/>
      <c r="V583" s="1"/>
      <c r="W583" s="1"/>
      <c r="X583" s="1"/>
      <c r="Y583" s="1"/>
      <c r="Z583" s="1"/>
      <c r="AA583" s="1"/>
      <c r="AB583" s="1"/>
      <c r="AC583" s="1"/>
      <c r="AD583" s="1"/>
      <c r="AE583" s="1"/>
    </row>
    <row r="584" spans="1:31" ht="14.25" customHeight="1">
      <c r="A584" s="27"/>
      <c r="B584" s="1"/>
      <c r="C584" s="8"/>
      <c r="D584" s="8"/>
      <c r="E584" s="8"/>
      <c r="G584" s="1"/>
      <c r="H584" s="1"/>
      <c r="I584" s="8"/>
      <c r="J584" s="1"/>
      <c r="K584" s="1"/>
      <c r="L584" s="1"/>
      <c r="M584" s="1"/>
      <c r="N584" s="1"/>
      <c r="O584" s="1"/>
      <c r="P584" s="1"/>
      <c r="Q584" s="1"/>
      <c r="R584" s="1"/>
      <c r="S584" s="1"/>
      <c r="T584" s="1"/>
      <c r="U584" s="1"/>
      <c r="V584" s="1"/>
      <c r="W584" s="1"/>
      <c r="X584" s="1"/>
      <c r="Y584" s="1"/>
      <c r="Z584" s="1"/>
      <c r="AA584" s="1"/>
      <c r="AB584" s="1"/>
      <c r="AC584" s="1"/>
      <c r="AD584" s="1"/>
      <c r="AE584" s="1"/>
    </row>
    <row r="585" spans="1:31" ht="14.25" customHeight="1">
      <c r="A585" s="27"/>
      <c r="B585" s="1"/>
      <c r="C585" s="8"/>
      <c r="D585" s="8"/>
      <c r="E585" s="8"/>
      <c r="G585" s="1"/>
      <c r="H585" s="1"/>
      <c r="I585" s="8"/>
      <c r="J585" s="1"/>
      <c r="K585" s="1"/>
      <c r="L585" s="1"/>
      <c r="M585" s="1"/>
      <c r="N585" s="1"/>
      <c r="O585" s="1"/>
      <c r="P585" s="1"/>
      <c r="Q585" s="1"/>
      <c r="R585" s="1"/>
      <c r="S585" s="1"/>
      <c r="T585" s="1"/>
      <c r="U585" s="1"/>
      <c r="V585" s="1"/>
      <c r="W585" s="1"/>
      <c r="X585" s="1"/>
      <c r="Y585" s="1"/>
      <c r="Z585" s="1"/>
      <c r="AA585" s="1"/>
      <c r="AB585" s="1"/>
      <c r="AC585" s="1"/>
      <c r="AD585" s="1"/>
      <c r="AE585" s="1"/>
    </row>
    <row r="586" spans="1:31" ht="14.25" customHeight="1">
      <c r="A586" s="27"/>
      <c r="B586" s="1"/>
      <c r="C586" s="8"/>
      <c r="D586" s="8"/>
      <c r="E586" s="8"/>
      <c r="G586" s="1"/>
      <c r="H586" s="1"/>
      <c r="I586" s="8"/>
      <c r="J586" s="1"/>
      <c r="K586" s="1"/>
      <c r="L586" s="1"/>
      <c r="M586" s="1"/>
      <c r="N586" s="1"/>
      <c r="O586" s="1"/>
      <c r="P586" s="1"/>
      <c r="Q586" s="1"/>
      <c r="R586" s="1"/>
      <c r="S586" s="1"/>
      <c r="T586" s="1"/>
      <c r="U586" s="1"/>
      <c r="V586" s="1"/>
      <c r="W586" s="1"/>
      <c r="X586" s="1"/>
      <c r="Y586" s="1"/>
      <c r="Z586" s="1"/>
      <c r="AA586" s="1"/>
      <c r="AB586" s="1"/>
      <c r="AC586" s="1"/>
      <c r="AD586" s="1"/>
      <c r="AE586" s="1"/>
    </row>
    <row r="587" spans="1:31" ht="14.25" customHeight="1">
      <c r="A587" s="27"/>
      <c r="B587" s="1"/>
      <c r="C587" s="8"/>
      <c r="D587" s="8"/>
      <c r="E587" s="8"/>
      <c r="G587" s="1"/>
      <c r="H587" s="1"/>
      <c r="I587" s="8"/>
      <c r="J587" s="1"/>
      <c r="K587" s="1"/>
      <c r="L587" s="1"/>
      <c r="M587" s="1"/>
      <c r="N587" s="1"/>
      <c r="O587" s="1"/>
      <c r="P587" s="1"/>
      <c r="Q587" s="1"/>
      <c r="R587" s="1"/>
      <c r="S587" s="1"/>
      <c r="T587" s="1"/>
      <c r="U587" s="1"/>
      <c r="V587" s="1"/>
      <c r="W587" s="1"/>
      <c r="X587" s="1"/>
      <c r="Y587" s="1"/>
      <c r="Z587" s="1"/>
      <c r="AA587" s="1"/>
      <c r="AB587" s="1"/>
      <c r="AC587" s="1"/>
      <c r="AD587" s="1"/>
      <c r="AE587" s="1"/>
    </row>
    <row r="588" spans="1:31" ht="14.25" customHeight="1">
      <c r="A588" s="27"/>
      <c r="B588" s="1"/>
      <c r="C588" s="8"/>
      <c r="D588" s="8"/>
      <c r="E588" s="8"/>
      <c r="G588" s="1"/>
      <c r="H588" s="1"/>
      <c r="I588" s="8"/>
      <c r="J588" s="1"/>
      <c r="K588" s="1"/>
      <c r="L588" s="1"/>
      <c r="M588" s="1"/>
      <c r="N588" s="1"/>
      <c r="O588" s="1"/>
      <c r="P588" s="1"/>
      <c r="Q588" s="1"/>
      <c r="R588" s="1"/>
      <c r="S588" s="1"/>
      <c r="T588" s="1"/>
      <c r="U588" s="1"/>
      <c r="V588" s="1"/>
      <c r="W588" s="1"/>
      <c r="X588" s="1"/>
      <c r="Y588" s="1"/>
      <c r="Z588" s="1"/>
      <c r="AA588" s="1"/>
      <c r="AB588" s="1"/>
      <c r="AC588" s="1"/>
      <c r="AD588" s="1"/>
      <c r="AE588" s="1"/>
    </row>
    <row r="589" spans="1:31" ht="14.25" customHeight="1">
      <c r="A589" s="27"/>
      <c r="B589" s="1"/>
      <c r="C589" s="8"/>
      <c r="D589" s="8"/>
      <c r="E589" s="8"/>
      <c r="G589" s="1"/>
      <c r="H589" s="1"/>
      <c r="I589" s="8"/>
      <c r="J589" s="1"/>
      <c r="K589" s="1"/>
      <c r="L589" s="1"/>
      <c r="M589" s="1"/>
      <c r="N589" s="1"/>
      <c r="O589" s="1"/>
      <c r="P589" s="1"/>
      <c r="Q589" s="1"/>
      <c r="R589" s="1"/>
      <c r="S589" s="1"/>
      <c r="T589" s="1"/>
      <c r="U589" s="1"/>
      <c r="V589" s="1"/>
      <c r="W589" s="1"/>
      <c r="X589" s="1"/>
      <c r="Y589" s="1"/>
      <c r="Z589" s="1"/>
      <c r="AA589" s="1"/>
      <c r="AB589" s="1"/>
      <c r="AC589" s="1"/>
      <c r="AD589" s="1"/>
      <c r="AE589" s="1"/>
    </row>
    <row r="590" spans="1:31" ht="14.25" customHeight="1">
      <c r="A590" s="27"/>
      <c r="B590" s="1"/>
      <c r="C590" s="8"/>
      <c r="D590" s="8"/>
      <c r="E590" s="8"/>
      <c r="G590" s="1"/>
      <c r="H590" s="1"/>
      <c r="I590" s="8"/>
      <c r="J590" s="1"/>
      <c r="K590" s="1"/>
      <c r="L590" s="1"/>
      <c r="M590" s="1"/>
      <c r="N590" s="1"/>
      <c r="O590" s="1"/>
      <c r="P590" s="1"/>
      <c r="Q590" s="1"/>
      <c r="R590" s="1"/>
      <c r="S590" s="1"/>
      <c r="T590" s="1"/>
      <c r="U590" s="1"/>
      <c r="V590" s="1"/>
      <c r="W590" s="1"/>
      <c r="X590" s="1"/>
      <c r="Y590" s="1"/>
      <c r="Z590" s="1"/>
      <c r="AA590" s="1"/>
      <c r="AB590" s="1"/>
      <c r="AC590" s="1"/>
      <c r="AD590" s="1"/>
      <c r="AE590" s="1"/>
    </row>
    <row r="591" spans="1:31" ht="14.25" customHeight="1">
      <c r="A591" s="27"/>
      <c r="B591" s="1"/>
      <c r="C591" s="8"/>
      <c r="D591" s="8"/>
      <c r="E591" s="8"/>
      <c r="G591" s="1"/>
      <c r="H591" s="1"/>
      <c r="I591" s="8"/>
      <c r="J591" s="1"/>
      <c r="K591" s="1"/>
      <c r="L591" s="1"/>
      <c r="M591" s="1"/>
      <c r="N591" s="1"/>
      <c r="O591" s="1"/>
      <c r="P591" s="1"/>
      <c r="Q591" s="1"/>
      <c r="R591" s="1"/>
      <c r="S591" s="1"/>
      <c r="T591" s="1"/>
      <c r="U591" s="1"/>
      <c r="V591" s="1"/>
      <c r="W591" s="1"/>
      <c r="X591" s="1"/>
      <c r="Y591" s="1"/>
      <c r="Z591" s="1"/>
      <c r="AA591" s="1"/>
      <c r="AB591" s="1"/>
      <c r="AC591" s="1"/>
      <c r="AD591" s="1"/>
      <c r="AE591" s="1"/>
    </row>
    <row r="592" spans="1:31" ht="14.25" customHeight="1">
      <c r="A592" s="27"/>
      <c r="B592" s="1"/>
      <c r="C592" s="8"/>
      <c r="D592" s="8"/>
      <c r="E592" s="8"/>
      <c r="G592" s="1"/>
      <c r="H592" s="1"/>
      <c r="I592" s="8"/>
      <c r="J592" s="1"/>
      <c r="K592" s="1"/>
      <c r="L592" s="1"/>
      <c r="M592" s="1"/>
      <c r="N592" s="1"/>
      <c r="O592" s="1"/>
      <c r="P592" s="1"/>
      <c r="Q592" s="1"/>
      <c r="R592" s="1"/>
      <c r="S592" s="1"/>
      <c r="T592" s="1"/>
      <c r="U592" s="1"/>
      <c r="V592" s="1"/>
      <c r="W592" s="1"/>
      <c r="X592" s="1"/>
      <c r="Y592" s="1"/>
      <c r="Z592" s="1"/>
      <c r="AA592" s="1"/>
      <c r="AB592" s="1"/>
      <c r="AC592" s="1"/>
      <c r="AD592" s="1"/>
      <c r="AE592" s="1"/>
    </row>
    <row r="593" spans="1:31" ht="14.25" customHeight="1">
      <c r="A593" s="27"/>
      <c r="B593" s="1"/>
      <c r="C593" s="8"/>
      <c r="D593" s="8"/>
      <c r="E593" s="8"/>
      <c r="G593" s="1"/>
      <c r="H593" s="1"/>
      <c r="I593" s="8"/>
      <c r="J593" s="1"/>
      <c r="K593" s="1"/>
      <c r="L593" s="1"/>
      <c r="M593" s="1"/>
      <c r="N593" s="1"/>
      <c r="O593" s="1"/>
      <c r="P593" s="1"/>
      <c r="Q593" s="1"/>
      <c r="R593" s="1"/>
      <c r="S593" s="1"/>
      <c r="T593" s="1"/>
      <c r="U593" s="1"/>
      <c r="V593" s="1"/>
      <c r="W593" s="1"/>
      <c r="X593" s="1"/>
      <c r="Y593" s="1"/>
      <c r="Z593" s="1"/>
      <c r="AA593" s="1"/>
      <c r="AB593" s="1"/>
      <c r="AC593" s="1"/>
      <c r="AD593" s="1"/>
      <c r="AE593" s="1"/>
    </row>
    <row r="594" spans="1:31" ht="14.25" customHeight="1">
      <c r="A594" s="27"/>
      <c r="B594" s="1"/>
      <c r="C594" s="8"/>
      <c r="D594" s="8"/>
      <c r="E594" s="8"/>
      <c r="G594" s="1"/>
      <c r="H594" s="1"/>
      <c r="I594" s="8"/>
      <c r="J594" s="1"/>
      <c r="K594" s="1"/>
      <c r="L594" s="1"/>
      <c r="M594" s="1"/>
      <c r="N594" s="1"/>
      <c r="O594" s="1"/>
      <c r="P594" s="1"/>
      <c r="Q594" s="1"/>
      <c r="R594" s="1"/>
      <c r="S594" s="1"/>
      <c r="T594" s="1"/>
      <c r="U594" s="1"/>
      <c r="V594" s="1"/>
      <c r="W594" s="1"/>
      <c r="X594" s="1"/>
      <c r="Y594" s="1"/>
      <c r="Z594" s="1"/>
      <c r="AA594" s="1"/>
      <c r="AB594" s="1"/>
      <c r="AC594" s="1"/>
      <c r="AD594" s="1"/>
      <c r="AE594" s="1"/>
    </row>
    <row r="595" spans="1:31" ht="14.25" customHeight="1">
      <c r="A595" s="27"/>
      <c r="B595" s="1"/>
      <c r="C595" s="8"/>
      <c r="D595" s="8"/>
      <c r="E595" s="8"/>
      <c r="G595" s="1"/>
      <c r="H595" s="1"/>
      <c r="I595" s="8"/>
      <c r="J595" s="1"/>
      <c r="K595" s="1"/>
      <c r="L595" s="1"/>
      <c r="M595" s="1"/>
      <c r="N595" s="1"/>
      <c r="O595" s="1"/>
      <c r="P595" s="1"/>
      <c r="Q595" s="1"/>
      <c r="R595" s="1"/>
      <c r="S595" s="1"/>
      <c r="T595" s="1"/>
      <c r="U595" s="1"/>
      <c r="V595" s="1"/>
      <c r="W595" s="1"/>
      <c r="X595" s="1"/>
      <c r="Y595" s="1"/>
      <c r="Z595" s="1"/>
      <c r="AA595" s="1"/>
      <c r="AB595" s="1"/>
      <c r="AC595" s="1"/>
      <c r="AD595" s="1"/>
      <c r="AE595" s="1"/>
    </row>
    <row r="596" spans="1:31" ht="14.25" customHeight="1">
      <c r="A596" s="27"/>
      <c r="B596" s="1"/>
      <c r="C596" s="8"/>
      <c r="D596" s="8"/>
      <c r="E596" s="8"/>
      <c r="G596" s="1"/>
      <c r="H596" s="1"/>
      <c r="I596" s="8"/>
      <c r="J596" s="1"/>
      <c r="K596" s="1"/>
      <c r="L596" s="1"/>
      <c r="M596" s="1"/>
      <c r="N596" s="1"/>
      <c r="O596" s="1"/>
      <c r="P596" s="1"/>
      <c r="Q596" s="1"/>
      <c r="R596" s="1"/>
      <c r="S596" s="1"/>
      <c r="T596" s="1"/>
      <c r="U596" s="1"/>
      <c r="V596" s="1"/>
      <c r="W596" s="1"/>
      <c r="X596" s="1"/>
      <c r="Y596" s="1"/>
      <c r="Z596" s="1"/>
      <c r="AA596" s="1"/>
      <c r="AB596" s="1"/>
      <c r="AC596" s="1"/>
      <c r="AD596" s="1"/>
      <c r="AE596" s="1"/>
    </row>
    <row r="597" spans="1:31" ht="14.25" customHeight="1">
      <c r="A597" s="27"/>
      <c r="B597" s="1"/>
      <c r="C597" s="8"/>
      <c r="D597" s="8"/>
      <c r="E597" s="8"/>
      <c r="G597" s="1"/>
      <c r="H597" s="1"/>
      <c r="I597" s="8"/>
      <c r="J597" s="1"/>
      <c r="K597" s="1"/>
      <c r="L597" s="1"/>
      <c r="M597" s="1"/>
      <c r="N597" s="1"/>
      <c r="O597" s="1"/>
      <c r="P597" s="1"/>
      <c r="Q597" s="1"/>
      <c r="R597" s="1"/>
      <c r="S597" s="1"/>
      <c r="T597" s="1"/>
      <c r="U597" s="1"/>
      <c r="V597" s="1"/>
      <c r="W597" s="1"/>
      <c r="X597" s="1"/>
      <c r="Y597" s="1"/>
      <c r="Z597" s="1"/>
      <c r="AA597" s="1"/>
      <c r="AB597" s="1"/>
      <c r="AC597" s="1"/>
      <c r="AD597" s="1"/>
      <c r="AE597" s="1"/>
    </row>
    <row r="598" spans="1:31" ht="14.25" customHeight="1">
      <c r="A598" s="27"/>
      <c r="B598" s="1"/>
      <c r="C598" s="8"/>
      <c r="D598" s="8"/>
      <c r="E598" s="8"/>
      <c r="G598" s="1"/>
      <c r="H598" s="1"/>
      <c r="I598" s="8"/>
      <c r="J598" s="1"/>
      <c r="K598" s="1"/>
      <c r="L598" s="1"/>
      <c r="M598" s="1"/>
      <c r="N598" s="1"/>
      <c r="O598" s="1"/>
      <c r="P598" s="1"/>
      <c r="Q598" s="1"/>
      <c r="R598" s="1"/>
      <c r="S598" s="1"/>
      <c r="T598" s="1"/>
      <c r="U598" s="1"/>
      <c r="V598" s="1"/>
      <c r="W598" s="1"/>
      <c r="X598" s="1"/>
      <c r="Y598" s="1"/>
      <c r="Z598" s="1"/>
      <c r="AA598" s="1"/>
      <c r="AB598" s="1"/>
      <c r="AC598" s="1"/>
      <c r="AD598" s="1"/>
      <c r="AE598" s="1"/>
    </row>
    <row r="599" spans="1:31" ht="14.25" customHeight="1">
      <c r="A599" s="27"/>
      <c r="B599" s="1"/>
      <c r="C599" s="8"/>
      <c r="D599" s="8"/>
      <c r="E599" s="8"/>
      <c r="G599" s="1"/>
      <c r="H599" s="1"/>
      <c r="I599" s="8"/>
      <c r="J599" s="1"/>
      <c r="K599" s="1"/>
      <c r="L599" s="1"/>
      <c r="M599" s="1"/>
      <c r="N599" s="1"/>
      <c r="O599" s="1"/>
      <c r="P599" s="1"/>
      <c r="Q599" s="1"/>
      <c r="R599" s="1"/>
      <c r="S599" s="1"/>
      <c r="T599" s="1"/>
      <c r="U599" s="1"/>
      <c r="V599" s="1"/>
      <c r="W599" s="1"/>
      <c r="X599" s="1"/>
      <c r="Y599" s="1"/>
      <c r="Z599" s="1"/>
      <c r="AA599" s="1"/>
      <c r="AB599" s="1"/>
      <c r="AC599" s="1"/>
      <c r="AD599" s="1"/>
      <c r="AE599" s="1"/>
    </row>
    <row r="600" spans="1:31" ht="14.25" customHeight="1">
      <c r="A600" s="27"/>
      <c r="B600" s="1"/>
      <c r="C600" s="8"/>
      <c r="D600" s="8"/>
      <c r="E600" s="8"/>
      <c r="G600" s="1"/>
      <c r="H600" s="1"/>
      <c r="I600" s="8"/>
      <c r="J600" s="1"/>
      <c r="K600" s="1"/>
      <c r="L600" s="1"/>
      <c r="M600" s="1"/>
      <c r="N600" s="1"/>
      <c r="O600" s="1"/>
      <c r="P600" s="1"/>
      <c r="Q600" s="1"/>
      <c r="R600" s="1"/>
      <c r="S600" s="1"/>
      <c r="T600" s="1"/>
      <c r="U600" s="1"/>
      <c r="V600" s="1"/>
      <c r="W600" s="1"/>
      <c r="X600" s="1"/>
      <c r="Y600" s="1"/>
      <c r="Z600" s="1"/>
      <c r="AA600" s="1"/>
      <c r="AB600" s="1"/>
      <c r="AC600" s="1"/>
      <c r="AD600" s="1"/>
      <c r="AE600" s="1"/>
    </row>
    <row r="601" spans="1:31" ht="14.25" customHeight="1">
      <c r="A601" s="27"/>
      <c r="B601" s="1"/>
      <c r="C601" s="8"/>
      <c r="D601" s="8"/>
      <c r="E601" s="8"/>
      <c r="G601" s="1"/>
      <c r="H601" s="1"/>
      <c r="I601" s="8"/>
      <c r="J601" s="1"/>
      <c r="K601" s="1"/>
      <c r="L601" s="1"/>
      <c r="M601" s="1"/>
      <c r="N601" s="1"/>
      <c r="O601" s="1"/>
      <c r="P601" s="1"/>
      <c r="Q601" s="1"/>
      <c r="R601" s="1"/>
      <c r="S601" s="1"/>
      <c r="T601" s="1"/>
      <c r="U601" s="1"/>
      <c r="V601" s="1"/>
      <c r="W601" s="1"/>
      <c r="X601" s="1"/>
      <c r="Y601" s="1"/>
      <c r="Z601" s="1"/>
      <c r="AA601" s="1"/>
      <c r="AB601" s="1"/>
      <c r="AC601" s="1"/>
      <c r="AD601" s="1"/>
      <c r="AE601" s="1"/>
    </row>
    <row r="602" spans="1:31" ht="14.25" customHeight="1">
      <c r="A602" s="27"/>
      <c r="B602" s="1"/>
      <c r="C602" s="8"/>
      <c r="D602" s="8"/>
      <c r="E602" s="8"/>
      <c r="G602" s="1"/>
      <c r="H602" s="1"/>
      <c r="I602" s="8"/>
      <c r="J602" s="1"/>
      <c r="K602" s="1"/>
      <c r="L602" s="1"/>
      <c r="M602" s="1"/>
      <c r="N602" s="1"/>
      <c r="O602" s="1"/>
      <c r="P602" s="1"/>
      <c r="Q602" s="1"/>
      <c r="R602" s="1"/>
      <c r="S602" s="1"/>
      <c r="T602" s="1"/>
      <c r="U602" s="1"/>
      <c r="V602" s="1"/>
      <c r="W602" s="1"/>
      <c r="X602" s="1"/>
      <c r="Y602" s="1"/>
      <c r="Z602" s="1"/>
      <c r="AA602" s="1"/>
      <c r="AB602" s="1"/>
      <c r="AC602" s="1"/>
      <c r="AD602" s="1"/>
      <c r="AE602" s="1"/>
    </row>
    <row r="603" spans="1:31" ht="14.25" customHeight="1">
      <c r="A603" s="27"/>
      <c r="B603" s="1"/>
      <c r="C603" s="8"/>
      <c r="D603" s="8"/>
      <c r="E603" s="8"/>
      <c r="G603" s="1"/>
      <c r="H603" s="1"/>
      <c r="I603" s="8"/>
      <c r="J603" s="1"/>
      <c r="K603" s="1"/>
      <c r="L603" s="1"/>
      <c r="M603" s="1"/>
      <c r="N603" s="1"/>
      <c r="O603" s="1"/>
      <c r="P603" s="1"/>
      <c r="Q603" s="1"/>
      <c r="R603" s="1"/>
      <c r="S603" s="1"/>
      <c r="T603" s="1"/>
      <c r="U603" s="1"/>
      <c r="V603" s="1"/>
      <c r="W603" s="1"/>
      <c r="X603" s="1"/>
      <c r="Y603" s="1"/>
      <c r="Z603" s="1"/>
      <c r="AA603" s="1"/>
      <c r="AB603" s="1"/>
      <c r="AC603" s="1"/>
      <c r="AD603" s="1"/>
      <c r="AE603" s="1"/>
    </row>
    <row r="604" spans="1:31" ht="14.25" customHeight="1">
      <c r="A604" s="27"/>
      <c r="B604" s="1"/>
      <c r="C604" s="8"/>
      <c r="D604" s="8"/>
      <c r="E604" s="8"/>
      <c r="G604" s="1"/>
      <c r="H604" s="1"/>
      <c r="I604" s="8"/>
      <c r="J604" s="1"/>
      <c r="K604" s="1"/>
      <c r="L604" s="1"/>
      <c r="M604" s="1"/>
      <c r="N604" s="1"/>
      <c r="O604" s="1"/>
      <c r="P604" s="1"/>
      <c r="Q604" s="1"/>
      <c r="R604" s="1"/>
      <c r="S604" s="1"/>
      <c r="T604" s="1"/>
      <c r="U604" s="1"/>
      <c r="V604" s="1"/>
      <c r="W604" s="1"/>
      <c r="X604" s="1"/>
      <c r="Y604" s="1"/>
      <c r="Z604" s="1"/>
      <c r="AA604" s="1"/>
      <c r="AB604" s="1"/>
      <c r="AC604" s="1"/>
      <c r="AD604" s="1"/>
      <c r="AE604" s="1"/>
    </row>
    <row r="605" spans="1:31" ht="14.25" customHeight="1">
      <c r="A605" s="27"/>
      <c r="B605" s="1"/>
      <c r="C605" s="8"/>
      <c r="D605" s="8"/>
      <c r="E605" s="8"/>
      <c r="G605" s="1"/>
      <c r="H605" s="1"/>
      <c r="I605" s="8"/>
      <c r="J605" s="1"/>
      <c r="K605" s="1"/>
      <c r="L605" s="1"/>
      <c r="M605" s="1"/>
      <c r="N605" s="1"/>
      <c r="O605" s="1"/>
      <c r="P605" s="1"/>
      <c r="Q605" s="1"/>
      <c r="R605" s="1"/>
      <c r="S605" s="1"/>
      <c r="T605" s="1"/>
      <c r="U605" s="1"/>
      <c r="V605" s="1"/>
      <c r="W605" s="1"/>
      <c r="X605" s="1"/>
      <c r="Y605" s="1"/>
      <c r="Z605" s="1"/>
      <c r="AA605" s="1"/>
      <c r="AB605" s="1"/>
      <c r="AC605" s="1"/>
      <c r="AD605" s="1"/>
      <c r="AE605" s="1"/>
    </row>
    <row r="606" spans="1:31" ht="14.25" customHeight="1">
      <c r="A606" s="27"/>
      <c r="B606" s="1"/>
      <c r="C606" s="8"/>
      <c r="D606" s="8"/>
      <c r="E606" s="8"/>
      <c r="G606" s="1"/>
      <c r="H606" s="1"/>
      <c r="I606" s="8"/>
      <c r="J606" s="1"/>
      <c r="K606" s="1"/>
      <c r="L606" s="1"/>
      <c r="M606" s="1"/>
      <c r="N606" s="1"/>
      <c r="O606" s="1"/>
      <c r="P606" s="1"/>
      <c r="Q606" s="1"/>
      <c r="R606" s="1"/>
      <c r="S606" s="1"/>
      <c r="T606" s="1"/>
      <c r="U606" s="1"/>
      <c r="V606" s="1"/>
      <c r="W606" s="1"/>
      <c r="X606" s="1"/>
      <c r="Y606" s="1"/>
      <c r="Z606" s="1"/>
      <c r="AA606" s="1"/>
      <c r="AB606" s="1"/>
      <c r="AC606" s="1"/>
      <c r="AD606" s="1"/>
      <c r="AE606" s="1"/>
    </row>
    <row r="607" spans="1:31" ht="14.25" customHeight="1">
      <c r="A607" s="27"/>
      <c r="B607" s="1"/>
      <c r="C607" s="8"/>
      <c r="D607" s="8"/>
      <c r="E607" s="8"/>
      <c r="G607" s="1"/>
      <c r="H607" s="1"/>
      <c r="I607" s="8"/>
      <c r="J607" s="1"/>
      <c r="K607" s="1"/>
      <c r="L607" s="1"/>
      <c r="M607" s="1"/>
      <c r="N607" s="1"/>
      <c r="O607" s="1"/>
      <c r="P607" s="1"/>
      <c r="Q607" s="1"/>
      <c r="R607" s="1"/>
      <c r="S607" s="1"/>
      <c r="T607" s="1"/>
      <c r="U607" s="1"/>
      <c r="V607" s="1"/>
      <c r="W607" s="1"/>
      <c r="X607" s="1"/>
      <c r="Y607" s="1"/>
      <c r="Z607" s="1"/>
      <c r="AA607" s="1"/>
      <c r="AB607" s="1"/>
      <c r="AC607" s="1"/>
      <c r="AD607" s="1"/>
      <c r="AE607" s="1"/>
    </row>
    <row r="608" spans="1:31" ht="14.25" customHeight="1">
      <c r="A608" s="27"/>
      <c r="B608" s="1"/>
      <c r="C608" s="8"/>
      <c r="D608" s="8"/>
      <c r="E608" s="8"/>
      <c r="G608" s="1"/>
      <c r="H608" s="1"/>
      <c r="I608" s="8"/>
      <c r="J608" s="1"/>
      <c r="K608" s="1"/>
      <c r="L608" s="1"/>
      <c r="M608" s="1"/>
      <c r="N608" s="1"/>
      <c r="O608" s="1"/>
      <c r="P608" s="1"/>
      <c r="Q608" s="1"/>
      <c r="R608" s="1"/>
      <c r="S608" s="1"/>
      <c r="T608" s="1"/>
      <c r="U608" s="1"/>
      <c r="V608" s="1"/>
      <c r="W608" s="1"/>
      <c r="X608" s="1"/>
      <c r="Y608" s="1"/>
      <c r="Z608" s="1"/>
      <c r="AA608" s="1"/>
      <c r="AB608" s="1"/>
      <c r="AC608" s="1"/>
      <c r="AD608" s="1"/>
      <c r="AE608" s="1"/>
    </row>
    <row r="609" spans="1:31" ht="14.25" customHeight="1">
      <c r="A609" s="27"/>
      <c r="B609" s="1"/>
      <c r="C609" s="8"/>
      <c r="D609" s="8"/>
      <c r="E609" s="8"/>
      <c r="G609" s="1"/>
      <c r="H609" s="1"/>
      <c r="I609" s="8"/>
      <c r="J609" s="1"/>
      <c r="K609" s="1"/>
      <c r="L609" s="1"/>
      <c r="M609" s="1"/>
      <c r="N609" s="1"/>
      <c r="O609" s="1"/>
      <c r="P609" s="1"/>
      <c r="Q609" s="1"/>
      <c r="R609" s="1"/>
      <c r="S609" s="1"/>
      <c r="T609" s="1"/>
      <c r="U609" s="1"/>
      <c r="V609" s="1"/>
      <c r="W609" s="1"/>
      <c r="X609" s="1"/>
      <c r="Y609" s="1"/>
      <c r="Z609" s="1"/>
      <c r="AA609" s="1"/>
      <c r="AB609" s="1"/>
      <c r="AC609" s="1"/>
      <c r="AD609" s="1"/>
      <c r="AE609" s="1"/>
    </row>
    <row r="610" spans="1:31" ht="14.25" customHeight="1">
      <c r="A610" s="27"/>
      <c r="B610" s="1"/>
      <c r="C610" s="8"/>
      <c r="D610" s="8"/>
      <c r="E610" s="8"/>
      <c r="G610" s="1"/>
      <c r="H610" s="1"/>
      <c r="I610" s="8"/>
      <c r="J610" s="1"/>
      <c r="K610" s="1"/>
      <c r="L610" s="1"/>
      <c r="M610" s="1"/>
      <c r="N610" s="1"/>
      <c r="O610" s="1"/>
      <c r="P610" s="1"/>
      <c r="Q610" s="1"/>
      <c r="R610" s="1"/>
      <c r="S610" s="1"/>
      <c r="T610" s="1"/>
      <c r="U610" s="1"/>
      <c r="V610" s="1"/>
      <c r="W610" s="1"/>
      <c r="X610" s="1"/>
      <c r="Y610" s="1"/>
      <c r="Z610" s="1"/>
      <c r="AA610" s="1"/>
      <c r="AB610" s="1"/>
      <c r="AC610" s="1"/>
      <c r="AD610" s="1"/>
      <c r="AE610" s="1"/>
    </row>
    <row r="611" spans="1:31" ht="14.25" customHeight="1">
      <c r="A611" s="27"/>
      <c r="B611" s="1"/>
      <c r="C611" s="8"/>
      <c r="D611" s="8"/>
      <c r="E611" s="8"/>
      <c r="G611" s="1"/>
      <c r="H611" s="1"/>
      <c r="I611" s="8"/>
      <c r="J611" s="1"/>
      <c r="K611" s="1"/>
      <c r="L611" s="1"/>
      <c r="M611" s="1"/>
      <c r="N611" s="1"/>
      <c r="O611" s="1"/>
      <c r="P611" s="1"/>
      <c r="Q611" s="1"/>
      <c r="R611" s="1"/>
      <c r="S611" s="1"/>
      <c r="T611" s="1"/>
      <c r="U611" s="1"/>
      <c r="V611" s="1"/>
      <c r="W611" s="1"/>
      <c r="X611" s="1"/>
      <c r="Y611" s="1"/>
      <c r="Z611" s="1"/>
      <c r="AA611" s="1"/>
      <c r="AB611" s="1"/>
      <c r="AC611" s="1"/>
      <c r="AD611" s="1"/>
      <c r="AE611" s="1"/>
    </row>
    <row r="612" spans="1:31" ht="14.25" customHeight="1">
      <c r="A612" s="27"/>
      <c r="B612" s="1"/>
      <c r="C612" s="8"/>
      <c r="D612" s="8"/>
      <c r="E612" s="8"/>
      <c r="G612" s="1"/>
      <c r="H612" s="1"/>
      <c r="I612" s="8"/>
      <c r="J612" s="1"/>
      <c r="K612" s="1"/>
      <c r="L612" s="1"/>
      <c r="M612" s="1"/>
      <c r="N612" s="1"/>
      <c r="O612" s="1"/>
      <c r="P612" s="1"/>
      <c r="Q612" s="1"/>
      <c r="R612" s="1"/>
      <c r="S612" s="1"/>
      <c r="T612" s="1"/>
      <c r="U612" s="1"/>
      <c r="V612" s="1"/>
      <c r="W612" s="1"/>
      <c r="X612" s="1"/>
      <c r="Y612" s="1"/>
      <c r="Z612" s="1"/>
      <c r="AA612" s="1"/>
      <c r="AB612" s="1"/>
      <c r="AC612" s="1"/>
      <c r="AD612" s="1"/>
      <c r="AE612" s="1"/>
    </row>
    <row r="613" spans="1:31" ht="14.25" customHeight="1">
      <c r="A613" s="27"/>
      <c r="B613" s="1"/>
      <c r="C613" s="8"/>
      <c r="D613" s="8"/>
      <c r="E613" s="8"/>
      <c r="G613" s="1"/>
      <c r="H613" s="1"/>
      <c r="I613" s="8"/>
      <c r="J613" s="1"/>
      <c r="K613" s="1"/>
      <c r="L613" s="1"/>
      <c r="M613" s="1"/>
      <c r="N613" s="1"/>
      <c r="O613" s="1"/>
      <c r="P613" s="1"/>
      <c r="Q613" s="1"/>
      <c r="R613" s="1"/>
      <c r="S613" s="1"/>
      <c r="T613" s="1"/>
      <c r="U613" s="1"/>
      <c r="V613" s="1"/>
      <c r="W613" s="1"/>
      <c r="X613" s="1"/>
      <c r="Y613" s="1"/>
      <c r="Z613" s="1"/>
      <c r="AA613" s="1"/>
      <c r="AB613" s="1"/>
      <c r="AC613" s="1"/>
      <c r="AD613" s="1"/>
      <c r="AE613" s="1"/>
    </row>
    <row r="614" spans="1:31" ht="14.25" customHeight="1">
      <c r="A614" s="27"/>
      <c r="B614" s="1"/>
      <c r="C614" s="8"/>
      <c r="D614" s="8"/>
      <c r="E614" s="8"/>
      <c r="G614" s="1"/>
      <c r="H614" s="1"/>
      <c r="I614" s="8"/>
      <c r="J614" s="1"/>
      <c r="K614" s="1"/>
      <c r="L614" s="1"/>
      <c r="M614" s="1"/>
      <c r="N614" s="1"/>
      <c r="O614" s="1"/>
      <c r="P614" s="1"/>
      <c r="Q614" s="1"/>
      <c r="R614" s="1"/>
      <c r="S614" s="1"/>
      <c r="T614" s="1"/>
      <c r="U614" s="1"/>
      <c r="V614" s="1"/>
      <c r="W614" s="1"/>
      <c r="X614" s="1"/>
      <c r="Y614" s="1"/>
      <c r="Z614" s="1"/>
      <c r="AA614" s="1"/>
      <c r="AB614" s="1"/>
      <c r="AC614" s="1"/>
      <c r="AD614" s="1"/>
      <c r="AE614" s="1"/>
    </row>
    <row r="615" spans="1:31" ht="14.25" customHeight="1">
      <c r="A615" s="27"/>
      <c r="B615" s="1"/>
      <c r="C615" s="8"/>
      <c r="D615" s="8"/>
      <c r="E615" s="8"/>
      <c r="G615" s="1"/>
      <c r="H615" s="1"/>
      <c r="I615" s="8"/>
      <c r="J615" s="1"/>
      <c r="K615" s="1"/>
      <c r="L615" s="1"/>
      <c r="M615" s="1"/>
      <c r="N615" s="1"/>
      <c r="O615" s="1"/>
      <c r="P615" s="1"/>
      <c r="Q615" s="1"/>
      <c r="R615" s="1"/>
      <c r="S615" s="1"/>
      <c r="T615" s="1"/>
      <c r="U615" s="1"/>
      <c r="V615" s="1"/>
      <c r="W615" s="1"/>
      <c r="X615" s="1"/>
      <c r="Y615" s="1"/>
      <c r="Z615" s="1"/>
      <c r="AA615" s="1"/>
      <c r="AB615" s="1"/>
      <c r="AC615" s="1"/>
      <c r="AD615" s="1"/>
      <c r="AE615" s="1"/>
    </row>
    <row r="616" spans="1:31" ht="14.25" customHeight="1">
      <c r="A616" s="27"/>
      <c r="B616" s="1"/>
      <c r="C616" s="8"/>
      <c r="D616" s="8"/>
      <c r="E616" s="8"/>
      <c r="G616" s="1"/>
      <c r="H616" s="1"/>
      <c r="I616" s="8"/>
      <c r="J616" s="1"/>
      <c r="K616" s="1"/>
      <c r="L616" s="1"/>
      <c r="M616" s="1"/>
      <c r="N616" s="1"/>
      <c r="O616" s="1"/>
      <c r="P616" s="1"/>
      <c r="Q616" s="1"/>
      <c r="R616" s="1"/>
      <c r="S616" s="1"/>
      <c r="T616" s="1"/>
      <c r="U616" s="1"/>
      <c r="V616" s="1"/>
      <c r="W616" s="1"/>
      <c r="X616" s="1"/>
      <c r="Y616" s="1"/>
      <c r="Z616" s="1"/>
      <c r="AA616" s="1"/>
      <c r="AB616" s="1"/>
      <c r="AC616" s="1"/>
      <c r="AD616" s="1"/>
      <c r="AE616" s="1"/>
    </row>
    <row r="617" spans="1:31" ht="14.25" customHeight="1">
      <c r="A617" s="27"/>
      <c r="B617" s="1"/>
      <c r="C617" s="8"/>
      <c r="D617" s="8"/>
      <c r="E617" s="8"/>
      <c r="G617" s="1"/>
      <c r="H617" s="1"/>
      <c r="I617" s="8"/>
      <c r="J617" s="1"/>
      <c r="K617" s="1"/>
      <c r="L617" s="1"/>
      <c r="M617" s="1"/>
      <c r="N617" s="1"/>
      <c r="O617" s="1"/>
      <c r="P617" s="1"/>
      <c r="Q617" s="1"/>
      <c r="R617" s="1"/>
      <c r="S617" s="1"/>
      <c r="T617" s="1"/>
      <c r="U617" s="1"/>
      <c r="V617" s="1"/>
      <c r="W617" s="1"/>
      <c r="X617" s="1"/>
      <c r="Y617" s="1"/>
      <c r="Z617" s="1"/>
      <c r="AA617" s="1"/>
      <c r="AB617" s="1"/>
      <c r="AC617" s="1"/>
      <c r="AD617" s="1"/>
      <c r="AE617" s="1"/>
    </row>
    <row r="618" spans="1:31" ht="14.25" customHeight="1">
      <c r="A618" s="27"/>
      <c r="B618" s="1"/>
      <c r="C618" s="8"/>
      <c r="D618" s="8"/>
      <c r="E618" s="8"/>
      <c r="G618" s="1"/>
      <c r="H618" s="1"/>
      <c r="I618" s="8"/>
      <c r="J618" s="1"/>
      <c r="K618" s="1"/>
      <c r="L618" s="1"/>
      <c r="M618" s="1"/>
      <c r="N618" s="1"/>
      <c r="O618" s="1"/>
      <c r="P618" s="1"/>
      <c r="Q618" s="1"/>
      <c r="R618" s="1"/>
      <c r="S618" s="1"/>
      <c r="T618" s="1"/>
      <c r="U618" s="1"/>
      <c r="V618" s="1"/>
      <c r="W618" s="1"/>
      <c r="X618" s="1"/>
      <c r="Y618" s="1"/>
      <c r="Z618" s="1"/>
      <c r="AA618" s="1"/>
      <c r="AB618" s="1"/>
      <c r="AC618" s="1"/>
      <c r="AD618" s="1"/>
      <c r="AE618" s="1"/>
    </row>
    <row r="619" spans="1:31" ht="14.25" customHeight="1">
      <c r="A619" s="27"/>
      <c r="B619" s="1"/>
      <c r="C619" s="8"/>
      <c r="D619" s="8"/>
      <c r="E619" s="8"/>
      <c r="G619" s="1"/>
      <c r="H619" s="1"/>
      <c r="I619" s="8"/>
      <c r="J619" s="1"/>
      <c r="K619" s="1"/>
      <c r="L619" s="1"/>
      <c r="M619" s="1"/>
      <c r="N619" s="1"/>
      <c r="O619" s="1"/>
      <c r="P619" s="1"/>
      <c r="Q619" s="1"/>
      <c r="R619" s="1"/>
      <c r="S619" s="1"/>
      <c r="T619" s="1"/>
      <c r="U619" s="1"/>
      <c r="V619" s="1"/>
      <c r="W619" s="1"/>
      <c r="X619" s="1"/>
      <c r="Y619" s="1"/>
      <c r="Z619" s="1"/>
      <c r="AA619" s="1"/>
      <c r="AB619" s="1"/>
      <c r="AC619" s="1"/>
      <c r="AD619" s="1"/>
      <c r="AE619" s="1"/>
    </row>
    <row r="620" spans="1:31" ht="14.25" customHeight="1">
      <c r="A620" s="27"/>
      <c r="B620" s="1"/>
      <c r="C620" s="8"/>
      <c r="D620" s="8"/>
      <c r="E620" s="8"/>
      <c r="G620" s="1"/>
      <c r="H620" s="1"/>
      <c r="I620" s="8"/>
      <c r="J620" s="1"/>
      <c r="K620" s="1"/>
      <c r="L620" s="1"/>
      <c r="M620" s="1"/>
      <c r="N620" s="1"/>
      <c r="O620" s="1"/>
      <c r="P620" s="1"/>
      <c r="Q620" s="1"/>
      <c r="R620" s="1"/>
      <c r="S620" s="1"/>
      <c r="T620" s="1"/>
      <c r="U620" s="1"/>
      <c r="V620" s="1"/>
      <c r="W620" s="1"/>
      <c r="X620" s="1"/>
      <c r="Y620" s="1"/>
      <c r="Z620" s="1"/>
      <c r="AA620" s="1"/>
      <c r="AB620" s="1"/>
      <c r="AC620" s="1"/>
      <c r="AD620" s="1"/>
      <c r="AE620" s="1"/>
    </row>
    <row r="621" spans="1:31" ht="14.25" customHeight="1">
      <c r="A621" s="27"/>
      <c r="B621" s="1"/>
      <c r="C621" s="8"/>
      <c r="D621" s="8"/>
      <c r="E621" s="8"/>
      <c r="G621" s="1"/>
      <c r="H621" s="1"/>
      <c r="I621" s="8"/>
      <c r="J621" s="1"/>
      <c r="K621" s="1"/>
      <c r="L621" s="1"/>
      <c r="M621" s="1"/>
      <c r="N621" s="1"/>
      <c r="O621" s="1"/>
      <c r="P621" s="1"/>
      <c r="Q621" s="1"/>
      <c r="R621" s="1"/>
      <c r="S621" s="1"/>
      <c r="T621" s="1"/>
      <c r="U621" s="1"/>
      <c r="V621" s="1"/>
      <c r="W621" s="1"/>
      <c r="X621" s="1"/>
      <c r="Y621" s="1"/>
      <c r="Z621" s="1"/>
      <c r="AA621" s="1"/>
      <c r="AB621" s="1"/>
      <c r="AC621" s="1"/>
      <c r="AD621" s="1"/>
      <c r="AE621" s="1"/>
    </row>
    <row r="622" spans="1:31" ht="14.25" customHeight="1">
      <c r="A622" s="27"/>
      <c r="B622" s="1"/>
      <c r="C622" s="8"/>
      <c r="D622" s="8"/>
      <c r="E622" s="8"/>
      <c r="G622" s="1"/>
      <c r="H622" s="1"/>
      <c r="I622" s="8"/>
      <c r="J622" s="1"/>
      <c r="K622" s="1"/>
      <c r="L622" s="1"/>
      <c r="M622" s="1"/>
      <c r="N622" s="1"/>
      <c r="O622" s="1"/>
      <c r="P622" s="1"/>
      <c r="Q622" s="1"/>
      <c r="R622" s="1"/>
      <c r="S622" s="1"/>
      <c r="T622" s="1"/>
      <c r="U622" s="1"/>
      <c r="V622" s="1"/>
      <c r="W622" s="1"/>
      <c r="X622" s="1"/>
      <c r="Y622" s="1"/>
      <c r="Z622" s="1"/>
      <c r="AA622" s="1"/>
      <c r="AB622" s="1"/>
      <c r="AC622" s="1"/>
      <c r="AD622" s="1"/>
      <c r="AE622" s="1"/>
    </row>
    <row r="623" spans="1:31" ht="14.25" customHeight="1">
      <c r="A623" s="27"/>
      <c r="B623" s="1"/>
      <c r="C623" s="8"/>
      <c r="D623" s="8"/>
      <c r="E623" s="8"/>
      <c r="G623" s="1"/>
      <c r="H623" s="1"/>
      <c r="I623" s="8"/>
      <c r="J623" s="1"/>
      <c r="K623" s="1"/>
      <c r="L623" s="1"/>
      <c r="M623" s="1"/>
      <c r="N623" s="1"/>
      <c r="O623" s="1"/>
      <c r="P623" s="1"/>
      <c r="Q623" s="1"/>
      <c r="R623" s="1"/>
      <c r="S623" s="1"/>
      <c r="T623" s="1"/>
      <c r="U623" s="1"/>
      <c r="V623" s="1"/>
      <c r="W623" s="1"/>
      <c r="X623" s="1"/>
      <c r="Y623" s="1"/>
      <c r="Z623" s="1"/>
      <c r="AA623" s="1"/>
      <c r="AB623" s="1"/>
      <c r="AC623" s="1"/>
      <c r="AD623" s="1"/>
      <c r="AE623" s="1"/>
    </row>
    <row r="624" spans="1:31" ht="14.25" customHeight="1">
      <c r="A624" s="27"/>
      <c r="B624" s="1"/>
      <c r="C624" s="8"/>
      <c r="D624" s="8"/>
      <c r="E624" s="8"/>
      <c r="G624" s="1"/>
      <c r="H624" s="1"/>
      <c r="I624" s="8"/>
      <c r="J624" s="1"/>
      <c r="K624" s="1"/>
      <c r="L624" s="1"/>
      <c r="M624" s="1"/>
      <c r="N624" s="1"/>
      <c r="O624" s="1"/>
      <c r="P624" s="1"/>
      <c r="Q624" s="1"/>
      <c r="R624" s="1"/>
      <c r="S624" s="1"/>
      <c r="T624" s="1"/>
      <c r="U624" s="1"/>
      <c r="V624" s="1"/>
      <c r="W624" s="1"/>
      <c r="X624" s="1"/>
      <c r="Y624" s="1"/>
      <c r="Z624" s="1"/>
      <c r="AA624" s="1"/>
      <c r="AB624" s="1"/>
      <c r="AC624" s="1"/>
      <c r="AD624" s="1"/>
      <c r="AE624" s="1"/>
    </row>
    <row r="625" spans="1:31" ht="14.25" customHeight="1">
      <c r="A625" s="27"/>
      <c r="B625" s="1"/>
      <c r="C625" s="8"/>
      <c r="D625" s="8"/>
      <c r="E625" s="8"/>
      <c r="G625" s="1"/>
      <c r="H625" s="1"/>
      <c r="I625" s="8"/>
      <c r="J625" s="1"/>
      <c r="K625" s="1"/>
      <c r="L625" s="1"/>
      <c r="M625" s="1"/>
      <c r="N625" s="1"/>
      <c r="O625" s="1"/>
      <c r="P625" s="1"/>
      <c r="Q625" s="1"/>
      <c r="R625" s="1"/>
      <c r="S625" s="1"/>
      <c r="T625" s="1"/>
      <c r="U625" s="1"/>
      <c r="V625" s="1"/>
      <c r="W625" s="1"/>
      <c r="X625" s="1"/>
      <c r="Y625" s="1"/>
      <c r="Z625" s="1"/>
      <c r="AA625" s="1"/>
      <c r="AB625" s="1"/>
      <c r="AC625" s="1"/>
      <c r="AD625" s="1"/>
      <c r="AE625" s="1"/>
    </row>
    <row r="626" spans="1:31" ht="14.25" customHeight="1">
      <c r="A626" s="27"/>
      <c r="B626" s="1"/>
      <c r="C626" s="8"/>
      <c r="D626" s="8"/>
      <c r="E626" s="8"/>
      <c r="G626" s="1"/>
      <c r="H626" s="1"/>
      <c r="I626" s="8"/>
      <c r="J626" s="1"/>
      <c r="K626" s="1"/>
      <c r="L626" s="1"/>
      <c r="M626" s="1"/>
      <c r="N626" s="1"/>
      <c r="O626" s="1"/>
      <c r="P626" s="1"/>
      <c r="Q626" s="1"/>
      <c r="R626" s="1"/>
      <c r="S626" s="1"/>
      <c r="T626" s="1"/>
      <c r="U626" s="1"/>
      <c r="V626" s="1"/>
      <c r="W626" s="1"/>
      <c r="X626" s="1"/>
      <c r="Y626" s="1"/>
      <c r="Z626" s="1"/>
      <c r="AA626" s="1"/>
      <c r="AB626" s="1"/>
      <c r="AC626" s="1"/>
      <c r="AD626" s="1"/>
      <c r="AE626" s="1"/>
    </row>
    <row r="627" spans="1:31" ht="14.25" customHeight="1">
      <c r="A627" s="27"/>
      <c r="B627" s="1"/>
      <c r="C627" s="8"/>
      <c r="D627" s="8"/>
      <c r="E627" s="8"/>
      <c r="G627" s="1"/>
      <c r="H627" s="1"/>
      <c r="I627" s="8"/>
      <c r="J627" s="1"/>
      <c r="K627" s="1"/>
      <c r="L627" s="1"/>
      <c r="M627" s="1"/>
      <c r="N627" s="1"/>
      <c r="O627" s="1"/>
      <c r="P627" s="1"/>
      <c r="Q627" s="1"/>
      <c r="R627" s="1"/>
      <c r="S627" s="1"/>
      <c r="T627" s="1"/>
      <c r="U627" s="1"/>
      <c r="V627" s="1"/>
      <c r="W627" s="1"/>
      <c r="X627" s="1"/>
      <c r="Y627" s="1"/>
      <c r="Z627" s="1"/>
      <c r="AA627" s="1"/>
      <c r="AB627" s="1"/>
      <c r="AC627" s="1"/>
      <c r="AD627" s="1"/>
      <c r="AE627" s="1"/>
    </row>
    <row r="628" spans="1:31" ht="14.25" customHeight="1">
      <c r="A628" s="27"/>
      <c r="B628" s="1"/>
      <c r="C628" s="8"/>
      <c r="D628" s="8"/>
      <c r="E628" s="8"/>
      <c r="G628" s="1"/>
      <c r="H628" s="1"/>
      <c r="I628" s="8"/>
      <c r="J628" s="1"/>
      <c r="K628" s="1"/>
      <c r="L628" s="1"/>
      <c r="M628" s="1"/>
      <c r="N628" s="1"/>
      <c r="O628" s="1"/>
      <c r="P628" s="1"/>
      <c r="Q628" s="1"/>
      <c r="R628" s="1"/>
      <c r="S628" s="1"/>
      <c r="T628" s="1"/>
      <c r="U628" s="1"/>
      <c r="V628" s="1"/>
      <c r="W628" s="1"/>
      <c r="X628" s="1"/>
      <c r="Y628" s="1"/>
      <c r="Z628" s="1"/>
      <c r="AA628" s="1"/>
      <c r="AB628" s="1"/>
      <c r="AC628" s="1"/>
      <c r="AD628" s="1"/>
      <c r="AE628" s="1"/>
    </row>
    <row r="629" spans="1:31" ht="14.25" customHeight="1">
      <c r="A629" s="27"/>
      <c r="B629" s="1"/>
      <c r="C629" s="8"/>
      <c r="D629" s="8"/>
      <c r="E629" s="8"/>
      <c r="G629" s="1"/>
      <c r="H629" s="1"/>
      <c r="I629" s="8"/>
      <c r="J629" s="1"/>
      <c r="K629" s="1"/>
      <c r="L629" s="1"/>
      <c r="M629" s="1"/>
      <c r="N629" s="1"/>
      <c r="O629" s="1"/>
      <c r="P629" s="1"/>
      <c r="Q629" s="1"/>
      <c r="R629" s="1"/>
      <c r="S629" s="1"/>
      <c r="T629" s="1"/>
      <c r="U629" s="1"/>
      <c r="V629" s="1"/>
      <c r="W629" s="1"/>
      <c r="X629" s="1"/>
      <c r="Y629" s="1"/>
      <c r="Z629" s="1"/>
      <c r="AA629" s="1"/>
      <c r="AB629" s="1"/>
      <c r="AC629" s="1"/>
      <c r="AD629" s="1"/>
      <c r="AE629" s="1"/>
    </row>
    <row r="630" spans="1:31" ht="14.25" customHeight="1">
      <c r="A630" s="27"/>
      <c r="B630" s="1"/>
      <c r="C630" s="8"/>
      <c r="D630" s="8"/>
      <c r="E630" s="8"/>
      <c r="G630" s="1"/>
      <c r="H630" s="1"/>
      <c r="I630" s="8"/>
      <c r="J630" s="1"/>
      <c r="K630" s="1"/>
      <c r="L630" s="1"/>
      <c r="M630" s="1"/>
      <c r="N630" s="1"/>
      <c r="O630" s="1"/>
      <c r="P630" s="1"/>
      <c r="Q630" s="1"/>
      <c r="R630" s="1"/>
      <c r="S630" s="1"/>
      <c r="T630" s="1"/>
      <c r="U630" s="1"/>
      <c r="V630" s="1"/>
      <c r="W630" s="1"/>
      <c r="X630" s="1"/>
      <c r="Y630" s="1"/>
      <c r="Z630" s="1"/>
      <c r="AA630" s="1"/>
      <c r="AB630" s="1"/>
      <c r="AC630" s="1"/>
      <c r="AD630" s="1"/>
      <c r="AE630" s="1"/>
    </row>
    <row r="631" spans="1:31" ht="14.25" customHeight="1">
      <c r="A631" s="27"/>
      <c r="B631" s="1"/>
      <c r="C631" s="8"/>
      <c r="D631" s="8"/>
      <c r="E631" s="8"/>
      <c r="G631" s="1"/>
      <c r="H631" s="1"/>
      <c r="I631" s="8"/>
      <c r="J631" s="1"/>
      <c r="K631" s="1"/>
      <c r="L631" s="1"/>
      <c r="M631" s="1"/>
      <c r="N631" s="1"/>
      <c r="O631" s="1"/>
      <c r="P631" s="1"/>
      <c r="Q631" s="1"/>
      <c r="R631" s="1"/>
      <c r="S631" s="1"/>
      <c r="T631" s="1"/>
      <c r="U631" s="1"/>
      <c r="V631" s="1"/>
      <c r="W631" s="1"/>
      <c r="X631" s="1"/>
      <c r="Y631" s="1"/>
      <c r="Z631" s="1"/>
      <c r="AA631" s="1"/>
      <c r="AB631" s="1"/>
      <c r="AC631" s="1"/>
      <c r="AD631" s="1"/>
      <c r="AE631" s="1"/>
    </row>
    <row r="632" spans="1:31" ht="14.25" customHeight="1">
      <c r="A632" s="27"/>
      <c r="B632" s="1"/>
      <c r="C632" s="8"/>
      <c r="D632" s="8"/>
      <c r="E632" s="8"/>
      <c r="G632" s="1"/>
      <c r="H632" s="1"/>
      <c r="I632" s="8"/>
      <c r="J632" s="1"/>
      <c r="K632" s="1"/>
      <c r="L632" s="1"/>
      <c r="M632" s="1"/>
      <c r="N632" s="1"/>
      <c r="O632" s="1"/>
      <c r="P632" s="1"/>
      <c r="Q632" s="1"/>
      <c r="R632" s="1"/>
      <c r="S632" s="1"/>
      <c r="T632" s="1"/>
      <c r="U632" s="1"/>
      <c r="V632" s="1"/>
      <c r="W632" s="1"/>
      <c r="X632" s="1"/>
      <c r="Y632" s="1"/>
      <c r="Z632" s="1"/>
      <c r="AA632" s="1"/>
      <c r="AB632" s="1"/>
      <c r="AC632" s="1"/>
      <c r="AD632" s="1"/>
      <c r="AE632" s="1"/>
    </row>
    <row r="633" spans="1:31" ht="14.25" customHeight="1">
      <c r="A633" s="27"/>
      <c r="B633" s="1"/>
      <c r="C633" s="8"/>
      <c r="D633" s="8"/>
      <c r="E633" s="8"/>
      <c r="G633" s="1"/>
      <c r="H633" s="1"/>
      <c r="I633" s="8"/>
      <c r="J633" s="1"/>
      <c r="K633" s="1"/>
      <c r="L633" s="1"/>
      <c r="M633" s="1"/>
      <c r="N633" s="1"/>
      <c r="O633" s="1"/>
      <c r="P633" s="1"/>
      <c r="Q633" s="1"/>
      <c r="R633" s="1"/>
      <c r="S633" s="1"/>
      <c r="T633" s="1"/>
      <c r="U633" s="1"/>
      <c r="V633" s="1"/>
      <c r="W633" s="1"/>
      <c r="X633" s="1"/>
      <c r="Y633" s="1"/>
      <c r="Z633" s="1"/>
      <c r="AA633" s="1"/>
      <c r="AB633" s="1"/>
      <c r="AC633" s="1"/>
      <c r="AD633" s="1"/>
      <c r="AE633" s="1"/>
    </row>
    <row r="634" spans="1:31" ht="14.25" customHeight="1">
      <c r="A634" s="27"/>
      <c r="B634" s="1"/>
      <c r="C634" s="8"/>
      <c r="D634" s="8"/>
      <c r="E634" s="8"/>
      <c r="G634" s="1"/>
      <c r="H634" s="1"/>
      <c r="I634" s="8"/>
      <c r="J634" s="1"/>
      <c r="K634" s="1"/>
      <c r="L634" s="1"/>
      <c r="M634" s="1"/>
      <c r="N634" s="1"/>
      <c r="O634" s="1"/>
      <c r="P634" s="1"/>
      <c r="Q634" s="1"/>
      <c r="R634" s="1"/>
      <c r="S634" s="1"/>
      <c r="T634" s="1"/>
      <c r="U634" s="1"/>
      <c r="V634" s="1"/>
      <c r="W634" s="1"/>
      <c r="X634" s="1"/>
      <c r="Y634" s="1"/>
      <c r="Z634" s="1"/>
      <c r="AA634" s="1"/>
      <c r="AB634" s="1"/>
      <c r="AC634" s="1"/>
      <c r="AD634" s="1"/>
      <c r="AE634" s="1"/>
    </row>
    <row r="635" spans="1:31" ht="14.25" customHeight="1">
      <c r="A635" s="27"/>
      <c r="B635" s="1"/>
      <c r="C635" s="8"/>
      <c r="D635" s="8"/>
      <c r="E635" s="8"/>
      <c r="G635" s="1"/>
      <c r="H635" s="1"/>
      <c r="I635" s="8"/>
      <c r="J635" s="1"/>
      <c r="K635" s="1"/>
      <c r="L635" s="1"/>
      <c r="M635" s="1"/>
      <c r="N635" s="1"/>
      <c r="O635" s="1"/>
      <c r="P635" s="1"/>
      <c r="Q635" s="1"/>
      <c r="R635" s="1"/>
      <c r="S635" s="1"/>
      <c r="T635" s="1"/>
      <c r="U635" s="1"/>
      <c r="V635" s="1"/>
      <c r="W635" s="1"/>
      <c r="X635" s="1"/>
      <c r="Y635" s="1"/>
      <c r="Z635" s="1"/>
      <c r="AA635" s="1"/>
      <c r="AB635" s="1"/>
      <c r="AC635" s="1"/>
      <c r="AD635" s="1"/>
      <c r="AE635" s="1"/>
    </row>
    <row r="636" spans="1:31" ht="14.25" customHeight="1">
      <c r="A636" s="27"/>
      <c r="B636" s="1"/>
      <c r="C636" s="8"/>
      <c r="D636" s="8"/>
      <c r="E636" s="8"/>
      <c r="G636" s="1"/>
      <c r="H636" s="1"/>
      <c r="I636" s="8"/>
      <c r="J636" s="1"/>
      <c r="K636" s="1"/>
      <c r="L636" s="1"/>
      <c r="M636" s="1"/>
      <c r="N636" s="1"/>
      <c r="O636" s="1"/>
      <c r="P636" s="1"/>
      <c r="Q636" s="1"/>
      <c r="R636" s="1"/>
      <c r="S636" s="1"/>
      <c r="T636" s="1"/>
      <c r="U636" s="1"/>
      <c r="V636" s="1"/>
      <c r="W636" s="1"/>
      <c r="X636" s="1"/>
      <c r="Y636" s="1"/>
      <c r="Z636" s="1"/>
      <c r="AA636" s="1"/>
      <c r="AB636" s="1"/>
      <c r="AC636" s="1"/>
      <c r="AD636" s="1"/>
      <c r="AE636" s="1"/>
    </row>
    <row r="637" spans="1:31" ht="14.25" customHeight="1">
      <c r="A637" s="27"/>
      <c r="B637" s="1"/>
      <c r="C637" s="8"/>
      <c r="D637" s="8"/>
      <c r="E637" s="8"/>
      <c r="G637" s="1"/>
      <c r="H637" s="1"/>
      <c r="I637" s="8"/>
      <c r="J637" s="1"/>
      <c r="K637" s="1"/>
      <c r="L637" s="1"/>
      <c r="M637" s="1"/>
      <c r="N637" s="1"/>
      <c r="O637" s="1"/>
      <c r="P637" s="1"/>
      <c r="Q637" s="1"/>
      <c r="R637" s="1"/>
      <c r="S637" s="1"/>
      <c r="T637" s="1"/>
      <c r="U637" s="1"/>
      <c r="V637" s="1"/>
      <c r="W637" s="1"/>
      <c r="X637" s="1"/>
      <c r="Y637" s="1"/>
      <c r="Z637" s="1"/>
      <c r="AA637" s="1"/>
      <c r="AB637" s="1"/>
      <c r="AC637" s="1"/>
      <c r="AD637" s="1"/>
      <c r="AE637" s="1"/>
    </row>
    <row r="638" spans="1:31" ht="14.25" customHeight="1">
      <c r="A638" s="27"/>
      <c r="B638" s="1"/>
      <c r="C638" s="8"/>
      <c r="D638" s="8"/>
      <c r="E638" s="8"/>
      <c r="G638" s="1"/>
      <c r="H638" s="1"/>
      <c r="I638" s="8"/>
      <c r="J638" s="1"/>
      <c r="K638" s="1"/>
      <c r="L638" s="1"/>
      <c r="M638" s="1"/>
      <c r="N638" s="1"/>
      <c r="O638" s="1"/>
      <c r="P638" s="1"/>
      <c r="Q638" s="1"/>
      <c r="R638" s="1"/>
      <c r="S638" s="1"/>
      <c r="T638" s="1"/>
      <c r="U638" s="1"/>
      <c r="V638" s="1"/>
      <c r="W638" s="1"/>
      <c r="X638" s="1"/>
      <c r="Y638" s="1"/>
      <c r="Z638" s="1"/>
      <c r="AA638" s="1"/>
      <c r="AB638" s="1"/>
      <c r="AC638" s="1"/>
      <c r="AD638" s="1"/>
      <c r="AE638" s="1"/>
    </row>
    <row r="639" spans="1:31" ht="14.25" customHeight="1">
      <c r="A639" s="27"/>
      <c r="B639" s="1"/>
      <c r="C639" s="8"/>
      <c r="D639" s="8"/>
      <c r="E639" s="8"/>
      <c r="G639" s="1"/>
      <c r="H639" s="1"/>
      <c r="I639" s="8"/>
      <c r="J639" s="1"/>
      <c r="K639" s="1"/>
      <c r="L639" s="1"/>
      <c r="M639" s="1"/>
      <c r="N639" s="1"/>
      <c r="O639" s="1"/>
      <c r="P639" s="1"/>
      <c r="Q639" s="1"/>
      <c r="R639" s="1"/>
      <c r="S639" s="1"/>
      <c r="T639" s="1"/>
      <c r="U639" s="1"/>
      <c r="V639" s="1"/>
      <c r="W639" s="1"/>
      <c r="X639" s="1"/>
      <c r="Y639" s="1"/>
      <c r="Z639" s="1"/>
      <c r="AA639" s="1"/>
      <c r="AB639" s="1"/>
      <c r="AC639" s="1"/>
      <c r="AD639" s="1"/>
      <c r="AE639" s="1"/>
    </row>
    <row r="640" spans="1:31" ht="14.25" customHeight="1">
      <c r="A640" s="27"/>
      <c r="B640" s="1"/>
      <c r="C640" s="8"/>
      <c r="D640" s="8"/>
      <c r="E640" s="8"/>
      <c r="G640" s="1"/>
      <c r="H640" s="1"/>
      <c r="I640" s="8"/>
      <c r="J640" s="1"/>
      <c r="K640" s="1"/>
      <c r="L640" s="1"/>
      <c r="M640" s="1"/>
      <c r="N640" s="1"/>
      <c r="O640" s="1"/>
      <c r="P640" s="1"/>
      <c r="Q640" s="1"/>
      <c r="R640" s="1"/>
      <c r="S640" s="1"/>
      <c r="T640" s="1"/>
      <c r="U640" s="1"/>
      <c r="V640" s="1"/>
      <c r="W640" s="1"/>
      <c r="X640" s="1"/>
      <c r="Y640" s="1"/>
      <c r="Z640" s="1"/>
      <c r="AA640" s="1"/>
      <c r="AB640" s="1"/>
      <c r="AC640" s="1"/>
      <c r="AD640" s="1"/>
      <c r="AE640" s="1"/>
    </row>
    <row r="641" spans="1:31" ht="14.25" customHeight="1">
      <c r="A641" s="27"/>
      <c r="B641" s="1"/>
      <c r="C641" s="8"/>
      <c r="D641" s="8"/>
      <c r="E641" s="8"/>
      <c r="G641" s="1"/>
      <c r="H641" s="1"/>
      <c r="I641" s="8"/>
      <c r="J641" s="1"/>
      <c r="K641" s="1"/>
      <c r="L641" s="1"/>
      <c r="M641" s="1"/>
      <c r="N641" s="1"/>
      <c r="O641" s="1"/>
      <c r="P641" s="1"/>
      <c r="Q641" s="1"/>
      <c r="R641" s="1"/>
      <c r="S641" s="1"/>
      <c r="T641" s="1"/>
      <c r="U641" s="1"/>
      <c r="V641" s="1"/>
      <c r="W641" s="1"/>
      <c r="X641" s="1"/>
      <c r="Y641" s="1"/>
      <c r="Z641" s="1"/>
      <c r="AA641" s="1"/>
      <c r="AB641" s="1"/>
      <c r="AC641" s="1"/>
      <c r="AD641" s="1"/>
      <c r="AE641" s="1"/>
    </row>
    <row r="642" spans="1:31" ht="14.25" customHeight="1">
      <c r="A642" s="27"/>
      <c r="B642" s="1"/>
      <c r="C642" s="8"/>
      <c r="D642" s="8"/>
      <c r="E642" s="8"/>
      <c r="G642" s="1"/>
      <c r="H642" s="1"/>
      <c r="I642" s="8"/>
      <c r="J642" s="1"/>
      <c r="K642" s="1"/>
      <c r="L642" s="1"/>
      <c r="M642" s="1"/>
      <c r="N642" s="1"/>
      <c r="O642" s="1"/>
      <c r="P642" s="1"/>
      <c r="Q642" s="1"/>
      <c r="R642" s="1"/>
      <c r="S642" s="1"/>
      <c r="T642" s="1"/>
      <c r="U642" s="1"/>
      <c r="V642" s="1"/>
      <c r="W642" s="1"/>
      <c r="X642" s="1"/>
      <c r="Y642" s="1"/>
      <c r="Z642" s="1"/>
      <c r="AA642" s="1"/>
      <c r="AB642" s="1"/>
      <c r="AC642" s="1"/>
      <c r="AD642" s="1"/>
      <c r="AE642" s="1"/>
    </row>
    <row r="643" spans="1:31" ht="14.25" customHeight="1">
      <c r="A643" s="27"/>
      <c r="B643" s="1"/>
      <c r="C643" s="8"/>
      <c r="D643" s="8"/>
      <c r="E643" s="8"/>
      <c r="G643" s="1"/>
      <c r="H643" s="1"/>
      <c r="I643" s="8"/>
      <c r="J643" s="1"/>
      <c r="K643" s="1"/>
      <c r="L643" s="1"/>
      <c r="M643" s="1"/>
      <c r="N643" s="1"/>
      <c r="O643" s="1"/>
      <c r="P643" s="1"/>
      <c r="Q643" s="1"/>
      <c r="R643" s="1"/>
      <c r="S643" s="1"/>
      <c r="T643" s="1"/>
      <c r="U643" s="1"/>
      <c r="V643" s="1"/>
      <c r="W643" s="1"/>
      <c r="X643" s="1"/>
      <c r="Y643" s="1"/>
      <c r="Z643" s="1"/>
      <c r="AA643" s="1"/>
      <c r="AB643" s="1"/>
      <c r="AC643" s="1"/>
      <c r="AD643" s="1"/>
      <c r="AE643" s="1"/>
    </row>
    <row r="644" spans="1:31" ht="14.25" customHeight="1">
      <c r="A644" s="27"/>
      <c r="B644" s="1"/>
      <c r="C644" s="8"/>
      <c r="D644" s="8"/>
      <c r="E644" s="8"/>
      <c r="G644" s="1"/>
      <c r="H644" s="1"/>
      <c r="I644" s="8"/>
      <c r="J644" s="1"/>
      <c r="K644" s="1"/>
      <c r="L644" s="1"/>
      <c r="M644" s="1"/>
      <c r="N644" s="1"/>
      <c r="O644" s="1"/>
      <c r="P644" s="1"/>
      <c r="Q644" s="1"/>
      <c r="R644" s="1"/>
      <c r="S644" s="1"/>
      <c r="T644" s="1"/>
      <c r="U644" s="1"/>
      <c r="V644" s="1"/>
      <c r="W644" s="1"/>
      <c r="X644" s="1"/>
      <c r="Y644" s="1"/>
      <c r="Z644" s="1"/>
      <c r="AA644" s="1"/>
      <c r="AB644" s="1"/>
      <c r="AC644" s="1"/>
      <c r="AD644" s="1"/>
      <c r="AE644" s="1"/>
    </row>
    <row r="645" spans="1:31" ht="14.25" customHeight="1">
      <c r="A645" s="27"/>
      <c r="B645" s="1"/>
      <c r="C645" s="8"/>
      <c r="D645" s="8"/>
      <c r="E645" s="8"/>
      <c r="G645" s="1"/>
      <c r="H645" s="1"/>
      <c r="I645" s="8"/>
      <c r="J645" s="1"/>
      <c r="K645" s="1"/>
      <c r="L645" s="1"/>
      <c r="M645" s="1"/>
      <c r="N645" s="1"/>
      <c r="O645" s="1"/>
      <c r="P645" s="1"/>
      <c r="Q645" s="1"/>
      <c r="R645" s="1"/>
      <c r="S645" s="1"/>
      <c r="T645" s="1"/>
      <c r="U645" s="1"/>
      <c r="V645" s="1"/>
      <c r="W645" s="1"/>
      <c r="X645" s="1"/>
      <c r="Y645" s="1"/>
      <c r="Z645" s="1"/>
      <c r="AA645" s="1"/>
      <c r="AB645" s="1"/>
      <c r="AC645" s="1"/>
      <c r="AD645" s="1"/>
      <c r="AE645" s="1"/>
    </row>
    <row r="646" spans="1:31" ht="14.25" customHeight="1">
      <c r="A646" s="27"/>
      <c r="B646" s="1"/>
      <c r="C646" s="8"/>
      <c r="D646" s="8"/>
      <c r="E646" s="8"/>
      <c r="G646" s="1"/>
      <c r="H646" s="1"/>
      <c r="I646" s="8"/>
      <c r="J646" s="1"/>
      <c r="K646" s="1"/>
      <c r="L646" s="1"/>
      <c r="M646" s="1"/>
      <c r="N646" s="1"/>
      <c r="O646" s="1"/>
      <c r="P646" s="1"/>
      <c r="Q646" s="1"/>
      <c r="R646" s="1"/>
      <c r="S646" s="1"/>
      <c r="T646" s="1"/>
      <c r="U646" s="1"/>
      <c r="V646" s="1"/>
      <c r="W646" s="1"/>
      <c r="X646" s="1"/>
      <c r="Y646" s="1"/>
      <c r="Z646" s="1"/>
      <c r="AA646" s="1"/>
      <c r="AB646" s="1"/>
      <c r="AC646" s="1"/>
      <c r="AD646" s="1"/>
      <c r="AE646" s="1"/>
    </row>
    <row r="647" spans="1:31" ht="14.25" customHeight="1">
      <c r="A647" s="27"/>
      <c r="B647" s="1"/>
      <c r="C647" s="8"/>
      <c r="D647" s="8"/>
      <c r="E647" s="8"/>
      <c r="G647" s="1"/>
      <c r="H647" s="1"/>
      <c r="I647" s="8"/>
      <c r="J647" s="1"/>
      <c r="K647" s="1"/>
      <c r="L647" s="1"/>
      <c r="M647" s="1"/>
      <c r="N647" s="1"/>
      <c r="O647" s="1"/>
      <c r="P647" s="1"/>
      <c r="Q647" s="1"/>
      <c r="R647" s="1"/>
      <c r="S647" s="1"/>
      <c r="T647" s="1"/>
      <c r="U647" s="1"/>
      <c r="V647" s="1"/>
      <c r="W647" s="1"/>
      <c r="X647" s="1"/>
      <c r="Y647" s="1"/>
      <c r="Z647" s="1"/>
      <c r="AA647" s="1"/>
      <c r="AB647" s="1"/>
      <c r="AC647" s="1"/>
      <c r="AD647" s="1"/>
      <c r="AE647" s="1"/>
    </row>
    <row r="648" spans="1:31" ht="14.25" customHeight="1">
      <c r="A648" s="27"/>
      <c r="B648" s="1"/>
      <c r="C648" s="8"/>
      <c r="D648" s="8"/>
      <c r="E648" s="8"/>
      <c r="G648" s="1"/>
      <c r="H648" s="1"/>
      <c r="I648" s="8"/>
      <c r="J648" s="1"/>
      <c r="K648" s="1"/>
      <c r="L648" s="1"/>
      <c r="M648" s="1"/>
      <c r="N648" s="1"/>
      <c r="O648" s="1"/>
      <c r="P648" s="1"/>
      <c r="Q648" s="1"/>
      <c r="R648" s="1"/>
      <c r="S648" s="1"/>
      <c r="T648" s="1"/>
      <c r="U648" s="1"/>
      <c r="V648" s="1"/>
      <c r="W648" s="1"/>
      <c r="X648" s="1"/>
      <c r="Y648" s="1"/>
      <c r="Z648" s="1"/>
      <c r="AA648" s="1"/>
      <c r="AB648" s="1"/>
      <c r="AC648" s="1"/>
      <c r="AD648" s="1"/>
      <c r="AE648" s="1"/>
    </row>
    <row r="649" spans="1:31" ht="14.25" customHeight="1">
      <c r="A649" s="27"/>
      <c r="B649" s="1"/>
      <c r="C649" s="8"/>
      <c r="D649" s="8"/>
      <c r="E649" s="8"/>
      <c r="G649" s="1"/>
      <c r="H649" s="1"/>
      <c r="I649" s="8"/>
      <c r="J649" s="1"/>
      <c r="K649" s="1"/>
      <c r="L649" s="1"/>
      <c r="M649" s="1"/>
      <c r="N649" s="1"/>
      <c r="O649" s="1"/>
      <c r="P649" s="1"/>
      <c r="Q649" s="1"/>
      <c r="R649" s="1"/>
      <c r="S649" s="1"/>
      <c r="T649" s="1"/>
      <c r="U649" s="1"/>
      <c r="V649" s="1"/>
      <c r="W649" s="1"/>
      <c r="X649" s="1"/>
      <c r="Y649" s="1"/>
      <c r="Z649" s="1"/>
      <c r="AA649" s="1"/>
      <c r="AB649" s="1"/>
      <c r="AC649" s="1"/>
      <c r="AD649" s="1"/>
      <c r="AE649" s="1"/>
    </row>
    <row r="650" spans="1:31" ht="14.25" customHeight="1">
      <c r="A650" s="27"/>
      <c r="B650" s="1"/>
      <c r="C650" s="8"/>
      <c r="D650" s="8"/>
      <c r="E650" s="8"/>
      <c r="G650" s="1"/>
      <c r="H650" s="1"/>
      <c r="I650" s="8"/>
      <c r="J650" s="1"/>
      <c r="K650" s="1"/>
      <c r="L650" s="1"/>
      <c r="M650" s="1"/>
      <c r="N650" s="1"/>
      <c r="O650" s="1"/>
      <c r="P650" s="1"/>
      <c r="Q650" s="1"/>
      <c r="R650" s="1"/>
      <c r="S650" s="1"/>
      <c r="T650" s="1"/>
      <c r="U650" s="1"/>
      <c r="V650" s="1"/>
      <c r="W650" s="1"/>
      <c r="X650" s="1"/>
      <c r="Y650" s="1"/>
      <c r="Z650" s="1"/>
      <c r="AA650" s="1"/>
      <c r="AB650" s="1"/>
      <c r="AC650" s="1"/>
      <c r="AD650" s="1"/>
      <c r="AE650" s="1"/>
    </row>
    <row r="651" spans="1:31" ht="14.25" customHeight="1">
      <c r="A651" s="27"/>
      <c r="B651" s="1"/>
      <c r="C651" s="8"/>
      <c r="D651" s="8"/>
      <c r="E651" s="8"/>
      <c r="G651" s="1"/>
      <c r="H651" s="1"/>
      <c r="I651" s="8"/>
      <c r="J651" s="1"/>
      <c r="K651" s="1"/>
      <c r="L651" s="1"/>
      <c r="M651" s="1"/>
      <c r="N651" s="1"/>
      <c r="O651" s="1"/>
      <c r="P651" s="1"/>
      <c r="Q651" s="1"/>
      <c r="R651" s="1"/>
      <c r="S651" s="1"/>
      <c r="T651" s="1"/>
      <c r="U651" s="1"/>
      <c r="V651" s="1"/>
      <c r="W651" s="1"/>
      <c r="X651" s="1"/>
      <c r="Y651" s="1"/>
      <c r="Z651" s="1"/>
      <c r="AA651" s="1"/>
      <c r="AB651" s="1"/>
      <c r="AC651" s="1"/>
      <c r="AD651" s="1"/>
      <c r="AE651" s="1"/>
    </row>
    <row r="652" spans="1:31" ht="14.25" customHeight="1">
      <c r="A652" s="27"/>
      <c r="B652" s="1"/>
      <c r="C652" s="8"/>
      <c r="D652" s="8"/>
      <c r="E652" s="8"/>
      <c r="G652" s="1"/>
      <c r="H652" s="1"/>
      <c r="I652" s="8"/>
      <c r="J652" s="1"/>
      <c r="K652" s="1"/>
      <c r="L652" s="1"/>
      <c r="M652" s="1"/>
      <c r="N652" s="1"/>
      <c r="O652" s="1"/>
      <c r="P652" s="1"/>
      <c r="Q652" s="1"/>
      <c r="R652" s="1"/>
      <c r="S652" s="1"/>
      <c r="T652" s="1"/>
      <c r="U652" s="1"/>
      <c r="V652" s="1"/>
      <c r="W652" s="1"/>
      <c r="X652" s="1"/>
      <c r="Y652" s="1"/>
      <c r="Z652" s="1"/>
      <c r="AA652" s="1"/>
      <c r="AB652" s="1"/>
      <c r="AC652" s="1"/>
      <c r="AD652" s="1"/>
      <c r="AE652" s="1"/>
    </row>
    <row r="653" spans="1:31" ht="14.25" customHeight="1">
      <c r="A653" s="27"/>
      <c r="B653" s="1"/>
      <c r="C653" s="8"/>
      <c r="D653" s="8"/>
      <c r="E653" s="8"/>
      <c r="G653" s="1"/>
      <c r="H653" s="1"/>
      <c r="I653" s="8"/>
      <c r="J653" s="1"/>
      <c r="K653" s="1"/>
      <c r="L653" s="1"/>
      <c r="M653" s="1"/>
      <c r="N653" s="1"/>
      <c r="O653" s="1"/>
      <c r="P653" s="1"/>
      <c r="Q653" s="1"/>
      <c r="R653" s="1"/>
      <c r="S653" s="1"/>
      <c r="T653" s="1"/>
      <c r="U653" s="1"/>
      <c r="V653" s="1"/>
      <c r="W653" s="1"/>
      <c r="X653" s="1"/>
      <c r="Y653" s="1"/>
      <c r="Z653" s="1"/>
      <c r="AA653" s="1"/>
      <c r="AB653" s="1"/>
      <c r="AC653" s="1"/>
      <c r="AD653" s="1"/>
      <c r="AE653" s="1"/>
    </row>
    <row r="654" spans="1:31" ht="14.25" customHeight="1">
      <c r="A654" s="27"/>
      <c r="B654" s="1"/>
      <c r="C654" s="8"/>
      <c r="D654" s="8"/>
      <c r="E654" s="8"/>
      <c r="G654" s="1"/>
      <c r="H654" s="1"/>
      <c r="I654" s="8"/>
      <c r="J654" s="1"/>
      <c r="K654" s="1"/>
      <c r="L654" s="1"/>
      <c r="M654" s="1"/>
      <c r="N654" s="1"/>
      <c r="O654" s="1"/>
      <c r="P654" s="1"/>
      <c r="Q654" s="1"/>
      <c r="R654" s="1"/>
      <c r="S654" s="1"/>
      <c r="T654" s="1"/>
      <c r="U654" s="1"/>
      <c r="V654" s="1"/>
      <c r="W654" s="1"/>
      <c r="X654" s="1"/>
      <c r="Y654" s="1"/>
      <c r="Z654" s="1"/>
      <c r="AA654" s="1"/>
      <c r="AB654" s="1"/>
      <c r="AC654" s="1"/>
      <c r="AD654" s="1"/>
      <c r="AE654" s="1"/>
    </row>
    <row r="655" spans="1:31" ht="14.25" customHeight="1">
      <c r="A655" s="27"/>
      <c r="B655" s="1"/>
      <c r="C655" s="8"/>
      <c r="D655" s="8"/>
      <c r="E655" s="8"/>
      <c r="G655" s="1"/>
      <c r="H655" s="1"/>
      <c r="I655" s="8"/>
      <c r="J655" s="1"/>
      <c r="K655" s="1"/>
      <c r="L655" s="1"/>
      <c r="M655" s="1"/>
      <c r="N655" s="1"/>
      <c r="O655" s="1"/>
      <c r="P655" s="1"/>
      <c r="Q655" s="1"/>
      <c r="R655" s="1"/>
      <c r="S655" s="1"/>
      <c r="T655" s="1"/>
      <c r="U655" s="1"/>
      <c r="V655" s="1"/>
      <c r="W655" s="1"/>
      <c r="X655" s="1"/>
      <c r="Y655" s="1"/>
      <c r="Z655" s="1"/>
      <c r="AA655" s="1"/>
      <c r="AB655" s="1"/>
      <c r="AC655" s="1"/>
      <c r="AD655" s="1"/>
      <c r="AE655" s="1"/>
    </row>
    <row r="656" spans="1:31" ht="14.25" customHeight="1">
      <c r="A656" s="27"/>
      <c r="B656" s="1"/>
      <c r="C656" s="8"/>
      <c r="D656" s="8"/>
      <c r="E656" s="8"/>
      <c r="G656" s="1"/>
      <c r="H656" s="1"/>
      <c r="I656" s="8"/>
      <c r="J656" s="1"/>
      <c r="K656" s="1"/>
      <c r="L656" s="1"/>
      <c r="M656" s="1"/>
      <c r="N656" s="1"/>
      <c r="O656" s="1"/>
      <c r="P656" s="1"/>
      <c r="Q656" s="1"/>
      <c r="R656" s="1"/>
      <c r="S656" s="1"/>
      <c r="T656" s="1"/>
      <c r="U656" s="1"/>
      <c r="V656" s="1"/>
      <c r="W656" s="1"/>
      <c r="X656" s="1"/>
      <c r="Y656" s="1"/>
      <c r="Z656" s="1"/>
      <c r="AA656" s="1"/>
      <c r="AB656" s="1"/>
      <c r="AC656" s="1"/>
      <c r="AD656" s="1"/>
      <c r="AE656" s="1"/>
    </row>
    <row r="657" spans="1:31" ht="14.25" customHeight="1">
      <c r="A657" s="27"/>
      <c r="B657" s="1"/>
      <c r="C657" s="8"/>
      <c r="D657" s="8"/>
      <c r="E657" s="8"/>
      <c r="G657" s="1"/>
      <c r="H657" s="1"/>
      <c r="I657" s="8"/>
      <c r="J657" s="1"/>
      <c r="K657" s="1"/>
      <c r="L657" s="1"/>
      <c r="M657" s="1"/>
      <c r="N657" s="1"/>
      <c r="O657" s="1"/>
      <c r="P657" s="1"/>
      <c r="Q657" s="1"/>
      <c r="R657" s="1"/>
      <c r="S657" s="1"/>
      <c r="T657" s="1"/>
      <c r="U657" s="1"/>
      <c r="V657" s="1"/>
      <c r="W657" s="1"/>
      <c r="X657" s="1"/>
      <c r="Y657" s="1"/>
      <c r="Z657" s="1"/>
      <c r="AA657" s="1"/>
      <c r="AB657" s="1"/>
      <c r="AC657" s="1"/>
      <c r="AD657" s="1"/>
      <c r="AE657" s="1"/>
    </row>
    <row r="658" spans="1:31" ht="14.25" customHeight="1">
      <c r="A658" s="27"/>
      <c r="B658" s="1"/>
      <c r="C658" s="8"/>
      <c r="D658" s="8"/>
      <c r="E658" s="8"/>
      <c r="G658" s="1"/>
      <c r="H658" s="1"/>
      <c r="I658" s="8"/>
      <c r="J658" s="1"/>
      <c r="K658" s="1"/>
      <c r="L658" s="1"/>
      <c r="M658" s="1"/>
      <c r="N658" s="1"/>
      <c r="O658" s="1"/>
      <c r="P658" s="1"/>
      <c r="Q658" s="1"/>
      <c r="R658" s="1"/>
      <c r="S658" s="1"/>
      <c r="T658" s="1"/>
      <c r="U658" s="1"/>
      <c r="V658" s="1"/>
      <c r="W658" s="1"/>
      <c r="X658" s="1"/>
      <c r="Y658" s="1"/>
      <c r="Z658" s="1"/>
      <c r="AA658" s="1"/>
      <c r="AB658" s="1"/>
      <c r="AC658" s="1"/>
      <c r="AD658" s="1"/>
      <c r="AE658" s="1"/>
    </row>
    <row r="659" spans="1:31" ht="14.25" customHeight="1">
      <c r="A659" s="27"/>
      <c r="B659" s="1"/>
      <c r="C659" s="8"/>
      <c r="D659" s="8"/>
      <c r="E659" s="8"/>
      <c r="G659" s="1"/>
      <c r="H659" s="1"/>
      <c r="I659" s="8"/>
      <c r="J659" s="1"/>
      <c r="K659" s="1"/>
      <c r="L659" s="1"/>
      <c r="M659" s="1"/>
      <c r="N659" s="1"/>
      <c r="O659" s="1"/>
      <c r="P659" s="1"/>
      <c r="Q659" s="1"/>
      <c r="R659" s="1"/>
      <c r="S659" s="1"/>
      <c r="T659" s="1"/>
      <c r="U659" s="1"/>
      <c r="V659" s="1"/>
      <c r="W659" s="1"/>
      <c r="X659" s="1"/>
      <c r="Y659" s="1"/>
      <c r="Z659" s="1"/>
      <c r="AA659" s="1"/>
      <c r="AB659" s="1"/>
      <c r="AC659" s="1"/>
      <c r="AD659" s="1"/>
      <c r="AE659" s="1"/>
    </row>
    <row r="660" spans="1:31" ht="14.25" customHeight="1">
      <c r="A660" s="27"/>
      <c r="B660" s="1"/>
      <c r="C660" s="8"/>
      <c r="D660" s="8"/>
      <c r="E660" s="8"/>
      <c r="G660" s="1"/>
      <c r="H660" s="1"/>
      <c r="I660" s="8"/>
      <c r="J660" s="1"/>
      <c r="K660" s="1"/>
      <c r="L660" s="1"/>
      <c r="M660" s="1"/>
      <c r="N660" s="1"/>
      <c r="O660" s="1"/>
      <c r="P660" s="1"/>
      <c r="Q660" s="1"/>
      <c r="R660" s="1"/>
      <c r="S660" s="1"/>
      <c r="T660" s="1"/>
      <c r="U660" s="1"/>
      <c r="V660" s="1"/>
      <c r="W660" s="1"/>
      <c r="X660" s="1"/>
      <c r="Y660" s="1"/>
      <c r="Z660" s="1"/>
      <c r="AA660" s="1"/>
      <c r="AB660" s="1"/>
      <c r="AC660" s="1"/>
      <c r="AD660" s="1"/>
      <c r="AE660" s="1"/>
    </row>
    <row r="661" spans="1:31" ht="14.25" customHeight="1">
      <c r="A661" s="27"/>
      <c r="B661" s="1"/>
      <c r="C661" s="8"/>
      <c r="D661" s="8"/>
      <c r="E661" s="8"/>
      <c r="G661" s="1"/>
      <c r="H661" s="1"/>
      <c r="I661" s="8"/>
      <c r="J661" s="1"/>
      <c r="K661" s="1"/>
      <c r="L661" s="1"/>
      <c r="M661" s="1"/>
      <c r="N661" s="1"/>
      <c r="O661" s="1"/>
      <c r="P661" s="1"/>
      <c r="Q661" s="1"/>
      <c r="R661" s="1"/>
      <c r="S661" s="1"/>
      <c r="T661" s="1"/>
      <c r="U661" s="1"/>
      <c r="V661" s="1"/>
      <c r="W661" s="1"/>
      <c r="X661" s="1"/>
      <c r="Y661" s="1"/>
      <c r="Z661" s="1"/>
      <c r="AA661" s="1"/>
      <c r="AB661" s="1"/>
      <c r="AC661" s="1"/>
      <c r="AD661" s="1"/>
      <c r="AE661" s="1"/>
    </row>
    <row r="662" spans="1:31" ht="14.25" customHeight="1">
      <c r="A662" s="27"/>
      <c r="B662" s="1"/>
      <c r="C662" s="8"/>
      <c r="D662" s="8"/>
      <c r="E662" s="8"/>
      <c r="G662" s="1"/>
      <c r="H662" s="1"/>
      <c r="I662" s="8"/>
      <c r="J662" s="1"/>
      <c r="K662" s="1"/>
      <c r="L662" s="1"/>
      <c r="M662" s="1"/>
      <c r="N662" s="1"/>
      <c r="O662" s="1"/>
      <c r="P662" s="1"/>
      <c r="Q662" s="1"/>
      <c r="R662" s="1"/>
      <c r="S662" s="1"/>
      <c r="T662" s="1"/>
      <c r="U662" s="1"/>
      <c r="V662" s="1"/>
      <c r="W662" s="1"/>
      <c r="X662" s="1"/>
      <c r="Y662" s="1"/>
      <c r="Z662" s="1"/>
      <c r="AA662" s="1"/>
      <c r="AB662" s="1"/>
      <c r="AC662" s="1"/>
      <c r="AD662" s="1"/>
      <c r="AE662" s="1"/>
    </row>
    <row r="663" spans="1:31" ht="14.25" customHeight="1">
      <c r="A663" s="27"/>
      <c r="B663" s="1"/>
      <c r="C663" s="8"/>
      <c r="D663" s="8"/>
      <c r="E663" s="8"/>
      <c r="G663" s="1"/>
      <c r="H663" s="1"/>
      <c r="I663" s="8"/>
      <c r="J663" s="1"/>
      <c r="K663" s="1"/>
      <c r="L663" s="1"/>
      <c r="M663" s="1"/>
      <c r="N663" s="1"/>
      <c r="O663" s="1"/>
      <c r="P663" s="1"/>
      <c r="Q663" s="1"/>
      <c r="R663" s="1"/>
      <c r="S663" s="1"/>
      <c r="T663" s="1"/>
      <c r="U663" s="1"/>
      <c r="V663" s="1"/>
      <c r="W663" s="1"/>
      <c r="X663" s="1"/>
      <c r="Y663" s="1"/>
      <c r="Z663" s="1"/>
      <c r="AA663" s="1"/>
      <c r="AB663" s="1"/>
      <c r="AC663" s="1"/>
      <c r="AD663" s="1"/>
      <c r="AE663" s="1"/>
    </row>
    <row r="664" spans="1:31" ht="14.25" customHeight="1">
      <c r="A664" s="27"/>
      <c r="B664" s="1"/>
      <c r="C664" s="8"/>
      <c r="D664" s="8"/>
      <c r="E664" s="8"/>
      <c r="G664" s="1"/>
      <c r="H664" s="1"/>
      <c r="I664" s="8"/>
      <c r="J664" s="1"/>
      <c r="K664" s="1"/>
      <c r="L664" s="1"/>
      <c r="M664" s="1"/>
      <c r="N664" s="1"/>
      <c r="O664" s="1"/>
      <c r="P664" s="1"/>
      <c r="Q664" s="1"/>
      <c r="R664" s="1"/>
      <c r="S664" s="1"/>
      <c r="T664" s="1"/>
      <c r="U664" s="1"/>
      <c r="V664" s="1"/>
      <c r="W664" s="1"/>
      <c r="X664" s="1"/>
      <c r="Y664" s="1"/>
      <c r="Z664" s="1"/>
      <c r="AA664" s="1"/>
      <c r="AB664" s="1"/>
      <c r="AC664" s="1"/>
      <c r="AD664" s="1"/>
      <c r="AE664" s="1"/>
    </row>
    <row r="665" spans="1:31" ht="14.25" customHeight="1">
      <c r="A665" s="27"/>
      <c r="B665" s="1"/>
      <c r="C665" s="8"/>
      <c r="D665" s="8"/>
      <c r="E665" s="8"/>
      <c r="G665" s="1"/>
      <c r="H665" s="1"/>
      <c r="I665" s="8"/>
      <c r="J665" s="1"/>
      <c r="K665" s="1"/>
      <c r="L665" s="1"/>
      <c r="M665" s="1"/>
      <c r="N665" s="1"/>
      <c r="O665" s="1"/>
      <c r="P665" s="1"/>
      <c r="Q665" s="1"/>
      <c r="R665" s="1"/>
      <c r="S665" s="1"/>
      <c r="T665" s="1"/>
      <c r="U665" s="1"/>
      <c r="V665" s="1"/>
      <c r="W665" s="1"/>
      <c r="X665" s="1"/>
      <c r="Y665" s="1"/>
      <c r="Z665" s="1"/>
      <c r="AA665" s="1"/>
      <c r="AB665" s="1"/>
      <c r="AC665" s="1"/>
      <c r="AD665" s="1"/>
      <c r="AE665" s="1"/>
    </row>
    <row r="666" spans="1:31" ht="14.25" customHeight="1">
      <c r="A666" s="27"/>
      <c r="B666" s="1"/>
      <c r="C666" s="8"/>
      <c r="D666" s="8"/>
      <c r="E666" s="8"/>
      <c r="G666" s="1"/>
      <c r="H666" s="1"/>
      <c r="I666" s="8"/>
      <c r="J666" s="1"/>
      <c r="K666" s="1"/>
      <c r="L666" s="1"/>
      <c r="M666" s="1"/>
      <c r="N666" s="1"/>
      <c r="O666" s="1"/>
      <c r="P666" s="1"/>
      <c r="Q666" s="1"/>
      <c r="R666" s="1"/>
      <c r="S666" s="1"/>
      <c r="T666" s="1"/>
      <c r="U666" s="1"/>
      <c r="V666" s="1"/>
      <c r="W666" s="1"/>
      <c r="X666" s="1"/>
      <c r="Y666" s="1"/>
      <c r="Z666" s="1"/>
      <c r="AA666" s="1"/>
      <c r="AB666" s="1"/>
      <c r="AC666" s="1"/>
      <c r="AD666" s="1"/>
      <c r="AE666" s="1"/>
    </row>
    <row r="667" spans="1:31" ht="14.25" customHeight="1">
      <c r="A667" s="27"/>
      <c r="B667" s="1"/>
      <c r="C667" s="8"/>
      <c r="D667" s="8"/>
      <c r="E667" s="8"/>
      <c r="G667" s="1"/>
      <c r="H667" s="1"/>
      <c r="I667" s="8"/>
      <c r="J667" s="1"/>
      <c r="K667" s="1"/>
      <c r="L667" s="1"/>
      <c r="M667" s="1"/>
      <c r="N667" s="1"/>
      <c r="O667" s="1"/>
      <c r="P667" s="1"/>
      <c r="Q667" s="1"/>
      <c r="R667" s="1"/>
      <c r="S667" s="1"/>
      <c r="T667" s="1"/>
      <c r="U667" s="1"/>
      <c r="V667" s="1"/>
      <c r="W667" s="1"/>
      <c r="X667" s="1"/>
      <c r="Y667" s="1"/>
      <c r="Z667" s="1"/>
      <c r="AA667" s="1"/>
      <c r="AB667" s="1"/>
      <c r="AC667" s="1"/>
      <c r="AD667" s="1"/>
      <c r="AE667" s="1"/>
    </row>
    <row r="668" spans="1:31" ht="14.25" customHeight="1">
      <c r="A668" s="27"/>
      <c r="B668" s="1"/>
      <c r="C668" s="8"/>
      <c r="D668" s="8"/>
      <c r="E668" s="8"/>
      <c r="G668" s="1"/>
      <c r="H668" s="1"/>
      <c r="I668" s="8"/>
      <c r="J668" s="1"/>
      <c r="K668" s="1"/>
      <c r="L668" s="1"/>
      <c r="M668" s="1"/>
      <c r="N668" s="1"/>
      <c r="O668" s="1"/>
      <c r="P668" s="1"/>
      <c r="Q668" s="1"/>
      <c r="R668" s="1"/>
      <c r="S668" s="1"/>
      <c r="T668" s="1"/>
      <c r="U668" s="1"/>
      <c r="V668" s="1"/>
      <c r="W668" s="1"/>
      <c r="X668" s="1"/>
      <c r="Y668" s="1"/>
      <c r="Z668" s="1"/>
      <c r="AA668" s="1"/>
      <c r="AB668" s="1"/>
      <c r="AC668" s="1"/>
      <c r="AD668" s="1"/>
      <c r="AE668" s="1"/>
    </row>
    <row r="669" spans="1:31" ht="14.25" customHeight="1">
      <c r="A669" s="27"/>
      <c r="B669" s="1"/>
      <c r="C669" s="8"/>
      <c r="D669" s="8"/>
      <c r="E669" s="8"/>
      <c r="G669" s="1"/>
      <c r="H669" s="1"/>
      <c r="I669" s="8"/>
      <c r="J669" s="1"/>
      <c r="K669" s="1"/>
      <c r="L669" s="1"/>
      <c r="M669" s="1"/>
      <c r="N669" s="1"/>
      <c r="O669" s="1"/>
      <c r="P669" s="1"/>
      <c r="Q669" s="1"/>
      <c r="R669" s="1"/>
      <c r="S669" s="1"/>
      <c r="T669" s="1"/>
      <c r="U669" s="1"/>
      <c r="V669" s="1"/>
      <c r="W669" s="1"/>
      <c r="X669" s="1"/>
      <c r="Y669" s="1"/>
      <c r="Z669" s="1"/>
      <c r="AA669" s="1"/>
      <c r="AB669" s="1"/>
      <c r="AC669" s="1"/>
      <c r="AD669" s="1"/>
      <c r="AE669" s="1"/>
    </row>
    <row r="670" spans="1:31" ht="14.25" customHeight="1">
      <c r="A670" s="27"/>
      <c r="B670" s="1"/>
      <c r="C670" s="8"/>
      <c r="D670" s="8"/>
      <c r="E670" s="8"/>
      <c r="G670" s="1"/>
      <c r="H670" s="1"/>
      <c r="I670" s="8"/>
      <c r="J670" s="1"/>
      <c r="K670" s="1"/>
      <c r="L670" s="1"/>
      <c r="M670" s="1"/>
      <c r="N670" s="1"/>
      <c r="O670" s="1"/>
      <c r="P670" s="1"/>
      <c r="Q670" s="1"/>
      <c r="R670" s="1"/>
      <c r="S670" s="1"/>
      <c r="T670" s="1"/>
      <c r="U670" s="1"/>
      <c r="V670" s="1"/>
      <c r="W670" s="1"/>
      <c r="X670" s="1"/>
      <c r="Y670" s="1"/>
      <c r="Z670" s="1"/>
      <c r="AA670" s="1"/>
      <c r="AB670" s="1"/>
      <c r="AC670" s="1"/>
      <c r="AD670" s="1"/>
      <c r="AE670" s="1"/>
    </row>
    <row r="671" spans="1:31" ht="14.25" customHeight="1">
      <c r="A671" s="27"/>
      <c r="B671" s="1"/>
      <c r="C671" s="8"/>
      <c r="D671" s="8"/>
      <c r="E671" s="8"/>
      <c r="G671" s="1"/>
      <c r="H671" s="1"/>
      <c r="I671" s="8"/>
      <c r="J671" s="1"/>
      <c r="K671" s="1"/>
      <c r="L671" s="1"/>
      <c r="M671" s="1"/>
      <c r="N671" s="1"/>
      <c r="O671" s="1"/>
      <c r="P671" s="1"/>
      <c r="Q671" s="1"/>
      <c r="R671" s="1"/>
      <c r="S671" s="1"/>
      <c r="T671" s="1"/>
      <c r="U671" s="1"/>
      <c r="V671" s="1"/>
      <c r="W671" s="1"/>
      <c r="X671" s="1"/>
      <c r="Y671" s="1"/>
      <c r="Z671" s="1"/>
      <c r="AA671" s="1"/>
      <c r="AB671" s="1"/>
      <c r="AC671" s="1"/>
      <c r="AD671" s="1"/>
      <c r="AE671" s="1"/>
    </row>
    <row r="672" spans="1:31" ht="14.25" customHeight="1">
      <c r="A672" s="27"/>
      <c r="B672" s="1"/>
      <c r="C672" s="8"/>
      <c r="D672" s="8"/>
      <c r="E672" s="8"/>
      <c r="G672" s="1"/>
      <c r="H672" s="1"/>
      <c r="I672" s="8"/>
      <c r="J672" s="1"/>
      <c r="K672" s="1"/>
      <c r="L672" s="1"/>
      <c r="M672" s="1"/>
      <c r="N672" s="1"/>
      <c r="O672" s="1"/>
      <c r="P672" s="1"/>
      <c r="Q672" s="1"/>
      <c r="R672" s="1"/>
      <c r="S672" s="1"/>
      <c r="T672" s="1"/>
      <c r="U672" s="1"/>
      <c r="V672" s="1"/>
      <c r="W672" s="1"/>
      <c r="X672" s="1"/>
      <c r="Y672" s="1"/>
      <c r="Z672" s="1"/>
      <c r="AA672" s="1"/>
      <c r="AB672" s="1"/>
      <c r="AC672" s="1"/>
      <c r="AD672" s="1"/>
      <c r="AE672" s="1"/>
    </row>
    <row r="673" spans="1:31" ht="14.25" customHeight="1">
      <c r="A673" s="27"/>
      <c r="B673" s="1"/>
      <c r="C673" s="8"/>
      <c r="D673" s="8"/>
      <c r="E673" s="8"/>
      <c r="G673" s="1"/>
      <c r="H673" s="1"/>
      <c r="I673" s="8"/>
      <c r="J673" s="1"/>
      <c r="K673" s="1"/>
      <c r="L673" s="1"/>
      <c r="M673" s="1"/>
      <c r="N673" s="1"/>
      <c r="O673" s="1"/>
      <c r="P673" s="1"/>
      <c r="Q673" s="1"/>
      <c r="R673" s="1"/>
      <c r="S673" s="1"/>
      <c r="T673" s="1"/>
      <c r="U673" s="1"/>
      <c r="V673" s="1"/>
      <c r="W673" s="1"/>
      <c r="X673" s="1"/>
      <c r="Y673" s="1"/>
      <c r="Z673" s="1"/>
      <c r="AA673" s="1"/>
      <c r="AB673" s="1"/>
      <c r="AC673" s="1"/>
      <c r="AD673" s="1"/>
      <c r="AE673" s="1"/>
    </row>
    <row r="674" spans="1:31" ht="14.25" customHeight="1">
      <c r="A674" s="27"/>
      <c r="B674" s="1"/>
      <c r="C674" s="8"/>
      <c r="D674" s="8"/>
      <c r="E674" s="8"/>
      <c r="G674" s="1"/>
      <c r="H674" s="1"/>
      <c r="I674" s="8"/>
      <c r="J674" s="1"/>
      <c r="K674" s="1"/>
      <c r="L674" s="1"/>
      <c r="M674" s="1"/>
      <c r="N674" s="1"/>
      <c r="O674" s="1"/>
      <c r="P674" s="1"/>
      <c r="Q674" s="1"/>
      <c r="R674" s="1"/>
      <c r="S674" s="1"/>
      <c r="T674" s="1"/>
      <c r="U674" s="1"/>
      <c r="V674" s="1"/>
      <c r="W674" s="1"/>
      <c r="X674" s="1"/>
      <c r="Y674" s="1"/>
      <c r="Z674" s="1"/>
      <c r="AA674" s="1"/>
      <c r="AB674" s="1"/>
      <c r="AC674" s="1"/>
      <c r="AD674" s="1"/>
      <c r="AE674" s="1"/>
    </row>
    <row r="675" spans="1:31" ht="14.25" customHeight="1">
      <c r="A675" s="27"/>
      <c r="B675" s="1"/>
      <c r="C675" s="8"/>
      <c r="D675" s="8"/>
      <c r="E675" s="8"/>
      <c r="G675" s="1"/>
      <c r="H675" s="1"/>
      <c r="I675" s="8"/>
      <c r="J675" s="1"/>
      <c r="K675" s="1"/>
      <c r="L675" s="1"/>
      <c r="M675" s="1"/>
      <c r="N675" s="1"/>
      <c r="O675" s="1"/>
      <c r="P675" s="1"/>
      <c r="Q675" s="1"/>
      <c r="R675" s="1"/>
      <c r="S675" s="1"/>
      <c r="T675" s="1"/>
      <c r="U675" s="1"/>
      <c r="V675" s="1"/>
      <c r="W675" s="1"/>
      <c r="X675" s="1"/>
      <c r="Y675" s="1"/>
      <c r="Z675" s="1"/>
      <c r="AA675" s="1"/>
      <c r="AB675" s="1"/>
      <c r="AC675" s="1"/>
      <c r="AD675" s="1"/>
      <c r="AE675" s="1"/>
    </row>
    <row r="676" spans="1:31" ht="14.25" customHeight="1">
      <c r="A676" s="27"/>
      <c r="B676" s="1"/>
      <c r="C676" s="8"/>
      <c r="D676" s="8"/>
      <c r="E676" s="8"/>
      <c r="G676" s="1"/>
      <c r="H676" s="1"/>
      <c r="I676" s="8"/>
      <c r="J676" s="1"/>
      <c r="K676" s="1"/>
      <c r="L676" s="1"/>
      <c r="M676" s="1"/>
      <c r="N676" s="1"/>
      <c r="O676" s="1"/>
      <c r="P676" s="1"/>
      <c r="Q676" s="1"/>
      <c r="R676" s="1"/>
      <c r="S676" s="1"/>
      <c r="T676" s="1"/>
      <c r="U676" s="1"/>
      <c r="V676" s="1"/>
      <c r="W676" s="1"/>
      <c r="X676" s="1"/>
      <c r="Y676" s="1"/>
      <c r="Z676" s="1"/>
      <c r="AA676" s="1"/>
      <c r="AB676" s="1"/>
      <c r="AC676" s="1"/>
      <c r="AD676" s="1"/>
      <c r="AE676" s="1"/>
    </row>
    <row r="677" spans="1:31" ht="14.25" customHeight="1">
      <c r="A677" s="27"/>
      <c r="B677" s="1"/>
      <c r="C677" s="8"/>
      <c r="D677" s="8"/>
      <c r="E677" s="8"/>
      <c r="G677" s="1"/>
      <c r="H677" s="1"/>
      <c r="I677" s="8"/>
      <c r="J677" s="1"/>
      <c r="K677" s="1"/>
      <c r="L677" s="1"/>
      <c r="M677" s="1"/>
      <c r="N677" s="1"/>
      <c r="O677" s="1"/>
      <c r="P677" s="1"/>
      <c r="Q677" s="1"/>
      <c r="R677" s="1"/>
      <c r="S677" s="1"/>
      <c r="T677" s="1"/>
      <c r="U677" s="1"/>
      <c r="V677" s="1"/>
      <c r="W677" s="1"/>
      <c r="X677" s="1"/>
      <c r="Y677" s="1"/>
      <c r="Z677" s="1"/>
      <c r="AA677" s="1"/>
      <c r="AB677" s="1"/>
      <c r="AC677" s="1"/>
      <c r="AD677" s="1"/>
      <c r="AE677" s="1"/>
    </row>
    <row r="678" spans="1:31" ht="14.25" customHeight="1">
      <c r="A678" s="27"/>
      <c r="B678" s="1"/>
      <c r="C678" s="8"/>
      <c r="D678" s="8"/>
      <c r="E678" s="8"/>
      <c r="G678" s="1"/>
      <c r="H678" s="1"/>
      <c r="I678" s="8"/>
      <c r="J678" s="1"/>
      <c r="K678" s="1"/>
      <c r="L678" s="1"/>
      <c r="M678" s="1"/>
      <c r="N678" s="1"/>
      <c r="O678" s="1"/>
      <c r="P678" s="1"/>
      <c r="Q678" s="1"/>
      <c r="R678" s="1"/>
      <c r="S678" s="1"/>
      <c r="T678" s="1"/>
      <c r="U678" s="1"/>
      <c r="V678" s="1"/>
      <c r="W678" s="1"/>
      <c r="X678" s="1"/>
      <c r="Y678" s="1"/>
      <c r="Z678" s="1"/>
      <c r="AA678" s="1"/>
      <c r="AB678" s="1"/>
      <c r="AC678" s="1"/>
      <c r="AD678" s="1"/>
      <c r="AE678" s="1"/>
    </row>
    <row r="679" spans="1:31" ht="14.25" customHeight="1">
      <c r="A679" s="27"/>
      <c r="B679" s="1"/>
      <c r="C679" s="8"/>
      <c r="D679" s="8"/>
      <c r="E679" s="8"/>
      <c r="G679" s="1"/>
      <c r="H679" s="1"/>
      <c r="I679" s="8"/>
      <c r="J679" s="1"/>
      <c r="K679" s="1"/>
      <c r="L679" s="1"/>
      <c r="M679" s="1"/>
      <c r="N679" s="1"/>
      <c r="O679" s="1"/>
      <c r="P679" s="1"/>
      <c r="Q679" s="1"/>
      <c r="R679" s="1"/>
      <c r="S679" s="1"/>
      <c r="T679" s="1"/>
      <c r="U679" s="1"/>
      <c r="V679" s="1"/>
      <c r="W679" s="1"/>
      <c r="X679" s="1"/>
      <c r="Y679" s="1"/>
      <c r="Z679" s="1"/>
      <c r="AA679" s="1"/>
      <c r="AB679" s="1"/>
      <c r="AC679" s="1"/>
      <c r="AD679" s="1"/>
      <c r="AE679" s="1"/>
    </row>
    <row r="680" spans="1:31" ht="14.25" customHeight="1">
      <c r="A680" s="27"/>
      <c r="B680" s="1"/>
      <c r="C680" s="8"/>
      <c r="D680" s="8"/>
      <c r="E680" s="8"/>
      <c r="G680" s="1"/>
      <c r="H680" s="1"/>
      <c r="I680" s="8"/>
      <c r="J680" s="1"/>
      <c r="K680" s="1"/>
      <c r="L680" s="1"/>
      <c r="M680" s="1"/>
      <c r="N680" s="1"/>
      <c r="O680" s="1"/>
      <c r="P680" s="1"/>
      <c r="Q680" s="1"/>
      <c r="R680" s="1"/>
      <c r="S680" s="1"/>
      <c r="T680" s="1"/>
      <c r="U680" s="1"/>
      <c r="V680" s="1"/>
      <c r="W680" s="1"/>
      <c r="X680" s="1"/>
      <c r="Y680" s="1"/>
      <c r="Z680" s="1"/>
      <c r="AA680" s="1"/>
      <c r="AB680" s="1"/>
      <c r="AC680" s="1"/>
      <c r="AD680" s="1"/>
      <c r="AE680" s="1"/>
    </row>
    <row r="681" spans="1:31" ht="14.25" customHeight="1">
      <c r="A681" s="27"/>
      <c r="B681" s="1"/>
      <c r="C681" s="8"/>
      <c r="D681" s="8"/>
      <c r="E681" s="8"/>
      <c r="G681" s="1"/>
      <c r="H681" s="1"/>
      <c r="I681" s="8"/>
      <c r="J681" s="1"/>
      <c r="K681" s="1"/>
      <c r="L681" s="1"/>
      <c r="M681" s="1"/>
      <c r="N681" s="1"/>
      <c r="O681" s="1"/>
      <c r="P681" s="1"/>
      <c r="Q681" s="1"/>
      <c r="R681" s="1"/>
      <c r="S681" s="1"/>
      <c r="T681" s="1"/>
      <c r="U681" s="1"/>
      <c r="V681" s="1"/>
      <c r="W681" s="1"/>
      <c r="X681" s="1"/>
      <c r="Y681" s="1"/>
      <c r="Z681" s="1"/>
      <c r="AA681" s="1"/>
      <c r="AB681" s="1"/>
      <c r="AC681" s="1"/>
      <c r="AD681" s="1"/>
      <c r="AE681" s="1"/>
    </row>
    <row r="682" spans="1:31" ht="14.25" customHeight="1">
      <c r="A682" s="27"/>
      <c r="B682" s="1"/>
      <c r="C682" s="8"/>
      <c r="D682" s="8"/>
      <c r="E682" s="8"/>
      <c r="G682" s="1"/>
      <c r="H682" s="1"/>
      <c r="I682" s="8"/>
      <c r="J682" s="1"/>
      <c r="K682" s="1"/>
      <c r="L682" s="1"/>
      <c r="M682" s="1"/>
      <c r="N682" s="1"/>
      <c r="O682" s="1"/>
      <c r="P682" s="1"/>
      <c r="Q682" s="1"/>
      <c r="R682" s="1"/>
      <c r="S682" s="1"/>
      <c r="T682" s="1"/>
      <c r="U682" s="1"/>
      <c r="V682" s="1"/>
      <c r="W682" s="1"/>
      <c r="X682" s="1"/>
      <c r="Y682" s="1"/>
      <c r="Z682" s="1"/>
      <c r="AA682" s="1"/>
      <c r="AB682" s="1"/>
      <c r="AC682" s="1"/>
      <c r="AD682" s="1"/>
      <c r="AE682" s="1"/>
    </row>
    <row r="683" spans="1:31" ht="14.25" customHeight="1">
      <c r="A683" s="27"/>
      <c r="B683" s="1"/>
      <c r="C683" s="8"/>
      <c r="D683" s="8"/>
      <c r="E683" s="8"/>
      <c r="G683" s="1"/>
      <c r="H683" s="1"/>
      <c r="I683" s="8"/>
      <c r="J683" s="1"/>
      <c r="K683" s="1"/>
      <c r="L683" s="1"/>
      <c r="M683" s="1"/>
      <c r="N683" s="1"/>
      <c r="O683" s="1"/>
      <c r="P683" s="1"/>
      <c r="Q683" s="1"/>
      <c r="R683" s="1"/>
      <c r="S683" s="1"/>
      <c r="T683" s="1"/>
      <c r="U683" s="1"/>
      <c r="V683" s="1"/>
      <c r="W683" s="1"/>
      <c r="X683" s="1"/>
      <c r="Y683" s="1"/>
      <c r="Z683" s="1"/>
      <c r="AA683" s="1"/>
      <c r="AB683" s="1"/>
      <c r="AC683" s="1"/>
      <c r="AD683" s="1"/>
      <c r="AE683" s="1"/>
    </row>
    <row r="684" spans="1:31" ht="14.25" customHeight="1">
      <c r="A684" s="27"/>
      <c r="B684" s="1"/>
      <c r="C684" s="8"/>
      <c r="D684" s="8"/>
      <c r="E684" s="8"/>
      <c r="G684" s="1"/>
      <c r="H684" s="1"/>
      <c r="I684" s="8"/>
      <c r="J684" s="1"/>
      <c r="K684" s="1"/>
      <c r="L684" s="1"/>
      <c r="M684" s="1"/>
      <c r="N684" s="1"/>
      <c r="O684" s="1"/>
      <c r="P684" s="1"/>
      <c r="Q684" s="1"/>
      <c r="R684" s="1"/>
      <c r="S684" s="1"/>
      <c r="T684" s="1"/>
      <c r="U684" s="1"/>
      <c r="V684" s="1"/>
      <c r="W684" s="1"/>
      <c r="X684" s="1"/>
      <c r="Y684" s="1"/>
      <c r="Z684" s="1"/>
      <c r="AA684" s="1"/>
      <c r="AB684" s="1"/>
      <c r="AC684" s="1"/>
      <c r="AD684" s="1"/>
      <c r="AE684" s="1"/>
    </row>
    <row r="685" spans="1:31" ht="14.25" customHeight="1">
      <c r="A685" s="27"/>
      <c r="B685" s="1"/>
      <c r="C685" s="8"/>
      <c r="D685" s="8"/>
      <c r="E685" s="8"/>
      <c r="G685" s="1"/>
      <c r="H685" s="1"/>
      <c r="I685" s="8"/>
      <c r="J685" s="1"/>
      <c r="K685" s="1"/>
      <c r="L685" s="1"/>
      <c r="M685" s="1"/>
      <c r="N685" s="1"/>
      <c r="O685" s="1"/>
      <c r="P685" s="1"/>
      <c r="Q685" s="1"/>
      <c r="R685" s="1"/>
      <c r="S685" s="1"/>
      <c r="T685" s="1"/>
      <c r="U685" s="1"/>
      <c r="V685" s="1"/>
      <c r="W685" s="1"/>
      <c r="X685" s="1"/>
      <c r="Y685" s="1"/>
      <c r="Z685" s="1"/>
      <c r="AA685" s="1"/>
      <c r="AB685" s="1"/>
      <c r="AC685" s="1"/>
      <c r="AD685" s="1"/>
      <c r="AE685" s="1"/>
    </row>
    <row r="686" spans="1:31" ht="14.25" customHeight="1">
      <c r="A686" s="27"/>
      <c r="B686" s="1"/>
      <c r="C686" s="8"/>
      <c r="D686" s="8"/>
      <c r="E686" s="8"/>
      <c r="G686" s="1"/>
      <c r="H686" s="1"/>
      <c r="I686" s="8"/>
      <c r="J686" s="1"/>
      <c r="K686" s="1"/>
      <c r="L686" s="1"/>
      <c r="M686" s="1"/>
      <c r="N686" s="1"/>
      <c r="O686" s="1"/>
      <c r="P686" s="1"/>
      <c r="Q686" s="1"/>
      <c r="R686" s="1"/>
      <c r="S686" s="1"/>
      <c r="T686" s="1"/>
      <c r="U686" s="1"/>
      <c r="V686" s="1"/>
      <c r="W686" s="1"/>
      <c r="X686" s="1"/>
      <c r="Y686" s="1"/>
      <c r="Z686" s="1"/>
      <c r="AA686" s="1"/>
      <c r="AB686" s="1"/>
      <c r="AC686" s="1"/>
      <c r="AD686" s="1"/>
      <c r="AE686" s="1"/>
    </row>
    <row r="687" spans="1:31" ht="14.25" customHeight="1">
      <c r="A687" s="27"/>
      <c r="B687" s="1"/>
      <c r="C687" s="8"/>
      <c r="D687" s="8"/>
      <c r="E687" s="8"/>
      <c r="G687" s="1"/>
      <c r="H687" s="1"/>
      <c r="I687" s="8"/>
      <c r="J687" s="1"/>
      <c r="K687" s="1"/>
      <c r="L687" s="1"/>
      <c r="M687" s="1"/>
      <c r="N687" s="1"/>
      <c r="O687" s="1"/>
      <c r="P687" s="1"/>
      <c r="Q687" s="1"/>
      <c r="R687" s="1"/>
      <c r="S687" s="1"/>
      <c r="T687" s="1"/>
      <c r="U687" s="1"/>
      <c r="V687" s="1"/>
      <c r="W687" s="1"/>
      <c r="X687" s="1"/>
      <c r="Y687" s="1"/>
      <c r="Z687" s="1"/>
      <c r="AA687" s="1"/>
      <c r="AB687" s="1"/>
      <c r="AC687" s="1"/>
      <c r="AD687" s="1"/>
      <c r="AE687" s="1"/>
    </row>
    <row r="688" spans="1:31" ht="14.25" customHeight="1">
      <c r="A688" s="27"/>
      <c r="B688" s="1"/>
      <c r="C688" s="8"/>
      <c r="D688" s="8"/>
      <c r="E688" s="8"/>
      <c r="G688" s="1"/>
      <c r="H688" s="1"/>
      <c r="I688" s="8"/>
      <c r="J688" s="1"/>
      <c r="K688" s="1"/>
      <c r="L688" s="1"/>
      <c r="M688" s="1"/>
      <c r="N688" s="1"/>
      <c r="O688" s="1"/>
      <c r="P688" s="1"/>
      <c r="Q688" s="1"/>
      <c r="R688" s="1"/>
      <c r="S688" s="1"/>
      <c r="T688" s="1"/>
      <c r="U688" s="1"/>
      <c r="V688" s="1"/>
      <c r="W688" s="1"/>
      <c r="X688" s="1"/>
      <c r="Y688" s="1"/>
      <c r="Z688" s="1"/>
      <c r="AA688" s="1"/>
      <c r="AB688" s="1"/>
      <c r="AC688" s="1"/>
      <c r="AD688" s="1"/>
      <c r="AE688" s="1"/>
    </row>
    <row r="689" spans="1:31" ht="14.25" customHeight="1">
      <c r="A689" s="27"/>
      <c r="B689" s="1"/>
      <c r="C689" s="8"/>
      <c r="D689" s="8"/>
      <c r="E689" s="8"/>
      <c r="G689" s="1"/>
      <c r="H689" s="1"/>
      <c r="I689" s="8"/>
      <c r="J689" s="1"/>
      <c r="K689" s="1"/>
      <c r="L689" s="1"/>
      <c r="M689" s="1"/>
      <c r="N689" s="1"/>
      <c r="O689" s="1"/>
      <c r="P689" s="1"/>
      <c r="Q689" s="1"/>
      <c r="R689" s="1"/>
      <c r="S689" s="1"/>
      <c r="T689" s="1"/>
      <c r="U689" s="1"/>
      <c r="V689" s="1"/>
      <c r="W689" s="1"/>
      <c r="X689" s="1"/>
      <c r="Y689" s="1"/>
      <c r="Z689" s="1"/>
      <c r="AA689" s="1"/>
      <c r="AB689" s="1"/>
      <c r="AC689" s="1"/>
      <c r="AD689" s="1"/>
      <c r="AE689" s="1"/>
    </row>
    <row r="690" spans="1:31" ht="14.25" customHeight="1">
      <c r="A690" s="27"/>
      <c r="B690" s="1"/>
      <c r="C690" s="8"/>
      <c r="D690" s="8"/>
      <c r="E690" s="8"/>
      <c r="G690" s="1"/>
      <c r="H690" s="1"/>
      <c r="I690" s="8"/>
      <c r="J690" s="1"/>
      <c r="K690" s="1"/>
      <c r="L690" s="1"/>
      <c r="M690" s="1"/>
      <c r="N690" s="1"/>
      <c r="O690" s="1"/>
      <c r="P690" s="1"/>
      <c r="Q690" s="1"/>
      <c r="R690" s="1"/>
      <c r="S690" s="1"/>
      <c r="T690" s="1"/>
      <c r="U690" s="1"/>
      <c r="V690" s="1"/>
      <c r="W690" s="1"/>
      <c r="X690" s="1"/>
      <c r="Y690" s="1"/>
      <c r="Z690" s="1"/>
      <c r="AA690" s="1"/>
      <c r="AB690" s="1"/>
      <c r="AC690" s="1"/>
      <c r="AD690" s="1"/>
      <c r="AE690" s="1"/>
    </row>
    <row r="691" spans="1:31" ht="14.25" customHeight="1">
      <c r="A691" s="27"/>
      <c r="B691" s="1"/>
      <c r="C691" s="8"/>
      <c r="D691" s="8"/>
      <c r="E691" s="8"/>
      <c r="G691" s="1"/>
      <c r="H691" s="1"/>
      <c r="I691" s="8"/>
      <c r="J691" s="1"/>
      <c r="K691" s="1"/>
      <c r="L691" s="1"/>
      <c r="M691" s="1"/>
      <c r="N691" s="1"/>
      <c r="O691" s="1"/>
      <c r="P691" s="1"/>
      <c r="Q691" s="1"/>
      <c r="R691" s="1"/>
      <c r="S691" s="1"/>
      <c r="T691" s="1"/>
      <c r="U691" s="1"/>
      <c r="V691" s="1"/>
      <c r="W691" s="1"/>
      <c r="X691" s="1"/>
      <c r="Y691" s="1"/>
      <c r="Z691" s="1"/>
      <c r="AA691" s="1"/>
      <c r="AB691" s="1"/>
      <c r="AC691" s="1"/>
      <c r="AD691" s="1"/>
      <c r="AE691" s="1"/>
    </row>
    <row r="692" spans="1:31" ht="14.25" customHeight="1">
      <c r="A692" s="27"/>
      <c r="B692" s="1"/>
      <c r="C692" s="8"/>
      <c r="D692" s="8"/>
      <c r="E692" s="8"/>
      <c r="G692" s="1"/>
      <c r="H692" s="1"/>
      <c r="I692" s="8"/>
      <c r="J692" s="1"/>
      <c r="K692" s="1"/>
      <c r="L692" s="1"/>
      <c r="M692" s="1"/>
      <c r="N692" s="1"/>
      <c r="O692" s="1"/>
      <c r="P692" s="1"/>
      <c r="Q692" s="1"/>
      <c r="R692" s="1"/>
      <c r="S692" s="1"/>
      <c r="T692" s="1"/>
      <c r="U692" s="1"/>
      <c r="V692" s="1"/>
      <c r="W692" s="1"/>
      <c r="X692" s="1"/>
      <c r="Y692" s="1"/>
      <c r="Z692" s="1"/>
      <c r="AA692" s="1"/>
      <c r="AB692" s="1"/>
      <c r="AC692" s="1"/>
      <c r="AD692" s="1"/>
      <c r="AE692" s="1"/>
    </row>
    <row r="693" spans="1:31" ht="14.25" customHeight="1">
      <c r="A693" s="27"/>
      <c r="B693" s="1"/>
      <c r="C693" s="8"/>
      <c r="D693" s="8"/>
      <c r="E693" s="8"/>
      <c r="G693" s="1"/>
      <c r="H693" s="1"/>
      <c r="I693" s="8"/>
      <c r="J693" s="1"/>
      <c r="K693" s="1"/>
      <c r="L693" s="1"/>
      <c r="M693" s="1"/>
      <c r="N693" s="1"/>
      <c r="O693" s="1"/>
      <c r="P693" s="1"/>
      <c r="Q693" s="1"/>
      <c r="R693" s="1"/>
      <c r="S693" s="1"/>
      <c r="T693" s="1"/>
      <c r="U693" s="1"/>
      <c r="V693" s="1"/>
      <c r="W693" s="1"/>
      <c r="X693" s="1"/>
      <c r="Y693" s="1"/>
      <c r="Z693" s="1"/>
      <c r="AA693" s="1"/>
      <c r="AB693" s="1"/>
      <c r="AC693" s="1"/>
      <c r="AD693" s="1"/>
      <c r="AE693" s="1"/>
    </row>
    <row r="694" spans="1:31" ht="14.25" customHeight="1">
      <c r="A694" s="27"/>
      <c r="B694" s="1"/>
      <c r="C694" s="8"/>
      <c r="D694" s="8"/>
      <c r="E694" s="8"/>
      <c r="G694" s="1"/>
      <c r="H694" s="1"/>
      <c r="I694" s="8"/>
      <c r="J694" s="1"/>
      <c r="K694" s="1"/>
      <c r="L694" s="1"/>
      <c r="M694" s="1"/>
      <c r="N694" s="1"/>
      <c r="O694" s="1"/>
      <c r="P694" s="1"/>
      <c r="Q694" s="1"/>
      <c r="R694" s="1"/>
      <c r="S694" s="1"/>
      <c r="T694" s="1"/>
      <c r="U694" s="1"/>
      <c r="V694" s="1"/>
      <c r="W694" s="1"/>
      <c r="X694" s="1"/>
      <c r="Y694" s="1"/>
      <c r="Z694" s="1"/>
      <c r="AA694" s="1"/>
      <c r="AB694" s="1"/>
      <c r="AC694" s="1"/>
      <c r="AD694" s="1"/>
      <c r="AE694" s="1"/>
    </row>
    <row r="695" spans="1:31" ht="14.25" customHeight="1">
      <c r="A695" s="27"/>
      <c r="B695" s="1"/>
      <c r="C695" s="8"/>
      <c r="D695" s="8"/>
      <c r="E695" s="8"/>
      <c r="G695" s="1"/>
      <c r="H695" s="1"/>
      <c r="I695" s="8"/>
      <c r="J695" s="1"/>
      <c r="K695" s="1"/>
      <c r="L695" s="1"/>
      <c r="M695" s="1"/>
      <c r="N695" s="1"/>
      <c r="O695" s="1"/>
      <c r="P695" s="1"/>
      <c r="Q695" s="1"/>
      <c r="R695" s="1"/>
      <c r="S695" s="1"/>
      <c r="T695" s="1"/>
      <c r="U695" s="1"/>
      <c r="V695" s="1"/>
      <c r="W695" s="1"/>
      <c r="X695" s="1"/>
      <c r="Y695" s="1"/>
      <c r="Z695" s="1"/>
      <c r="AA695" s="1"/>
      <c r="AB695" s="1"/>
      <c r="AC695" s="1"/>
      <c r="AD695" s="1"/>
      <c r="AE695" s="1"/>
    </row>
    <row r="696" spans="1:31" ht="14.25" customHeight="1">
      <c r="A696" s="27"/>
      <c r="B696" s="1"/>
      <c r="C696" s="8"/>
      <c r="D696" s="8"/>
      <c r="E696" s="8"/>
      <c r="G696" s="1"/>
      <c r="H696" s="1"/>
      <c r="I696" s="8"/>
      <c r="J696" s="1"/>
      <c r="K696" s="1"/>
      <c r="L696" s="1"/>
      <c r="M696" s="1"/>
      <c r="N696" s="1"/>
      <c r="O696" s="1"/>
      <c r="P696" s="1"/>
      <c r="Q696" s="1"/>
      <c r="R696" s="1"/>
      <c r="S696" s="1"/>
      <c r="T696" s="1"/>
      <c r="U696" s="1"/>
      <c r="V696" s="1"/>
      <c r="W696" s="1"/>
      <c r="X696" s="1"/>
      <c r="Y696" s="1"/>
      <c r="Z696" s="1"/>
      <c r="AA696" s="1"/>
      <c r="AB696" s="1"/>
      <c r="AC696" s="1"/>
      <c r="AD696" s="1"/>
      <c r="AE696" s="1"/>
    </row>
    <row r="697" spans="1:31" ht="14.25" customHeight="1">
      <c r="A697" s="27"/>
      <c r="B697" s="1"/>
      <c r="C697" s="8"/>
      <c r="D697" s="8"/>
      <c r="E697" s="8"/>
      <c r="G697" s="1"/>
      <c r="H697" s="1"/>
      <c r="I697" s="8"/>
      <c r="J697" s="1"/>
      <c r="K697" s="1"/>
      <c r="L697" s="1"/>
      <c r="M697" s="1"/>
      <c r="N697" s="1"/>
      <c r="O697" s="1"/>
      <c r="P697" s="1"/>
      <c r="Q697" s="1"/>
      <c r="R697" s="1"/>
      <c r="S697" s="1"/>
      <c r="T697" s="1"/>
      <c r="U697" s="1"/>
      <c r="V697" s="1"/>
      <c r="W697" s="1"/>
      <c r="X697" s="1"/>
      <c r="Y697" s="1"/>
      <c r="Z697" s="1"/>
      <c r="AA697" s="1"/>
      <c r="AB697" s="1"/>
      <c r="AC697" s="1"/>
      <c r="AD697" s="1"/>
      <c r="AE697" s="1"/>
    </row>
    <row r="698" spans="1:31" ht="14.25" customHeight="1">
      <c r="A698" s="27"/>
      <c r="B698" s="1"/>
      <c r="C698" s="8"/>
      <c r="D698" s="8"/>
      <c r="E698" s="8"/>
      <c r="G698" s="1"/>
      <c r="H698" s="1"/>
      <c r="I698" s="8"/>
      <c r="J698" s="1"/>
      <c r="K698" s="1"/>
      <c r="L698" s="1"/>
      <c r="M698" s="1"/>
      <c r="N698" s="1"/>
      <c r="O698" s="1"/>
      <c r="P698" s="1"/>
      <c r="Q698" s="1"/>
      <c r="R698" s="1"/>
      <c r="S698" s="1"/>
      <c r="T698" s="1"/>
      <c r="U698" s="1"/>
      <c r="V698" s="1"/>
      <c r="W698" s="1"/>
      <c r="X698" s="1"/>
      <c r="Y698" s="1"/>
      <c r="Z698" s="1"/>
      <c r="AA698" s="1"/>
      <c r="AB698" s="1"/>
      <c r="AC698" s="1"/>
      <c r="AD698" s="1"/>
      <c r="AE698" s="1"/>
    </row>
    <row r="699" spans="1:31" ht="14.25" customHeight="1">
      <c r="A699" s="27"/>
      <c r="B699" s="1"/>
      <c r="C699" s="8"/>
      <c r="D699" s="8"/>
      <c r="E699" s="8"/>
      <c r="G699" s="1"/>
      <c r="H699" s="1"/>
      <c r="I699" s="8"/>
      <c r="J699" s="1"/>
      <c r="K699" s="1"/>
      <c r="L699" s="1"/>
      <c r="M699" s="1"/>
      <c r="N699" s="1"/>
      <c r="O699" s="1"/>
      <c r="P699" s="1"/>
      <c r="Q699" s="1"/>
      <c r="R699" s="1"/>
      <c r="S699" s="1"/>
      <c r="T699" s="1"/>
      <c r="U699" s="1"/>
      <c r="V699" s="1"/>
      <c r="W699" s="1"/>
      <c r="X699" s="1"/>
      <c r="Y699" s="1"/>
      <c r="Z699" s="1"/>
      <c r="AA699" s="1"/>
      <c r="AB699" s="1"/>
      <c r="AC699" s="1"/>
      <c r="AD699" s="1"/>
      <c r="AE699" s="1"/>
    </row>
    <row r="700" spans="1:31" ht="14.25" customHeight="1">
      <c r="A700" s="27"/>
      <c r="B700" s="1"/>
      <c r="C700" s="8"/>
      <c r="D700" s="8"/>
      <c r="E700" s="8"/>
      <c r="G700" s="1"/>
      <c r="H700" s="1"/>
      <c r="I700" s="8"/>
      <c r="J700" s="1"/>
      <c r="K700" s="1"/>
      <c r="L700" s="1"/>
      <c r="M700" s="1"/>
      <c r="N700" s="1"/>
      <c r="O700" s="1"/>
      <c r="P700" s="1"/>
      <c r="Q700" s="1"/>
      <c r="R700" s="1"/>
      <c r="S700" s="1"/>
      <c r="T700" s="1"/>
      <c r="U700" s="1"/>
      <c r="V700" s="1"/>
      <c r="W700" s="1"/>
      <c r="X700" s="1"/>
      <c r="Y700" s="1"/>
      <c r="Z700" s="1"/>
      <c r="AA700" s="1"/>
      <c r="AB700" s="1"/>
      <c r="AC700" s="1"/>
      <c r="AD700" s="1"/>
      <c r="AE700" s="1"/>
    </row>
    <row r="701" spans="1:31" ht="14.25" customHeight="1">
      <c r="A701" s="27"/>
      <c r="B701" s="1"/>
      <c r="C701" s="8"/>
      <c r="D701" s="8"/>
      <c r="E701" s="8"/>
      <c r="G701" s="1"/>
      <c r="H701" s="1"/>
      <c r="I701" s="8"/>
      <c r="J701" s="1"/>
      <c r="K701" s="1"/>
      <c r="L701" s="1"/>
      <c r="M701" s="1"/>
      <c r="N701" s="1"/>
      <c r="O701" s="1"/>
      <c r="P701" s="1"/>
      <c r="Q701" s="1"/>
      <c r="R701" s="1"/>
      <c r="S701" s="1"/>
      <c r="T701" s="1"/>
      <c r="U701" s="1"/>
      <c r="V701" s="1"/>
      <c r="W701" s="1"/>
      <c r="X701" s="1"/>
      <c r="Y701" s="1"/>
      <c r="Z701" s="1"/>
      <c r="AA701" s="1"/>
      <c r="AB701" s="1"/>
      <c r="AC701" s="1"/>
      <c r="AD701" s="1"/>
      <c r="AE701" s="1"/>
    </row>
    <row r="702" spans="1:31" ht="14.25" customHeight="1">
      <c r="A702" s="27"/>
      <c r="B702" s="1"/>
      <c r="C702" s="8"/>
      <c r="D702" s="8"/>
      <c r="E702" s="8"/>
      <c r="G702" s="1"/>
      <c r="H702" s="1"/>
      <c r="I702" s="8"/>
      <c r="J702" s="1"/>
      <c r="K702" s="1"/>
      <c r="L702" s="1"/>
      <c r="M702" s="1"/>
      <c r="N702" s="1"/>
      <c r="O702" s="1"/>
      <c r="P702" s="1"/>
      <c r="Q702" s="1"/>
      <c r="R702" s="1"/>
      <c r="S702" s="1"/>
      <c r="T702" s="1"/>
      <c r="U702" s="1"/>
      <c r="V702" s="1"/>
      <c r="W702" s="1"/>
      <c r="X702" s="1"/>
      <c r="Y702" s="1"/>
      <c r="Z702" s="1"/>
      <c r="AA702" s="1"/>
      <c r="AB702" s="1"/>
      <c r="AC702" s="1"/>
      <c r="AD702" s="1"/>
      <c r="AE702" s="1"/>
    </row>
    <row r="703" spans="1:31" ht="14.25" customHeight="1">
      <c r="A703" s="27"/>
      <c r="B703" s="1"/>
      <c r="C703" s="8"/>
      <c r="D703" s="8"/>
      <c r="E703" s="8"/>
      <c r="G703" s="1"/>
      <c r="H703" s="1"/>
      <c r="I703" s="8"/>
      <c r="J703" s="1"/>
      <c r="K703" s="1"/>
      <c r="L703" s="1"/>
      <c r="M703" s="1"/>
      <c r="N703" s="1"/>
      <c r="O703" s="1"/>
      <c r="P703" s="1"/>
      <c r="Q703" s="1"/>
      <c r="R703" s="1"/>
      <c r="S703" s="1"/>
      <c r="T703" s="1"/>
      <c r="U703" s="1"/>
      <c r="V703" s="1"/>
      <c r="W703" s="1"/>
      <c r="X703" s="1"/>
      <c r="Y703" s="1"/>
      <c r="Z703" s="1"/>
      <c r="AA703" s="1"/>
      <c r="AB703" s="1"/>
      <c r="AC703" s="1"/>
      <c r="AD703" s="1"/>
      <c r="AE703" s="1"/>
    </row>
    <row r="704" spans="1:31" ht="14.25" customHeight="1">
      <c r="A704" s="27"/>
      <c r="B704" s="1"/>
      <c r="C704" s="8"/>
      <c r="D704" s="8"/>
      <c r="E704" s="8"/>
      <c r="G704" s="1"/>
      <c r="H704" s="1"/>
      <c r="I704" s="8"/>
      <c r="J704" s="1"/>
      <c r="K704" s="1"/>
      <c r="L704" s="1"/>
      <c r="M704" s="1"/>
      <c r="N704" s="1"/>
      <c r="O704" s="1"/>
      <c r="P704" s="1"/>
      <c r="Q704" s="1"/>
      <c r="R704" s="1"/>
      <c r="S704" s="1"/>
      <c r="T704" s="1"/>
      <c r="U704" s="1"/>
      <c r="V704" s="1"/>
      <c r="W704" s="1"/>
      <c r="X704" s="1"/>
      <c r="Y704" s="1"/>
      <c r="Z704" s="1"/>
      <c r="AA704" s="1"/>
      <c r="AB704" s="1"/>
      <c r="AC704" s="1"/>
      <c r="AD704" s="1"/>
      <c r="AE704" s="1"/>
    </row>
    <row r="705" spans="1:31" ht="14.25" customHeight="1">
      <c r="A705" s="27"/>
      <c r="B705" s="1"/>
      <c r="C705" s="8"/>
      <c r="D705" s="8"/>
      <c r="E705" s="8"/>
      <c r="G705" s="1"/>
      <c r="H705" s="1"/>
      <c r="I705" s="8"/>
      <c r="J705" s="1"/>
      <c r="K705" s="1"/>
      <c r="L705" s="1"/>
      <c r="M705" s="1"/>
      <c r="N705" s="1"/>
      <c r="O705" s="1"/>
      <c r="P705" s="1"/>
      <c r="Q705" s="1"/>
      <c r="R705" s="1"/>
      <c r="S705" s="1"/>
      <c r="T705" s="1"/>
      <c r="U705" s="1"/>
      <c r="V705" s="1"/>
      <c r="W705" s="1"/>
      <c r="X705" s="1"/>
      <c r="Y705" s="1"/>
      <c r="Z705" s="1"/>
      <c r="AA705" s="1"/>
      <c r="AB705" s="1"/>
      <c r="AC705" s="1"/>
      <c r="AD705" s="1"/>
      <c r="AE705" s="1"/>
    </row>
    <row r="706" spans="1:31" ht="14.25" customHeight="1">
      <c r="A706" s="27"/>
      <c r="B706" s="1"/>
      <c r="C706" s="8"/>
      <c r="D706" s="8"/>
      <c r="E706" s="8"/>
      <c r="G706" s="1"/>
      <c r="H706" s="1"/>
      <c r="I706" s="8"/>
      <c r="J706" s="1"/>
      <c r="K706" s="1"/>
      <c r="L706" s="1"/>
      <c r="M706" s="1"/>
      <c r="N706" s="1"/>
      <c r="O706" s="1"/>
      <c r="P706" s="1"/>
      <c r="Q706" s="1"/>
      <c r="R706" s="1"/>
      <c r="S706" s="1"/>
      <c r="T706" s="1"/>
      <c r="U706" s="1"/>
      <c r="V706" s="1"/>
      <c r="W706" s="1"/>
      <c r="X706" s="1"/>
      <c r="Y706" s="1"/>
      <c r="Z706" s="1"/>
      <c r="AA706" s="1"/>
      <c r="AB706" s="1"/>
      <c r="AC706" s="1"/>
      <c r="AD706" s="1"/>
      <c r="AE706" s="1"/>
    </row>
    <row r="707" spans="1:31" ht="14.25" customHeight="1">
      <c r="A707" s="27"/>
      <c r="B707" s="1"/>
      <c r="C707" s="8"/>
      <c r="D707" s="8"/>
      <c r="E707" s="8"/>
      <c r="G707" s="1"/>
      <c r="H707" s="1"/>
      <c r="I707" s="8"/>
      <c r="J707" s="1"/>
      <c r="K707" s="1"/>
      <c r="L707" s="1"/>
      <c r="M707" s="1"/>
      <c r="N707" s="1"/>
      <c r="O707" s="1"/>
      <c r="P707" s="1"/>
      <c r="Q707" s="1"/>
      <c r="R707" s="1"/>
      <c r="S707" s="1"/>
      <c r="T707" s="1"/>
      <c r="U707" s="1"/>
      <c r="V707" s="1"/>
      <c r="W707" s="1"/>
      <c r="X707" s="1"/>
      <c r="Y707" s="1"/>
      <c r="Z707" s="1"/>
      <c r="AA707" s="1"/>
      <c r="AB707" s="1"/>
      <c r="AC707" s="1"/>
      <c r="AD707" s="1"/>
      <c r="AE707" s="1"/>
    </row>
    <row r="708" spans="1:31" ht="14.25" customHeight="1">
      <c r="A708" s="27"/>
      <c r="B708" s="1"/>
      <c r="C708" s="8"/>
      <c r="D708" s="8"/>
      <c r="E708" s="8"/>
      <c r="G708" s="1"/>
      <c r="H708" s="1"/>
      <c r="I708" s="8"/>
      <c r="J708" s="1"/>
      <c r="K708" s="1"/>
      <c r="L708" s="1"/>
      <c r="M708" s="1"/>
      <c r="N708" s="1"/>
      <c r="O708" s="1"/>
      <c r="P708" s="1"/>
      <c r="Q708" s="1"/>
      <c r="R708" s="1"/>
      <c r="S708" s="1"/>
      <c r="T708" s="1"/>
      <c r="U708" s="1"/>
      <c r="V708" s="1"/>
      <c r="W708" s="1"/>
      <c r="X708" s="1"/>
      <c r="Y708" s="1"/>
      <c r="Z708" s="1"/>
      <c r="AA708" s="1"/>
      <c r="AB708" s="1"/>
      <c r="AC708" s="1"/>
      <c r="AD708" s="1"/>
      <c r="AE708" s="1"/>
    </row>
    <row r="709" spans="1:31" ht="14.25" customHeight="1">
      <c r="A709" s="27"/>
      <c r="B709" s="1"/>
      <c r="C709" s="8"/>
      <c r="D709" s="8"/>
      <c r="E709" s="8"/>
      <c r="G709" s="1"/>
      <c r="H709" s="1"/>
      <c r="I709" s="8"/>
      <c r="J709" s="1"/>
      <c r="K709" s="1"/>
      <c r="L709" s="1"/>
      <c r="M709" s="1"/>
      <c r="N709" s="1"/>
      <c r="O709" s="1"/>
      <c r="P709" s="1"/>
      <c r="Q709" s="1"/>
      <c r="R709" s="1"/>
      <c r="S709" s="1"/>
      <c r="T709" s="1"/>
      <c r="U709" s="1"/>
      <c r="V709" s="1"/>
      <c r="W709" s="1"/>
      <c r="X709" s="1"/>
      <c r="Y709" s="1"/>
      <c r="Z709" s="1"/>
      <c r="AA709" s="1"/>
      <c r="AB709" s="1"/>
      <c r="AC709" s="1"/>
      <c r="AD709" s="1"/>
      <c r="AE709" s="1"/>
    </row>
    <row r="710" spans="1:31" ht="14.25" customHeight="1">
      <c r="A710" s="27"/>
      <c r="B710" s="1"/>
      <c r="C710" s="8"/>
      <c r="D710" s="8"/>
      <c r="E710" s="8"/>
      <c r="G710" s="1"/>
      <c r="H710" s="1"/>
      <c r="I710" s="8"/>
      <c r="J710" s="1"/>
      <c r="K710" s="1"/>
      <c r="L710" s="1"/>
      <c r="M710" s="1"/>
      <c r="N710" s="1"/>
      <c r="O710" s="1"/>
      <c r="P710" s="1"/>
      <c r="Q710" s="1"/>
      <c r="R710" s="1"/>
      <c r="S710" s="1"/>
      <c r="T710" s="1"/>
      <c r="U710" s="1"/>
      <c r="V710" s="1"/>
      <c r="W710" s="1"/>
      <c r="X710" s="1"/>
      <c r="Y710" s="1"/>
      <c r="Z710" s="1"/>
      <c r="AA710" s="1"/>
      <c r="AB710" s="1"/>
      <c r="AC710" s="1"/>
      <c r="AD710" s="1"/>
      <c r="AE710" s="1"/>
    </row>
    <row r="711" spans="1:31" ht="14.25" customHeight="1">
      <c r="A711" s="27"/>
      <c r="B711" s="1"/>
      <c r="C711" s="8"/>
      <c r="D711" s="8"/>
      <c r="E711" s="8"/>
      <c r="G711" s="1"/>
      <c r="H711" s="1"/>
      <c r="I711" s="8"/>
      <c r="J711" s="1"/>
      <c r="K711" s="1"/>
      <c r="L711" s="1"/>
      <c r="M711" s="1"/>
      <c r="N711" s="1"/>
      <c r="O711" s="1"/>
      <c r="P711" s="1"/>
      <c r="Q711" s="1"/>
      <c r="R711" s="1"/>
      <c r="S711" s="1"/>
      <c r="T711" s="1"/>
      <c r="U711" s="1"/>
      <c r="V711" s="1"/>
      <c r="W711" s="1"/>
      <c r="X711" s="1"/>
      <c r="Y711" s="1"/>
      <c r="Z711" s="1"/>
      <c r="AA711" s="1"/>
      <c r="AB711" s="1"/>
      <c r="AC711" s="1"/>
      <c r="AD711" s="1"/>
      <c r="AE711" s="1"/>
    </row>
    <row r="712" spans="1:31" ht="14.25" customHeight="1">
      <c r="A712" s="27"/>
      <c r="B712" s="1"/>
      <c r="C712" s="8"/>
      <c r="D712" s="8"/>
      <c r="E712" s="8"/>
      <c r="G712" s="1"/>
      <c r="H712" s="1"/>
      <c r="I712" s="8"/>
      <c r="J712" s="1"/>
      <c r="K712" s="1"/>
      <c r="L712" s="1"/>
      <c r="M712" s="1"/>
      <c r="N712" s="1"/>
      <c r="O712" s="1"/>
      <c r="P712" s="1"/>
      <c r="Q712" s="1"/>
      <c r="R712" s="1"/>
      <c r="S712" s="1"/>
      <c r="T712" s="1"/>
      <c r="U712" s="1"/>
      <c r="V712" s="1"/>
      <c r="W712" s="1"/>
      <c r="X712" s="1"/>
      <c r="Y712" s="1"/>
      <c r="Z712" s="1"/>
      <c r="AA712" s="1"/>
      <c r="AB712" s="1"/>
      <c r="AC712" s="1"/>
      <c r="AD712" s="1"/>
      <c r="AE712" s="1"/>
    </row>
    <row r="713" spans="1:31" ht="14.25" customHeight="1">
      <c r="A713" s="27"/>
      <c r="B713" s="1"/>
      <c r="C713" s="8"/>
      <c r="D713" s="8"/>
      <c r="E713" s="8"/>
      <c r="G713" s="1"/>
      <c r="H713" s="1"/>
      <c r="I713" s="8"/>
      <c r="J713" s="1"/>
      <c r="K713" s="1"/>
      <c r="L713" s="1"/>
      <c r="M713" s="1"/>
      <c r="N713" s="1"/>
      <c r="O713" s="1"/>
      <c r="P713" s="1"/>
      <c r="Q713" s="1"/>
      <c r="R713" s="1"/>
      <c r="S713" s="1"/>
      <c r="T713" s="1"/>
      <c r="U713" s="1"/>
      <c r="V713" s="1"/>
      <c r="W713" s="1"/>
      <c r="X713" s="1"/>
      <c r="Y713" s="1"/>
      <c r="Z713" s="1"/>
      <c r="AA713" s="1"/>
      <c r="AB713" s="1"/>
      <c r="AC713" s="1"/>
      <c r="AD713" s="1"/>
      <c r="AE713" s="1"/>
    </row>
    <row r="714" spans="1:31" ht="14.25" customHeight="1">
      <c r="A714" s="27"/>
      <c r="B714" s="1"/>
      <c r="C714" s="8"/>
      <c r="D714" s="8"/>
      <c r="E714" s="8"/>
      <c r="G714" s="1"/>
      <c r="H714" s="1"/>
      <c r="I714" s="8"/>
      <c r="J714" s="1"/>
      <c r="K714" s="1"/>
      <c r="L714" s="1"/>
      <c r="M714" s="1"/>
      <c r="N714" s="1"/>
      <c r="O714" s="1"/>
      <c r="P714" s="1"/>
      <c r="Q714" s="1"/>
      <c r="R714" s="1"/>
      <c r="S714" s="1"/>
      <c r="T714" s="1"/>
      <c r="U714" s="1"/>
      <c r="V714" s="1"/>
      <c r="W714" s="1"/>
      <c r="X714" s="1"/>
      <c r="Y714" s="1"/>
      <c r="Z714" s="1"/>
      <c r="AA714" s="1"/>
      <c r="AB714" s="1"/>
      <c r="AC714" s="1"/>
      <c r="AD714" s="1"/>
      <c r="AE714" s="1"/>
    </row>
    <row r="715" spans="1:31" ht="14.25" customHeight="1">
      <c r="A715" s="27"/>
      <c r="B715" s="1"/>
      <c r="C715" s="8"/>
      <c r="D715" s="8"/>
      <c r="E715" s="8"/>
      <c r="G715" s="1"/>
      <c r="H715" s="1"/>
      <c r="I715" s="8"/>
      <c r="J715" s="1"/>
      <c r="K715" s="1"/>
      <c r="L715" s="1"/>
      <c r="M715" s="1"/>
      <c r="N715" s="1"/>
      <c r="O715" s="1"/>
      <c r="P715" s="1"/>
      <c r="Q715" s="1"/>
      <c r="R715" s="1"/>
      <c r="S715" s="1"/>
      <c r="T715" s="1"/>
      <c r="U715" s="1"/>
      <c r="V715" s="1"/>
      <c r="W715" s="1"/>
      <c r="X715" s="1"/>
      <c r="Y715" s="1"/>
      <c r="Z715" s="1"/>
      <c r="AA715" s="1"/>
      <c r="AB715" s="1"/>
      <c r="AC715" s="1"/>
      <c r="AD715" s="1"/>
      <c r="AE715" s="1"/>
    </row>
    <row r="716" spans="1:31" ht="14.25" customHeight="1">
      <c r="A716" s="27"/>
      <c r="B716" s="1"/>
      <c r="C716" s="8"/>
      <c r="D716" s="8"/>
      <c r="E716" s="8"/>
      <c r="G716" s="1"/>
      <c r="H716" s="1"/>
      <c r="I716" s="8"/>
      <c r="J716" s="1"/>
      <c r="K716" s="1"/>
      <c r="L716" s="1"/>
      <c r="M716" s="1"/>
      <c r="N716" s="1"/>
      <c r="O716" s="1"/>
      <c r="P716" s="1"/>
      <c r="Q716" s="1"/>
      <c r="R716" s="1"/>
      <c r="S716" s="1"/>
      <c r="T716" s="1"/>
      <c r="U716" s="1"/>
      <c r="V716" s="1"/>
      <c r="W716" s="1"/>
      <c r="X716" s="1"/>
      <c r="Y716" s="1"/>
      <c r="Z716" s="1"/>
      <c r="AA716" s="1"/>
      <c r="AB716" s="1"/>
      <c r="AC716" s="1"/>
      <c r="AD716" s="1"/>
      <c r="AE716" s="1"/>
    </row>
    <row r="717" spans="1:31" ht="14.25" customHeight="1">
      <c r="A717" s="27"/>
      <c r="B717" s="1"/>
      <c r="C717" s="8"/>
      <c r="D717" s="8"/>
      <c r="E717" s="8"/>
      <c r="G717" s="1"/>
      <c r="H717" s="1"/>
      <c r="I717" s="8"/>
      <c r="J717" s="1"/>
      <c r="K717" s="1"/>
      <c r="L717" s="1"/>
      <c r="M717" s="1"/>
      <c r="N717" s="1"/>
      <c r="O717" s="1"/>
      <c r="P717" s="1"/>
      <c r="Q717" s="1"/>
      <c r="R717" s="1"/>
      <c r="S717" s="1"/>
      <c r="T717" s="1"/>
      <c r="U717" s="1"/>
      <c r="V717" s="1"/>
      <c r="W717" s="1"/>
      <c r="X717" s="1"/>
      <c r="Y717" s="1"/>
      <c r="Z717" s="1"/>
      <c r="AA717" s="1"/>
      <c r="AB717" s="1"/>
      <c r="AC717" s="1"/>
      <c r="AD717" s="1"/>
      <c r="AE717" s="1"/>
    </row>
    <row r="718" spans="1:31" ht="14.25" customHeight="1">
      <c r="A718" s="27"/>
      <c r="B718" s="1"/>
      <c r="C718" s="8"/>
      <c r="D718" s="8"/>
      <c r="E718" s="8"/>
      <c r="G718" s="1"/>
      <c r="H718" s="1"/>
      <c r="I718" s="8"/>
      <c r="J718" s="1"/>
      <c r="K718" s="1"/>
      <c r="L718" s="1"/>
      <c r="M718" s="1"/>
      <c r="N718" s="1"/>
      <c r="O718" s="1"/>
      <c r="P718" s="1"/>
      <c r="Q718" s="1"/>
      <c r="R718" s="1"/>
      <c r="S718" s="1"/>
      <c r="T718" s="1"/>
      <c r="U718" s="1"/>
      <c r="V718" s="1"/>
      <c r="W718" s="1"/>
      <c r="X718" s="1"/>
      <c r="Y718" s="1"/>
      <c r="Z718" s="1"/>
      <c r="AA718" s="1"/>
      <c r="AB718" s="1"/>
      <c r="AC718" s="1"/>
      <c r="AD718" s="1"/>
      <c r="AE718" s="1"/>
    </row>
    <row r="719" spans="1:31" ht="14.25" customHeight="1">
      <c r="A719" s="27"/>
      <c r="B719" s="1"/>
      <c r="C719" s="8"/>
      <c r="D719" s="8"/>
      <c r="E719" s="8"/>
      <c r="G719" s="1"/>
      <c r="H719" s="1"/>
      <c r="I719" s="8"/>
      <c r="J719" s="1"/>
      <c r="K719" s="1"/>
      <c r="L719" s="1"/>
      <c r="M719" s="1"/>
      <c r="N719" s="1"/>
      <c r="O719" s="1"/>
      <c r="P719" s="1"/>
      <c r="Q719" s="1"/>
      <c r="R719" s="1"/>
      <c r="S719" s="1"/>
      <c r="T719" s="1"/>
      <c r="U719" s="1"/>
      <c r="V719" s="1"/>
      <c r="W719" s="1"/>
      <c r="X719" s="1"/>
      <c r="Y719" s="1"/>
      <c r="Z719" s="1"/>
      <c r="AA719" s="1"/>
      <c r="AB719" s="1"/>
      <c r="AC719" s="1"/>
      <c r="AD719" s="1"/>
      <c r="AE719" s="1"/>
    </row>
    <row r="720" spans="1:31" ht="14.25" customHeight="1">
      <c r="A720" s="27"/>
      <c r="B720" s="1"/>
      <c r="C720" s="8"/>
      <c r="D720" s="8"/>
      <c r="E720" s="8"/>
      <c r="G720" s="1"/>
      <c r="H720" s="1"/>
      <c r="I720" s="8"/>
      <c r="J720" s="1"/>
      <c r="K720" s="1"/>
      <c r="L720" s="1"/>
      <c r="M720" s="1"/>
      <c r="N720" s="1"/>
      <c r="O720" s="1"/>
      <c r="P720" s="1"/>
      <c r="Q720" s="1"/>
      <c r="R720" s="1"/>
      <c r="S720" s="1"/>
      <c r="T720" s="1"/>
      <c r="U720" s="1"/>
      <c r="V720" s="1"/>
      <c r="W720" s="1"/>
      <c r="X720" s="1"/>
      <c r="Y720" s="1"/>
      <c r="Z720" s="1"/>
      <c r="AA720" s="1"/>
      <c r="AB720" s="1"/>
      <c r="AC720" s="1"/>
      <c r="AD720" s="1"/>
      <c r="AE720" s="1"/>
    </row>
    <row r="721" spans="1:31" ht="14.25" customHeight="1">
      <c r="A721" s="27"/>
      <c r="B721" s="1"/>
      <c r="C721" s="8"/>
      <c r="D721" s="8"/>
      <c r="E721" s="8"/>
      <c r="G721" s="1"/>
      <c r="H721" s="1"/>
      <c r="I721" s="8"/>
      <c r="J721" s="1"/>
      <c r="K721" s="1"/>
      <c r="L721" s="1"/>
      <c r="M721" s="1"/>
      <c r="N721" s="1"/>
      <c r="O721" s="1"/>
      <c r="P721" s="1"/>
      <c r="Q721" s="1"/>
      <c r="R721" s="1"/>
      <c r="S721" s="1"/>
      <c r="T721" s="1"/>
      <c r="U721" s="1"/>
      <c r="V721" s="1"/>
      <c r="W721" s="1"/>
      <c r="X721" s="1"/>
      <c r="Y721" s="1"/>
      <c r="Z721" s="1"/>
      <c r="AA721" s="1"/>
      <c r="AB721" s="1"/>
      <c r="AC721" s="1"/>
      <c r="AD721" s="1"/>
      <c r="AE721" s="1"/>
    </row>
    <row r="722" spans="1:31" ht="14.25" customHeight="1">
      <c r="A722" s="27"/>
      <c r="B722" s="1"/>
      <c r="C722" s="8"/>
      <c r="D722" s="8"/>
      <c r="E722" s="8"/>
      <c r="G722" s="1"/>
      <c r="H722" s="1"/>
      <c r="I722" s="8"/>
      <c r="J722" s="1"/>
      <c r="K722" s="1"/>
      <c r="L722" s="1"/>
      <c r="M722" s="1"/>
      <c r="N722" s="1"/>
      <c r="O722" s="1"/>
      <c r="P722" s="1"/>
      <c r="Q722" s="1"/>
      <c r="R722" s="1"/>
      <c r="S722" s="1"/>
      <c r="T722" s="1"/>
      <c r="U722" s="1"/>
      <c r="V722" s="1"/>
      <c r="W722" s="1"/>
      <c r="X722" s="1"/>
      <c r="Y722" s="1"/>
      <c r="Z722" s="1"/>
      <c r="AA722" s="1"/>
      <c r="AB722" s="1"/>
      <c r="AC722" s="1"/>
      <c r="AD722" s="1"/>
      <c r="AE722" s="1"/>
    </row>
    <row r="723" spans="1:31" ht="14.25" customHeight="1">
      <c r="A723" s="27"/>
      <c r="B723" s="1"/>
      <c r="C723" s="8"/>
      <c r="D723" s="8"/>
      <c r="E723" s="8"/>
      <c r="G723" s="1"/>
      <c r="H723" s="1"/>
      <c r="I723" s="8"/>
      <c r="J723" s="1"/>
      <c r="K723" s="1"/>
      <c r="L723" s="1"/>
      <c r="M723" s="1"/>
      <c r="N723" s="1"/>
      <c r="O723" s="1"/>
      <c r="P723" s="1"/>
      <c r="Q723" s="1"/>
      <c r="R723" s="1"/>
      <c r="S723" s="1"/>
      <c r="T723" s="1"/>
      <c r="U723" s="1"/>
      <c r="V723" s="1"/>
      <c r="W723" s="1"/>
      <c r="X723" s="1"/>
      <c r="Y723" s="1"/>
      <c r="Z723" s="1"/>
      <c r="AA723" s="1"/>
      <c r="AB723" s="1"/>
      <c r="AC723" s="1"/>
      <c r="AD723" s="1"/>
      <c r="AE723" s="1"/>
    </row>
    <row r="724" spans="1:31" ht="14.25" customHeight="1">
      <c r="A724" s="27"/>
      <c r="B724" s="1"/>
      <c r="C724" s="8"/>
      <c r="D724" s="8"/>
      <c r="E724" s="8"/>
      <c r="G724" s="1"/>
      <c r="H724" s="1"/>
      <c r="I724" s="8"/>
      <c r="J724" s="1"/>
      <c r="K724" s="1"/>
      <c r="L724" s="1"/>
      <c r="M724" s="1"/>
      <c r="N724" s="1"/>
      <c r="O724" s="1"/>
      <c r="P724" s="1"/>
      <c r="Q724" s="1"/>
      <c r="R724" s="1"/>
      <c r="S724" s="1"/>
      <c r="T724" s="1"/>
      <c r="U724" s="1"/>
      <c r="V724" s="1"/>
      <c r="W724" s="1"/>
      <c r="X724" s="1"/>
      <c r="Y724" s="1"/>
      <c r="Z724" s="1"/>
      <c r="AA724" s="1"/>
      <c r="AB724" s="1"/>
      <c r="AC724" s="1"/>
      <c r="AD724" s="1"/>
      <c r="AE724" s="1"/>
    </row>
    <row r="725" spans="1:31" ht="14.25" customHeight="1">
      <c r="A725" s="27"/>
      <c r="B725" s="1"/>
      <c r="C725" s="8"/>
      <c r="D725" s="8"/>
      <c r="E725" s="8"/>
      <c r="G725" s="1"/>
      <c r="H725" s="1"/>
      <c r="I725" s="8"/>
      <c r="J725" s="1"/>
      <c r="K725" s="1"/>
      <c r="L725" s="1"/>
      <c r="M725" s="1"/>
      <c r="N725" s="1"/>
      <c r="O725" s="1"/>
      <c r="P725" s="1"/>
      <c r="Q725" s="1"/>
      <c r="R725" s="1"/>
      <c r="S725" s="1"/>
      <c r="T725" s="1"/>
      <c r="U725" s="1"/>
      <c r="V725" s="1"/>
      <c r="W725" s="1"/>
      <c r="X725" s="1"/>
      <c r="Y725" s="1"/>
      <c r="Z725" s="1"/>
      <c r="AA725" s="1"/>
      <c r="AB725" s="1"/>
      <c r="AC725" s="1"/>
      <c r="AD725" s="1"/>
      <c r="AE725" s="1"/>
    </row>
    <row r="726" spans="1:31" ht="14.25" customHeight="1">
      <c r="A726" s="27"/>
      <c r="B726" s="1"/>
      <c r="C726" s="8"/>
      <c r="D726" s="8"/>
      <c r="E726" s="8"/>
      <c r="G726" s="1"/>
      <c r="H726" s="1"/>
      <c r="I726" s="8"/>
      <c r="J726" s="1"/>
      <c r="K726" s="1"/>
      <c r="L726" s="1"/>
      <c r="M726" s="1"/>
      <c r="N726" s="1"/>
      <c r="O726" s="1"/>
      <c r="P726" s="1"/>
      <c r="Q726" s="1"/>
      <c r="R726" s="1"/>
      <c r="S726" s="1"/>
      <c r="T726" s="1"/>
      <c r="U726" s="1"/>
      <c r="V726" s="1"/>
      <c r="W726" s="1"/>
      <c r="X726" s="1"/>
      <c r="Y726" s="1"/>
      <c r="Z726" s="1"/>
      <c r="AA726" s="1"/>
      <c r="AB726" s="1"/>
      <c r="AC726" s="1"/>
      <c r="AD726" s="1"/>
      <c r="AE726" s="1"/>
    </row>
    <row r="727" spans="1:31" ht="14.25" customHeight="1">
      <c r="A727" s="27"/>
      <c r="B727" s="1"/>
      <c r="C727" s="8"/>
      <c r="D727" s="8"/>
      <c r="E727" s="8"/>
      <c r="G727" s="1"/>
      <c r="H727" s="1"/>
      <c r="I727" s="8"/>
      <c r="J727" s="1"/>
      <c r="K727" s="1"/>
      <c r="L727" s="1"/>
      <c r="M727" s="1"/>
      <c r="N727" s="1"/>
      <c r="O727" s="1"/>
      <c r="P727" s="1"/>
      <c r="Q727" s="1"/>
      <c r="R727" s="1"/>
      <c r="S727" s="1"/>
      <c r="T727" s="1"/>
      <c r="U727" s="1"/>
      <c r="V727" s="1"/>
      <c r="W727" s="1"/>
      <c r="X727" s="1"/>
      <c r="Y727" s="1"/>
      <c r="Z727" s="1"/>
      <c r="AA727" s="1"/>
      <c r="AB727" s="1"/>
      <c r="AC727" s="1"/>
      <c r="AD727" s="1"/>
      <c r="AE727" s="1"/>
    </row>
    <row r="728" spans="1:31" ht="14.25" customHeight="1">
      <c r="A728" s="27"/>
      <c r="B728" s="1"/>
      <c r="C728" s="8"/>
      <c r="D728" s="8"/>
      <c r="E728" s="8"/>
      <c r="G728" s="1"/>
      <c r="H728" s="1"/>
      <c r="I728" s="8"/>
      <c r="J728" s="1"/>
      <c r="K728" s="1"/>
      <c r="L728" s="1"/>
      <c r="M728" s="1"/>
      <c r="N728" s="1"/>
      <c r="O728" s="1"/>
      <c r="P728" s="1"/>
      <c r="Q728" s="1"/>
      <c r="R728" s="1"/>
      <c r="S728" s="1"/>
      <c r="T728" s="1"/>
      <c r="U728" s="1"/>
      <c r="V728" s="1"/>
      <c r="W728" s="1"/>
      <c r="X728" s="1"/>
      <c r="Y728" s="1"/>
      <c r="Z728" s="1"/>
      <c r="AA728" s="1"/>
      <c r="AB728" s="1"/>
      <c r="AC728" s="1"/>
      <c r="AD728" s="1"/>
      <c r="AE728" s="1"/>
    </row>
    <row r="729" spans="1:31" ht="14.25" customHeight="1">
      <c r="A729" s="27"/>
      <c r="B729" s="1"/>
      <c r="C729" s="8"/>
      <c r="D729" s="8"/>
      <c r="E729" s="8"/>
      <c r="G729" s="1"/>
      <c r="H729" s="1"/>
      <c r="I729" s="8"/>
      <c r="J729" s="1"/>
      <c r="K729" s="1"/>
      <c r="L729" s="1"/>
      <c r="M729" s="1"/>
      <c r="N729" s="1"/>
      <c r="O729" s="1"/>
      <c r="P729" s="1"/>
      <c r="Q729" s="1"/>
      <c r="R729" s="1"/>
      <c r="S729" s="1"/>
      <c r="T729" s="1"/>
      <c r="U729" s="1"/>
      <c r="V729" s="1"/>
      <c r="W729" s="1"/>
      <c r="X729" s="1"/>
      <c r="Y729" s="1"/>
      <c r="Z729" s="1"/>
      <c r="AA729" s="1"/>
      <c r="AB729" s="1"/>
      <c r="AC729" s="1"/>
      <c r="AD729" s="1"/>
      <c r="AE729" s="1"/>
    </row>
    <row r="730" spans="1:31" ht="14.25" customHeight="1">
      <c r="A730" s="27"/>
      <c r="B730" s="1"/>
      <c r="C730" s="8"/>
      <c r="D730" s="8"/>
      <c r="E730" s="8"/>
      <c r="G730" s="1"/>
      <c r="H730" s="1"/>
      <c r="I730" s="8"/>
      <c r="J730" s="1"/>
      <c r="K730" s="1"/>
      <c r="L730" s="1"/>
      <c r="M730" s="1"/>
      <c r="N730" s="1"/>
      <c r="O730" s="1"/>
      <c r="P730" s="1"/>
      <c r="Q730" s="1"/>
      <c r="R730" s="1"/>
      <c r="S730" s="1"/>
      <c r="T730" s="1"/>
      <c r="U730" s="1"/>
      <c r="V730" s="1"/>
      <c r="W730" s="1"/>
      <c r="X730" s="1"/>
      <c r="Y730" s="1"/>
      <c r="Z730" s="1"/>
      <c r="AA730" s="1"/>
      <c r="AB730" s="1"/>
      <c r="AC730" s="1"/>
      <c r="AD730" s="1"/>
      <c r="AE730" s="1"/>
    </row>
    <row r="731" spans="1:31" ht="14.25" customHeight="1">
      <c r="A731" s="27"/>
      <c r="B731" s="1"/>
      <c r="C731" s="8"/>
      <c r="D731" s="8"/>
      <c r="E731" s="8"/>
      <c r="G731" s="1"/>
      <c r="H731" s="1"/>
      <c r="I731" s="8"/>
      <c r="J731" s="1"/>
      <c r="K731" s="1"/>
      <c r="L731" s="1"/>
      <c r="M731" s="1"/>
      <c r="N731" s="1"/>
      <c r="O731" s="1"/>
      <c r="P731" s="1"/>
      <c r="Q731" s="1"/>
      <c r="R731" s="1"/>
      <c r="S731" s="1"/>
      <c r="T731" s="1"/>
      <c r="U731" s="1"/>
      <c r="V731" s="1"/>
      <c r="W731" s="1"/>
      <c r="X731" s="1"/>
      <c r="Y731" s="1"/>
      <c r="Z731" s="1"/>
      <c r="AA731" s="1"/>
      <c r="AB731" s="1"/>
      <c r="AC731" s="1"/>
      <c r="AD731" s="1"/>
      <c r="AE731" s="1"/>
    </row>
    <row r="732" spans="1:31" ht="14.25" customHeight="1">
      <c r="A732" s="27"/>
      <c r="B732" s="1"/>
      <c r="C732" s="8"/>
      <c r="D732" s="8"/>
      <c r="E732" s="8"/>
      <c r="G732" s="1"/>
      <c r="H732" s="1"/>
      <c r="I732" s="8"/>
      <c r="J732" s="1"/>
      <c r="K732" s="1"/>
      <c r="L732" s="1"/>
      <c r="M732" s="1"/>
      <c r="N732" s="1"/>
      <c r="O732" s="1"/>
      <c r="P732" s="1"/>
      <c r="Q732" s="1"/>
      <c r="R732" s="1"/>
      <c r="S732" s="1"/>
      <c r="T732" s="1"/>
      <c r="U732" s="1"/>
      <c r="V732" s="1"/>
      <c r="W732" s="1"/>
      <c r="X732" s="1"/>
      <c r="Y732" s="1"/>
      <c r="Z732" s="1"/>
      <c r="AA732" s="1"/>
      <c r="AB732" s="1"/>
      <c r="AC732" s="1"/>
      <c r="AD732" s="1"/>
      <c r="AE732" s="1"/>
    </row>
    <row r="733" spans="1:31" ht="14.25" customHeight="1">
      <c r="A733" s="27"/>
      <c r="B733" s="1"/>
      <c r="C733" s="8"/>
      <c r="D733" s="8"/>
      <c r="E733" s="8"/>
      <c r="G733" s="1"/>
      <c r="H733" s="1"/>
      <c r="I733" s="8"/>
      <c r="J733" s="1"/>
      <c r="K733" s="1"/>
      <c r="L733" s="1"/>
      <c r="M733" s="1"/>
      <c r="N733" s="1"/>
      <c r="O733" s="1"/>
      <c r="P733" s="1"/>
      <c r="Q733" s="1"/>
      <c r="R733" s="1"/>
      <c r="S733" s="1"/>
      <c r="T733" s="1"/>
      <c r="U733" s="1"/>
      <c r="V733" s="1"/>
      <c r="W733" s="1"/>
      <c r="X733" s="1"/>
      <c r="Y733" s="1"/>
      <c r="Z733" s="1"/>
      <c r="AA733" s="1"/>
      <c r="AB733" s="1"/>
      <c r="AC733" s="1"/>
      <c r="AD733" s="1"/>
      <c r="AE733" s="1"/>
    </row>
    <row r="734" spans="1:31" ht="14.25" customHeight="1">
      <c r="A734" s="27"/>
      <c r="B734" s="1"/>
      <c r="C734" s="8"/>
      <c r="D734" s="8"/>
      <c r="E734" s="8"/>
      <c r="G734" s="1"/>
      <c r="H734" s="1"/>
      <c r="I734" s="8"/>
      <c r="J734" s="1"/>
      <c r="K734" s="1"/>
      <c r="L734" s="1"/>
      <c r="M734" s="1"/>
      <c r="N734" s="1"/>
      <c r="O734" s="1"/>
      <c r="P734" s="1"/>
      <c r="Q734" s="1"/>
      <c r="R734" s="1"/>
      <c r="S734" s="1"/>
      <c r="T734" s="1"/>
      <c r="U734" s="1"/>
      <c r="V734" s="1"/>
      <c r="W734" s="1"/>
      <c r="X734" s="1"/>
      <c r="Y734" s="1"/>
      <c r="Z734" s="1"/>
      <c r="AA734" s="1"/>
      <c r="AB734" s="1"/>
      <c r="AC734" s="1"/>
      <c r="AD734" s="1"/>
      <c r="AE734" s="1"/>
    </row>
    <row r="735" spans="1:31" ht="14.25" customHeight="1">
      <c r="A735" s="27"/>
      <c r="B735" s="1"/>
      <c r="C735" s="8"/>
      <c r="D735" s="8"/>
      <c r="E735" s="8"/>
      <c r="G735" s="1"/>
      <c r="H735" s="1"/>
      <c r="I735" s="8"/>
      <c r="J735" s="1"/>
      <c r="K735" s="1"/>
      <c r="L735" s="1"/>
      <c r="M735" s="1"/>
      <c r="N735" s="1"/>
      <c r="O735" s="1"/>
      <c r="P735" s="1"/>
      <c r="Q735" s="1"/>
      <c r="R735" s="1"/>
      <c r="S735" s="1"/>
      <c r="T735" s="1"/>
      <c r="U735" s="1"/>
      <c r="V735" s="1"/>
      <c r="W735" s="1"/>
      <c r="X735" s="1"/>
      <c r="Y735" s="1"/>
      <c r="Z735" s="1"/>
      <c r="AA735" s="1"/>
      <c r="AB735" s="1"/>
      <c r="AC735" s="1"/>
      <c r="AD735" s="1"/>
      <c r="AE735" s="1"/>
    </row>
    <row r="736" spans="1:31" ht="14.25" customHeight="1">
      <c r="A736" s="27"/>
      <c r="B736" s="1"/>
      <c r="C736" s="8"/>
      <c r="D736" s="8"/>
      <c r="E736" s="8"/>
      <c r="G736" s="1"/>
      <c r="H736" s="1"/>
      <c r="I736" s="8"/>
      <c r="J736" s="1"/>
      <c r="K736" s="1"/>
      <c r="L736" s="1"/>
      <c r="M736" s="1"/>
      <c r="N736" s="1"/>
      <c r="O736" s="1"/>
      <c r="P736" s="1"/>
      <c r="Q736" s="1"/>
      <c r="R736" s="1"/>
      <c r="S736" s="1"/>
      <c r="T736" s="1"/>
      <c r="U736" s="1"/>
      <c r="V736" s="1"/>
      <c r="W736" s="1"/>
      <c r="X736" s="1"/>
      <c r="Y736" s="1"/>
      <c r="Z736" s="1"/>
      <c r="AA736" s="1"/>
      <c r="AB736" s="1"/>
      <c r="AC736" s="1"/>
      <c r="AD736" s="1"/>
      <c r="AE736" s="1"/>
    </row>
    <row r="737" spans="1:31" ht="14.25" customHeight="1">
      <c r="A737" s="27"/>
      <c r="B737" s="1"/>
      <c r="C737" s="8"/>
      <c r="D737" s="8"/>
      <c r="E737" s="8"/>
      <c r="G737" s="1"/>
      <c r="H737" s="1"/>
      <c r="I737" s="8"/>
      <c r="J737" s="1"/>
      <c r="K737" s="1"/>
      <c r="L737" s="1"/>
      <c r="M737" s="1"/>
      <c r="N737" s="1"/>
      <c r="O737" s="1"/>
      <c r="P737" s="1"/>
      <c r="Q737" s="1"/>
      <c r="R737" s="1"/>
      <c r="S737" s="1"/>
      <c r="T737" s="1"/>
      <c r="U737" s="1"/>
      <c r="V737" s="1"/>
      <c r="W737" s="1"/>
      <c r="X737" s="1"/>
      <c r="Y737" s="1"/>
      <c r="Z737" s="1"/>
      <c r="AA737" s="1"/>
      <c r="AB737" s="1"/>
      <c r="AC737" s="1"/>
      <c r="AD737" s="1"/>
      <c r="AE737" s="1"/>
    </row>
    <row r="738" spans="1:31" ht="14.25" customHeight="1">
      <c r="A738" s="27"/>
      <c r="B738" s="1"/>
      <c r="C738" s="8"/>
      <c r="D738" s="8"/>
      <c r="E738" s="8"/>
      <c r="G738" s="1"/>
      <c r="H738" s="1"/>
      <c r="I738" s="8"/>
      <c r="J738" s="1"/>
      <c r="K738" s="1"/>
      <c r="L738" s="1"/>
      <c r="M738" s="1"/>
      <c r="N738" s="1"/>
      <c r="O738" s="1"/>
      <c r="P738" s="1"/>
      <c r="Q738" s="1"/>
      <c r="R738" s="1"/>
      <c r="S738" s="1"/>
      <c r="T738" s="1"/>
      <c r="U738" s="1"/>
      <c r="V738" s="1"/>
      <c r="W738" s="1"/>
      <c r="X738" s="1"/>
      <c r="Y738" s="1"/>
      <c r="Z738" s="1"/>
      <c r="AA738" s="1"/>
      <c r="AB738" s="1"/>
      <c r="AC738" s="1"/>
      <c r="AD738" s="1"/>
      <c r="AE738" s="1"/>
    </row>
    <row r="739" spans="1:31" ht="14.25" customHeight="1">
      <c r="A739" s="27"/>
      <c r="B739" s="1"/>
      <c r="C739" s="8"/>
      <c r="D739" s="8"/>
      <c r="E739" s="8"/>
      <c r="G739" s="1"/>
      <c r="H739" s="1"/>
      <c r="I739" s="8"/>
      <c r="J739" s="1"/>
      <c r="K739" s="1"/>
      <c r="L739" s="1"/>
      <c r="M739" s="1"/>
      <c r="N739" s="1"/>
      <c r="O739" s="1"/>
      <c r="P739" s="1"/>
      <c r="Q739" s="1"/>
      <c r="R739" s="1"/>
      <c r="S739" s="1"/>
      <c r="T739" s="1"/>
      <c r="U739" s="1"/>
      <c r="V739" s="1"/>
      <c r="W739" s="1"/>
      <c r="X739" s="1"/>
      <c r="Y739" s="1"/>
      <c r="Z739" s="1"/>
      <c r="AA739" s="1"/>
      <c r="AB739" s="1"/>
      <c r="AC739" s="1"/>
      <c r="AD739" s="1"/>
      <c r="AE739" s="1"/>
    </row>
    <row r="740" spans="1:31" ht="14.25" customHeight="1">
      <c r="A740" s="27"/>
      <c r="B740" s="1"/>
      <c r="C740" s="8"/>
      <c r="D740" s="8"/>
      <c r="E740" s="8"/>
      <c r="G740" s="1"/>
      <c r="H740" s="1"/>
      <c r="I740" s="8"/>
      <c r="J740" s="1"/>
      <c r="K740" s="1"/>
      <c r="L740" s="1"/>
      <c r="M740" s="1"/>
      <c r="N740" s="1"/>
      <c r="O740" s="1"/>
      <c r="P740" s="1"/>
      <c r="Q740" s="1"/>
      <c r="R740" s="1"/>
      <c r="S740" s="1"/>
      <c r="T740" s="1"/>
      <c r="U740" s="1"/>
      <c r="V740" s="1"/>
      <c r="W740" s="1"/>
      <c r="X740" s="1"/>
      <c r="Y740" s="1"/>
      <c r="Z740" s="1"/>
      <c r="AA740" s="1"/>
      <c r="AB740" s="1"/>
      <c r="AC740" s="1"/>
      <c r="AD740" s="1"/>
      <c r="AE740" s="1"/>
    </row>
    <row r="741" spans="1:31" ht="14.25" customHeight="1">
      <c r="A741" s="27"/>
      <c r="B741" s="1"/>
      <c r="C741" s="8"/>
      <c r="D741" s="8"/>
      <c r="E741" s="8"/>
      <c r="G741" s="1"/>
      <c r="H741" s="1"/>
      <c r="I741" s="8"/>
      <c r="J741" s="1"/>
      <c r="K741" s="1"/>
      <c r="L741" s="1"/>
      <c r="M741" s="1"/>
      <c r="N741" s="1"/>
      <c r="O741" s="1"/>
      <c r="P741" s="1"/>
      <c r="Q741" s="1"/>
      <c r="R741" s="1"/>
      <c r="S741" s="1"/>
      <c r="T741" s="1"/>
      <c r="U741" s="1"/>
      <c r="V741" s="1"/>
      <c r="W741" s="1"/>
      <c r="X741" s="1"/>
      <c r="Y741" s="1"/>
      <c r="Z741" s="1"/>
      <c r="AA741" s="1"/>
      <c r="AB741" s="1"/>
      <c r="AC741" s="1"/>
      <c r="AD741" s="1"/>
      <c r="AE741" s="1"/>
    </row>
    <row r="742" spans="1:31" ht="14.25" customHeight="1">
      <c r="A742" s="27"/>
      <c r="B742" s="1"/>
      <c r="C742" s="8"/>
      <c r="D742" s="8"/>
      <c r="E742" s="8"/>
      <c r="G742" s="1"/>
      <c r="H742" s="1"/>
      <c r="I742" s="8"/>
      <c r="J742" s="1"/>
      <c r="K742" s="1"/>
      <c r="L742" s="1"/>
      <c r="M742" s="1"/>
      <c r="N742" s="1"/>
      <c r="O742" s="1"/>
      <c r="P742" s="1"/>
      <c r="Q742" s="1"/>
      <c r="R742" s="1"/>
      <c r="S742" s="1"/>
      <c r="T742" s="1"/>
      <c r="U742" s="1"/>
      <c r="V742" s="1"/>
      <c r="W742" s="1"/>
      <c r="X742" s="1"/>
      <c r="Y742" s="1"/>
      <c r="Z742" s="1"/>
      <c r="AA742" s="1"/>
      <c r="AB742" s="1"/>
      <c r="AC742" s="1"/>
      <c r="AD742" s="1"/>
      <c r="AE742" s="1"/>
    </row>
    <row r="743" spans="1:31" ht="14.25" customHeight="1">
      <c r="A743" s="27"/>
      <c r="B743" s="1"/>
      <c r="C743" s="8"/>
      <c r="D743" s="8"/>
      <c r="E743" s="8"/>
      <c r="G743" s="1"/>
      <c r="H743" s="1"/>
      <c r="I743" s="8"/>
      <c r="J743" s="1"/>
      <c r="K743" s="1"/>
      <c r="L743" s="1"/>
      <c r="M743" s="1"/>
      <c r="N743" s="1"/>
      <c r="O743" s="1"/>
      <c r="P743" s="1"/>
      <c r="Q743" s="1"/>
      <c r="R743" s="1"/>
      <c r="S743" s="1"/>
      <c r="T743" s="1"/>
      <c r="U743" s="1"/>
      <c r="V743" s="1"/>
      <c r="W743" s="1"/>
      <c r="X743" s="1"/>
      <c r="Y743" s="1"/>
      <c r="Z743" s="1"/>
      <c r="AA743" s="1"/>
      <c r="AB743" s="1"/>
      <c r="AC743" s="1"/>
      <c r="AD743" s="1"/>
      <c r="AE743" s="1"/>
    </row>
    <row r="744" spans="1:31" ht="14.25" customHeight="1">
      <c r="A744" s="27"/>
      <c r="B744" s="1"/>
      <c r="C744" s="8"/>
      <c r="D744" s="8"/>
      <c r="E744" s="8"/>
      <c r="G744" s="1"/>
      <c r="H744" s="1"/>
      <c r="I744" s="8"/>
      <c r="J744" s="1"/>
      <c r="K744" s="1"/>
      <c r="L744" s="1"/>
      <c r="M744" s="1"/>
      <c r="N744" s="1"/>
      <c r="O744" s="1"/>
      <c r="P744" s="1"/>
      <c r="Q744" s="1"/>
      <c r="R744" s="1"/>
      <c r="S744" s="1"/>
      <c r="T744" s="1"/>
      <c r="U744" s="1"/>
      <c r="V744" s="1"/>
      <c r="W744" s="1"/>
      <c r="X744" s="1"/>
      <c r="Y744" s="1"/>
      <c r="Z744" s="1"/>
      <c r="AA744" s="1"/>
      <c r="AB744" s="1"/>
      <c r="AC744" s="1"/>
      <c r="AD744" s="1"/>
      <c r="AE744" s="1"/>
    </row>
    <row r="745" spans="1:31" ht="14.25" customHeight="1">
      <c r="A745" s="27"/>
      <c r="B745" s="1"/>
      <c r="C745" s="8"/>
      <c r="D745" s="8"/>
      <c r="E745" s="8"/>
      <c r="G745" s="1"/>
      <c r="H745" s="1"/>
      <c r="I745" s="8"/>
      <c r="J745" s="1"/>
      <c r="K745" s="1"/>
      <c r="L745" s="1"/>
      <c r="M745" s="1"/>
      <c r="N745" s="1"/>
      <c r="O745" s="1"/>
      <c r="P745" s="1"/>
      <c r="Q745" s="1"/>
      <c r="R745" s="1"/>
      <c r="S745" s="1"/>
      <c r="T745" s="1"/>
      <c r="U745" s="1"/>
      <c r="V745" s="1"/>
      <c r="W745" s="1"/>
      <c r="X745" s="1"/>
      <c r="Y745" s="1"/>
      <c r="Z745" s="1"/>
      <c r="AA745" s="1"/>
      <c r="AB745" s="1"/>
      <c r="AC745" s="1"/>
      <c r="AD745" s="1"/>
      <c r="AE745" s="1"/>
    </row>
    <row r="746" spans="1:31" ht="14.25" customHeight="1">
      <c r="A746" s="27"/>
      <c r="B746" s="1"/>
      <c r="C746" s="8"/>
      <c r="D746" s="8"/>
      <c r="E746" s="8"/>
      <c r="G746" s="1"/>
      <c r="H746" s="1"/>
      <c r="I746" s="8"/>
      <c r="J746" s="1"/>
      <c r="K746" s="1"/>
      <c r="L746" s="1"/>
      <c r="M746" s="1"/>
      <c r="N746" s="1"/>
      <c r="O746" s="1"/>
      <c r="P746" s="1"/>
      <c r="Q746" s="1"/>
      <c r="R746" s="1"/>
      <c r="S746" s="1"/>
      <c r="T746" s="1"/>
      <c r="U746" s="1"/>
      <c r="V746" s="1"/>
      <c r="W746" s="1"/>
      <c r="X746" s="1"/>
      <c r="Y746" s="1"/>
      <c r="Z746" s="1"/>
      <c r="AA746" s="1"/>
      <c r="AB746" s="1"/>
      <c r="AC746" s="1"/>
      <c r="AD746" s="1"/>
      <c r="AE746" s="1"/>
    </row>
    <row r="747" spans="1:31" ht="14.25" customHeight="1">
      <c r="A747" s="27"/>
      <c r="B747" s="1"/>
      <c r="C747" s="8"/>
      <c r="D747" s="8"/>
      <c r="E747" s="8"/>
      <c r="G747" s="1"/>
      <c r="H747" s="1"/>
      <c r="I747" s="8"/>
      <c r="J747" s="1"/>
      <c r="K747" s="1"/>
      <c r="L747" s="1"/>
      <c r="M747" s="1"/>
      <c r="N747" s="1"/>
      <c r="O747" s="1"/>
      <c r="P747" s="1"/>
      <c r="Q747" s="1"/>
      <c r="R747" s="1"/>
      <c r="S747" s="1"/>
      <c r="T747" s="1"/>
      <c r="U747" s="1"/>
      <c r="V747" s="1"/>
      <c r="W747" s="1"/>
      <c r="X747" s="1"/>
      <c r="Y747" s="1"/>
      <c r="Z747" s="1"/>
      <c r="AA747" s="1"/>
      <c r="AB747" s="1"/>
      <c r="AC747" s="1"/>
      <c r="AD747" s="1"/>
      <c r="AE747" s="1"/>
    </row>
    <row r="748" spans="1:31" ht="14.25" customHeight="1">
      <c r="A748" s="27"/>
      <c r="B748" s="1"/>
      <c r="C748" s="8"/>
      <c r="D748" s="8"/>
      <c r="E748" s="8"/>
      <c r="G748" s="1"/>
      <c r="H748" s="1"/>
      <c r="I748" s="8"/>
      <c r="J748" s="1"/>
      <c r="K748" s="1"/>
      <c r="L748" s="1"/>
      <c r="M748" s="1"/>
      <c r="N748" s="1"/>
      <c r="O748" s="1"/>
      <c r="P748" s="1"/>
      <c r="Q748" s="1"/>
      <c r="R748" s="1"/>
      <c r="S748" s="1"/>
      <c r="T748" s="1"/>
      <c r="U748" s="1"/>
      <c r="V748" s="1"/>
      <c r="W748" s="1"/>
      <c r="X748" s="1"/>
      <c r="Y748" s="1"/>
      <c r="Z748" s="1"/>
      <c r="AA748" s="1"/>
      <c r="AB748" s="1"/>
      <c r="AC748" s="1"/>
      <c r="AD748" s="1"/>
      <c r="AE748" s="1"/>
    </row>
    <row r="749" spans="1:31" ht="14.25" customHeight="1">
      <c r="A749" s="27"/>
      <c r="B749" s="1"/>
      <c r="C749" s="8"/>
      <c r="D749" s="8"/>
      <c r="E749" s="8"/>
      <c r="G749" s="1"/>
      <c r="H749" s="1"/>
      <c r="I749" s="8"/>
      <c r="J749" s="1"/>
      <c r="K749" s="1"/>
      <c r="L749" s="1"/>
      <c r="M749" s="1"/>
      <c r="N749" s="1"/>
      <c r="O749" s="1"/>
      <c r="P749" s="1"/>
      <c r="Q749" s="1"/>
      <c r="R749" s="1"/>
      <c r="S749" s="1"/>
      <c r="T749" s="1"/>
      <c r="U749" s="1"/>
      <c r="V749" s="1"/>
      <c r="W749" s="1"/>
      <c r="X749" s="1"/>
      <c r="Y749" s="1"/>
      <c r="Z749" s="1"/>
      <c r="AA749" s="1"/>
      <c r="AB749" s="1"/>
      <c r="AC749" s="1"/>
      <c r="AD749" s="1"/>
      <c r="AE749" s="1"/>
    </row>
    <row r="750" spans="1:31" ht="14.25" customHeight="1">
      <c r="A750" s="27"/>
      <c r="B750" s="1"/>
      <c r="C750" s="8"/>
      <c r="D750" s="8"/>
      <c r="E750" s="8"/>
      <c r="G750" s="1"/>
      <c r="H750" s="1"/>
      <c r="I750" s="8"/>
      <c r="J750" s="1"/>
      <c r="K750" s="1"/>
      <c r="L750" s="1"/>
      <c r="M750" s="1"/>
      <c r="N750" s="1"/>
      <c r="O750" s="1"/>
      <c r="P750" s="1"/>
      <c r="Q750" s="1"/>
      <c r="R750" s="1"/>
      <c r="S750" s="1"/>
      <c r="T750" s="1"/>
      <c r="U750" s="1"/>
      <c r="V750" s="1"/>
      <c r="W750" s="1"/>
      <c r="X750" s="1"/>
      <c r="Y750" s="1"/>
      <c r="Z750" s="1"/>
      <c r="AA750" s="1"/>
      <c r="AB750" s="1"/>
      <c r="AC750" s="1"/>
      <c r="AD750" s="1"/>
      <c r="AE750" s="1"/>
    </row>
    <row r="751" spans="1:31" ht="14.25" customHeight="1">
      <c r="A751" s="27"/>
      <c r="B751" s="1"/>
      <c r="C751" s="8"/>
      <c r="D751" s="8"/>
      <c r="E751" s="8"/>
      <c r="G751" s="1"/>
      <c r="H751" s="1"/>
      <c r="I751" s="8"/>
      <c r="J751" s="1"/>
      <c r="K751" s="1"/>
      <c r="L751" s="1"/>
      <c r="M751" s="1"/>
      <c r="N751" s="1"/>
      <c r="O751" s="1"/>
      <c r="P751" s="1"/>
      <c r="Q751" s="1"/>
      <c r="R751" s="1"/>
      <c r="S751" s="1"/>
      <c r="T751" s="1"/>
      <c r="U751" s="1"/>
      <c r="V751" s="1"/>
      <c r="W751" s="1"/>
      <c r="X751" s="1"/>
      <c r="Y751" s="1"/>
      <c r="Z751" s="1"/>
      <c r="AA751" s="1"/>
      <c r="AB751" s="1"/>
      <c r="AC751" s="1"/>
      <c r="AD751" s="1"/>
      <c r="AE751" s="1"/>
    </row>
    <row r="752" spans="1:31" ht="14.25" customHeight="1">
      <c r="A752" s="27"/>
      <c r="B752" s="1"/>
      <c r="C752" s="8"/>
      <c r="D752" s="8"/>
      <c r="E752" s="8"/>
      <c r="G752" s="1"/>
      <c r="H752" s="1"/>
      <c r="I752" s="8"/>
      <c r="J752" s="1"/>
      <c r="K752" s="1"/>
      <c r="L752" s="1"/>
      <c r="M752" s="1"/>
      <c r="N752" s="1"/>
      <c r="O752" s="1"/>
      <c r="P752" s="1"/>
      <c r="Q752" s="1"/>
      <c r="R752" s="1"/>
      <c r="S752" s="1"/>
      <c r="T752" s="1"/>
      <c r="U752" s="1"/>
      <c r="V752" s="1"/>
      <c r="W752" s="1"/>
      <c r="X752" s="1"/>
      <c r="Y752" s="1"/>
      <c r="Z752" s="1"/>
      <c r="AA752" s="1"/>
      <c r="AB752" s="1"/>
      <c r="AC752" s="1"/>
      <c r="AD752" s="1"/>
      <c r="AE752" s="1"/>
    </row>
    <row r="753" spans="1:31" ht="14.25" customHeight="1">
      <c r="A753" s="27"/>
      <c r="B753" s="1"/>
      <c r="C753" s="8"/>
      <c r="D753" s="8"/>
      <c r="E753" s="8"/>
      <c r="G753" s="1"/>
      <c r="H753" s="1"/>
      <c r="I753" s="8"/>
      <c r="J753" s="1"/>
      <c r="K753" s="1"/>
      <c r="L753" s="1"/>
      <c r="M753" s="1"/>
      <c r="N753" s="1"/>
      <c r="O753" s="1"/>
      <c r="P753" s="1"/>
      <c r="Q753" s="1"/>
      <c r="R753" s="1"/>
      <c r="S753" s="1"/>
      <c r="T753" s="1"/>
      <c r="U753" s="1"/>
      <c r="V753" s="1"/>
      <c r="W753" s="1"/>
      <c r="X753" s="1"/>
      <c r="Y753" s="1"/>
      <c r="Z753" s="1"/>
      <c r="AA753" s="1"/>
      <c r="AB753" s="1"/>
      <c r="AC753" s="1"/>
      <c r="AD753" s="1"/>
      <c r="AE753" s="1"/>
    </row>
    <row r="754" spans="1:31" ht="14.25" customHeight="1">
      <c r="A754" s="27"/>
      <c r="B754" s="1"/>
      <c r="C754" s="8"/>
      <c r="D754" s="8"/>
      <c r="E754" s="8"/>
      <c r="G754" s="1"/>
      <c r="H754" s="1"/>
      <c r="I754" s="8"/>
      <c r="J754" s="1"/>
      <c r="K754" s="1"/>
      <c r="L754" s="1"/>
      <c r="M754" s="1"/>
      <c r="N754" s="1"/>
      <c r="O754" s="1"/>
      <c r="P754" s="1"/>
      <c r="Q754" s="1"/>
      <c r="R754" s="1"/>
      <c r="S754" s="1"/>
      <c r="T754" s="1"/>
      <c r="U754" s="1"/>
      <c r="V754" s="1"/>
      <c r="W754" s="1"/>
      <c r="X754" s="1"/>
      <c r="Y754" s="1"/>
      <c r="Z754" s="1"/>
      <c r="AA754" s="1"/>
      <c r="AB754" s="1"/>
      <c r="AC754" s="1"/>
      <c r="AD754" s="1"/>
      <c r="AE754" s="1"/>
    </row>
    <row r="755" spans="1:31" ht="14.25" customHeight="1">
      <c r="A755" s="27"/>
      <c r="B755" s="1"/>
      <c r="C755" s="8"/>
      <c r="D755" s="8"/>
      <c r="E755" s="8"/>
      <c r="G755" s="1"/>
      <c r="H755" s="1"/>
      <c r="I755" s="8"/>
      <c r="J755" s="1"/>
      <c r="K755" s="1"/>
      <c r="L755" s="1"/>
      <c r="M755" s="1"/>
      <c r="N755" s="1"/>
      <c r="O755" s="1"/>
      <c r="P755" s="1"/>
      <c r="Q755" s="1"/>
      <c r="R755" s="1"/>
      <c r="S755" s="1"/>
      <c r="T755" s="1"/>
      <c r="U755" s="1"/>
      <c r="V755" s="1"/>
      <c r="W755" s="1"/>
      <c r="X755" s="1"/>
      <c r="Y755" s="1"/>
      <c r="Z755" s="1"/>
      <c r="AA755" s="1"/>
      <c r="AB755" s="1"/>
      <c r="AC755" s="1"/>
      <c r="AD755" s="1"/>
      <c r="AE755" s="1"/>
    </row>
    <row r="756" spans="1:31" ht="14.25" customHeight="1">
      <c r="A756" s="27"/>
      <c r="B756" s="1"/>
      <c r="C756" s="8"/>
      <c r="D756" s="8"/>
      <c r="E756" s="8"/>
      <c r="G756" s="1"/>
      <c r="H756" s="1"/>
      <c r="I756" s="8"/>
      <c r="J756" s="1"/>
      <c r="K756" s="1"/>
      <c r="L756" s="1"/>
      <c r="M756" s="1"/>
      <c r="N756" s="1"/>
      <c r="O756" s="1"/>
      <c r="P756" s="1"/>
      <c r="Q756" s="1"/>
      <c r="R756" s="1"/>
      <c r="S756" s="1"/>
      <c r="T756" s="1"/>
      <c r="U756" s="1"/>
      <c r="V756" s="1"/>
      <c r="W756" s="1"/>
      <c r="X756" s="1"/>
      <c r="Y756" s="1"/>
      <c r="Z756" s="1"/>
      <c r="AA756" s="1"/>
      <c r="AB756" s="1"/>
      <c r="AC756" s="1"/>
      <c r="AD756" s="1"/>
      <c r="AE756" s="1"/>
    </row>
    <row r="757" spans="1:31" ht="14.25" customHeight="1">
      <c r="A757" s="27"/>
      <c r="B757" s="1"/>
      <c r="C757" s="8"/>
      <c r="D757" s="8"/>
      <c r="E757" s="8"/>
      <c r="G757" s="1"/>
      <c r="H757" s="1"/>
      <c r="I757" s="8"/>
      <c r="J757" s="1"/>
      <c r="K757" s="1"/>
      <c r="L757" s="1"/>
      <c r="M757" s="1"/>
      <c r="N757" s="1"/>
      <c r="O757" s="1"/>
      <c r="P757" s="1"/>
      <c r="Q757" s="1"/>
      <c r="R757" s="1"/>
      <c r="S757" s="1"/>
      <c r="T757" s="1"/>
      <c r="U757" s="1"/>
      <c r="V757" s="1"/>
      <c r="W757" s="1"/>
      <c r="X757" s="1"/>
      <c r="Y757" s="1"/>
      <c r="Z757" s="1"/>
      <c r="AA757" s="1"/>
      <c r="AB757" s="1"/>
      <c r="AC757" s="1"/>
      <c r="AD757" s="1"/>
      <c r="AE757" s="1"/>
    </row>
    <row r="758" spans="1:31" ht="14.25" customHeight="1">
      <c r="A758" s="27"/>
      <c r="B758" s="1"/>
      <c r="C758" s="8"/>
      <c r="D758" s="8"/>
      <c r="E758" s="8"/>
      <c r="G758" s="1"/>
      <c r="H758" s="1"/>
      <c r="I758" s="8"/>
      <c r="J758" s="1"/>
      <c r="K758" s="1"/>
      <c r="L758" s="1"/>
      <c r="M758" s="1"/>
      <c r="N758" s="1"/>
      <c r="O758" s="1"/>
      <c r="P758" s="1"/>
      <c r="Q758" s="1"/>
      <c r="R758" s="1"/>
      <c r="S758" s="1"/>
      <c r="T758" s="1"/>
      <c r="U758" s="1"/>
      <c r="V758" s="1"/>
      <c r="W758" s="1"/>
      <c r="X758" s="1"/>
      <c r="Y758" s="1"/>
      <c r="Z758" s="1"/>
      <c r="AA758" s="1"/>
      <c r="AB758" s="1"/>
      <c r="AC758" s="1"/>
      <c r="AD758" s="1"/>
      <c r="AE758" s="1"/>
    </row>
    <row r="759" spans="1:31" ht="14.25" customHeight="1">
      <c r="A759" s="27"/>
      <c r="B759" s="1"/>
      <c r="C759" s="8"/>
      <c r="D759" s="8"/>
      <c r="E759" s="8"/>
      <c r="G759" s="1"/>
      <c r="H759" s="1"/>
      <c r="I759" s="8"/>
      <c r="J759" s="1"/>
      <c r="K759" s="1"/>
      <c r="L759" s="1"/>
      <c r="M759" s="1"/>
      <c r="N759" s="1"/>
      <c r="O759" s="1"/>
      <c r="P759" s="1"/>
      <c r="Q759" s="1"/>
      <c r="R759" s="1"/>
      <c r="S759" s="1"/>
      <c r="T759" s="1"/>
      <c r="U759" s="1"/>
      <c r="V759" s="1"/>
      <c r="W759" s="1"/>
      <c r="X759" s="1"/>
      <c r="Y759" s="1"/>
      <c r="Z759" s="1"/>
      <c r="AA759" s="1"/>
      <c r="AB759" s="1"/>
      <c r="AC759" s="1"/>
      <c r="AD759" s="1"/>
      <c r="AE759" s="1"/>
    </row>
    <row r="760" spans="1:31" ht="14.25" customHeight="1">
      <c r="A760" s="27"/>
      <c r="B760" s="1"/>
      <c r="C760" s="8"/>
      <c r="D760" s="8"/>
      <c r="E760" s="8"/>
      <c r="G760" s="1"/>
      <c r="H760" s="1"/>
      <c r="I760" s="8"/>
      <c r="J760" s="1"/>
      <c r="K760" s="1"/>
      <c r="L760" s="1"/>
      <c r="M760" s="1"/>
      <c r="N760" s="1"/>
      <c r="O760" s="1"/>
      <c r="P760" s="1"/>
      <c r="Q760" s="1"/>
      <c r="R760" s="1"/>
      <c r="S760" s="1"/>
      <c r="T760" s="1"/>
      <c r="U760" s="1"/>
      <c r="V760" s="1"/>
      <c r="W760" s="1"/>
      <c r="X760" s="1"/>
      <c r="Y760" s="1"/>
      <c r="Z760" s="1"/>
      <c r="AA760" s="1"/>
      <c r="AB760" s="1"/>
      <c r="AC760" s="1"/>
      <c r="AD760" s="1"/>
      <c r="AE760" s="1"/>
    </row>
    <row r="761" spans="1:31" ht="14.25" customHeight="1">
      <c r="A761" s="27"/>
      <c r="B761" s="1"/>
      <c r="C761" s="8"/>
      <c r="D761" s="8"/>
      <c r="E761" s="8"/>
      <c r="G761" s="1"/>
      <c r="H761" s="1"/>
      <c r="I761" s="8"/>
      <c r="J761" s="1"/>
      <c r="K761" s="1"/>
      <c r="L761" s="1"/>
      <c r="M761" s="1"/>
      <c r="N761" s="1"/>
      <c r="O761" s="1"/>
      <c r="P761" s="1"/>
      <c r="Q761" s="1"/>
      <c r="R761" s="1"/>
      <c r="S761" s="1"/>
      <c r="T761" s="1"/>
      <c r="U761" s="1"/>
      <c r="V761" s="1"/>
      <c r="W761" s="1"/>
      <c r="X761" s="1"/>
      <c r="Y761" s="1"/>
      <c r="Z761" s="1"/>
      <c r="AA761" s="1"/>
      <c r="AB761" s="1"/>
      <c r="AC761" s="1"/>
      <c r="AD761" s="1"/>
      <c r="AE761" s="1"/>
    </row>
    <row r="762" spans="1:31" ht="14.25" customHeight="1">
      <c r="A762" s="27"/>
      <c r="B762" s="1"/>
      <c r="C762" s="8"/>
      <c r="D762" s="8"/>
      <c r="E762" s="8"/>
      <c r="G762" s="1"/>
      <c r="H762" s="1"/>
      <c r="I762" s="8"/>
      <c r="J762" s="1"/>
      <c r="K762" s="1"/>
      <c r="L762" s="1"/>
      <c r="M762" s="1"/>
      <c r="N762" s="1"/>
      <c r="O762" s="1"/>
      <c r="P762" s="1"/>
      <c r="Q762" s="1"/>
      <c r="R762" s="1"/>
      <c r="S762" s="1"/>
      <c r="T762" s="1"/>
      <c r="U762" s="1"/>
      <c r="V762" s="1"/>
      <c r="W762" s="1"/>
      <c r="X762" s="1"/>
      <c r="Y762" s="1"/>
      <c r="Z762" s="1"/>
      <c r="AA762" s="1"/>
      <c r="AB762" s="1"/>
      <c r="AC762" s="1"/>
      <c r="AD762" s="1"/>
      <c r="AE762" s="1"/>
    </row>
    <row r="763" spans="1:31" ht="14.25" customHeight="1">
      <c r="A763" s="27"/>
      <c r="B763" s="1"/>
      <c r="C763" s="8"/>
      <c r="D763" s="8"/>
      <c r="E763" s="8"/>
      <c r="G763" s="1"/>
      <c r="H763" s="1"/>
      <c r="I763" s="8"/>
      <c r="J763" s="1"/>
      <c r="K763" s="1"/>
      <c r="L763" s="1"/>
      <c r="M763" s="1"/>
      <c r="N763" s="1"/>
      <c r="O763" s="1"/>
      <c r="P763" s="1"/>
      <c r="Q763" s="1"/>
      <c r="R763" s="1"/>
      <c r="S763" s="1"/>
      <c r="T763" s="1"/>
      <c r="U763" s="1"/>
      <c r="V763" s="1"/>
      <c r="W763" s="1"/>
      <c r="X763" s="1"/>
      <c r="Y763" s="1"/>
      <c r="Z763" s="1"/>
      <c r="AA763" s="1"/>
      <c r="AB763" s="1"/>
      <c r="AC763" s="1"/>
      <c r="AD763" s="1"/>
      <c r="AE763" s="1"/>
    </row>
    <row r="764" spans="1:31" ht="14.25" customHeight="1">
      <c r="A764" s="27"/>
      <c r="B764" s="1"/>
      <c r="C764" s="8"/>
      <c r="D764" s="8"/>
      <c r="E764" s="8"/>
      <c r="G764" s="1"/>
      <c r="H764" s="1"/>
      <c r="I764" s="8"/>
      <c r="J764" s="1"/>
      <c r="K764" s="1"/>
      <c r="L764" s="1"/>
      <c r="M764" s="1"/>
      <c r="N764" s="1"/>
      <c r="O764" s="1"/>
      <c r="P764" s="1"/>
      <c r="Q764" s="1"/>
      <c r="R764" s="1"/>
      <c r="S764" s="1"/>
      <c r="T764" s="1"/>
      <c r="U764" s="1"/>
      <c r="V764" s="1"/>
      <c r="W764" s="1"/>
      <c r="X764" s="1"/>
      <c r="Y764" s="1"/>
      <c r="Z764" s="1"/>
      <c r="AA764" s="1"/>
      <c r="AB764" s="1"/>
      <c r="AC764" s="1"/>
      <c r="AD764" s="1"/>
      <c r="AE764" s="1"/>
    </row>
    <row r="765" spans="1:31" ht="14.25" customHeight="1">
      <c r="A765" s="27"/>
      <c r="B765" s="1"/>
      <c r="C765" s="8"/>
      <c r="D765" s="8"/>
      <c r="E765" s="8"/>
      <c r="G765" s="1"/>
      <c r="H765" s="1"/>
      <c r="I765" s="8"/>
      <c r="J765" s="1"/>
      <c r="K765" s="1"/>
      <c r="L765" s="1"/>
      <c r="M765" s="1"/>
      <c r="N765" s="1"/>
      <c r="O765" s="1"/>
      <c r="P765" s="1"/>
      <c r="Q765" s="1"/>
      <c r="R765" s="1"/>
      <c r="S765" s="1"/>
      <c r="T765" s="1"/>
      <c r="U765" s="1"/>
      <c r="V765" s="1"/>
      <c r="W765" s="1"/>
      <c r="X765" s="1"/>
      <c r="Y765" s="1"/>
      <c r="Z765" s="1"/>
      <c r="AA765" s="1"/>
      <c r="AB765" s="1"/>
      <c r="AC765" s="1"/>
      <c r="AD765" s="1"/>
      <c r="AE765" s="1"/>
    </row>
    <row r="766" spans="1:31" ht="14.25" customHeight="1">
      <c r="A766" s="27"/>
      <c r="B766" s="1"/>
      <c r="C766" s="8"/>
      <c r="D766" s="8"/>
      <c r="E766" s="8"/>
      <c r="G766" s="1"/>
      <c r="H766" s="1"/>
      <c r="I766" s="8"/>
      <c r="J766" s="1"/>
      <c r="K766" s="1"/>
      <c r="L766" s="1"/>
      <c r="M766" s="1"/>
      <c r="N766" s="1"/>
      <c r="O766" s="1"/>
      <c r="P766" s="1"/>
      <c r="Q766" s="1"/>
      <c r="R766" s="1"/>
      <c r="S766" s="1"/>
      <c r="T766" s="1"/>
      <c r="U766" s="1"/>
      <c r="V766" s="1"/>
      <c r="W766" s="1"/>
      <c r="X766" s="1"/>
      <c r="Y766" s="1"/>
      <c r="Z766" s="1"/>
      <c r="AA766" s="1"/>
      <c r="AB766" s="1"/>
      <c r="AC766" s="1"/>
      <c r="AD766" s="1"/>
      <c r="AE766" s="1"/>
    </row>
    <row r="767" spans="1:31" ht="14.25" customHeight="1">
      <c r="A767" s="27"/>
      <c r="B767" s="1"/>
      <c r="C767" s="8"/>
      <c r="D767" s="8"/>
      <c r="E767" s="8"/>
      <c r="G767" s="1"/>
      <c r="H767" s="1"/>
      <c r="I767" s="8"/>
      <c r="J767" s="1"/>
      <c r="K767" s="1"/>
      <c r="L767" s="1"/>
      <c r="M767" s="1"/>
      <c r="N767" s="1"/>
      <c r="O767" s="1"/>
      <c r="P767" s="1"/>
      <c r="Q767" s="1"/>
      <c r="R767" s="1"/>
      <c r="S767" s="1"/>
      <c r="T767" s="1"/>
      <c r="U767" s="1"/>
      <c r="V767" s="1"/>
      <c r="W767" s="1"/>
      <c r="X767" s="1"/>
      <c r="Y767" s="1"/>
      <c r="Z767" s="1"/>
      <c r="AA767" s="1"/>
      <c r="AB767" s="1"/>
      <c r="AC767" s="1"/>
      <c r="AD767" s="1"/>
      <c r="AE767" s="1"/>
    </row>
    <row r="768" spans="1:31" ht="14.25" customHeight="1">
      <c r="A768" s="27"/>
      <c r="B768" s="1"/>
      <c r="C768" s="8"/>
      <c r="D768" s="8"/>
      <c r="E768" s="8"/>
      <c r="G768" s="1"/>
      <c r="H768" s="1"/>
      <c r="I768" s="8"/>
      <c r="J768" s="1"/>
      <c r="K768" s="1"/>
      <c r="L768" s="1"/>
      <c r="M768" s="1"/>
      <c r="N768" s="1"/>
      <c r="O768" s="1"/>
      <c r="P768" s="1"/>
      <c r="Q768" s="1"/>
      <c r="R768" s="1"/>
      <c r="S768" s="1"/>
      <c r="T768" s="1"/>
      <c r="U768" s="1"/>
      <c r="V768" s="1"/>
      <c r="W768" s="1"/>
      <c r="X768" s="1"/>
      <c r="Y768" s="1"/>
      <c r="Z768" s="1"/>
      <c r="AA768" s="1"/>
      <c r="AB768" s="1"/>
      <c r="AC768" s="1"/>
      <c r="AD768" s="1"/>
      <c r="AE768" s="1"/>
    </row>
    <row r="769" spans="1:31" ht="14.25" customHeight="1">
      <c r="A769" s="27"/>
      <c r="B769" s="1"/>
      <c r="C769" s="8"/>
      <c r="D769" s="8"/>
      <c r="E769" s="8"/>
      <c r="G769" s="1"/>
      <c r="H769" s="1"/>
      <c r="I769" s="8"/>
      <c r="J769" s="1"/>
      <c r="K769" s="1"/>
      <c r="L769" s="1"/>
      <c r="M769" s="1"/>
      <c r="N769" s="1"/>
      <c r="O769" s="1"/>
      <c r="P769" s="1"/>
      <c r="Q769" s="1"/>
      <c r="R769" s="1"/>
      <c r="S769" s="1"/>
      <c r="T769" s="1"/>
      <c r="U769" s="1"/>
      <c r="V769" s="1"/>
      <c r="W769" s="1"/>
      <c r="X769" s="1"/>
      <c r="Y769" s="1"/>
      <c r="Z769" s="1"/>
      <c r="AA769" s="1"/>
      <c r="AB769" s="1"/>
      <c r="AC769" s="1"/>
      <c r="AD769" s="1"/>
      <c r="AE769" s="1"/>
    </row>
    <row r="770" spans="1:31" ht="14.25" customHeight="1">
      <c r="A770" s="27"/>
      <c r="B770" s="1"/>
      <c r="C770" s="8"/>
      <c r="D770" s="8"/>
      <c r="E770" s="8"/>
      <c r="G770" s="1"/>
      <c r="H770" s="1"/>
      <c r="I770" s="8"/>
      <c r="J770" s="1"/>
      <c r="K770" s="1"/>
      <c r="L770" s="1"/>
      <c r="M770" s="1"/>
      <c r="N770" s="1"/>
      <c r="O770" s="1"/>
      <c r="P770" s="1"/>
      <c r="Q770" s="1"/>
      <c r="R770" s="1"/>
      <c r="S770" s="1"/>
      <c r="T770" s="1"/>
      <c r="U770" s="1"/>
      <c r="V770" s="1"/>
      <c r="W770" s="1"/>
      <c r="X770" s="1"/>
      <c r="Y770" s="1"/>
      <c r="Z770" s="1"/>
      <c r="AA770" s="1"/>
      <c r="AB770" s="1"/>
      <c r="AC770" s="1"/>
      <c r="AD770" s="1"/>
      <c r="AE770" s="1"/>
    </row>
    <row r="771" spans="1:31" ht="14.25" customHeight="1">
      <c r="A771" s="27"/>
      <c r="B771" s="1"/>
      <c r="C771" s="8"/>
      <c r="D771" s="8"/>
      <c r="E771" s="8"/>
      <c r="G771" s="1"/>
      <c r="H771" s="1"/>
      <c r="I771" s="8"/>
      <c r="J771" s="1"/>
      <c r="K771" s="1"/>
      <c r="L771" s="1"/>
      <c r="M771" s="1"/>
      <c r="N771" s="1"/>
      <c r="O771" s="1"/>
      <c r="P771" s="1"/>
      <c r="Q771" s="1"/>
      <c r="R771" s="1"/>
      <c r="S771" s="1"/>
      <c r="T771" s="1"/>
      <c r="U771" s="1"/>
      <c r="V771" s="1"/>
      <c r="W771" s="1"/>
      <c r="X771" s="1"/>
      <c r="Y771" s="1"/>
      <c r="Z771" s="1"/>
      <c r="AA771" s="1"/>
      <c r="AB771" s="1"/>
      <c r="AC771" s="1"/>
      <c r="AD771" s="1"/>
      <c r="AE771" s="1"/>
    </row>
    <row r="772" spans="1:31" ht="14.25" customHeight="1">
      <c r="A772" s="27"/>
      <c r="B772" s="1"/>
      <c r="C772" s="8"/>
      <c r="D772" s="8"/>
      <c r="E772" s="8"/>
      <c r="G772" s="1"/>
      <c r="H772" s="1"/>
      <c r="I772" s="8"/>
      <c r="J772" s="1"/>
      <c r="K772" s="1"/>
      <c r="L772" s="1"/>
      <c r="M772" s="1"/>
      <c r="N772" s="1"/>
      <c r="O772" s="1"/>
      <c r="P772" s="1"/>
      <c r="Q772" s="1"/>
      <c r="R772" s="1"/>
      <c r="S772" s="1"/>
      <c r="T772" s="1"/>
      <c r="U772" s="1"/>
      <c r="V772" s="1"/>
      <c r="W772" s="1"/>
      <c r="X772" s="1"/>
      <c r="Y772" s="1"/>
      <c r="Z772" s="1"/>
      <c r="AA772" s="1"/>
      <c r="AB772" s="1"/>
      <c r="AC772" s="1"/>
      <c r="AD772" s="1"/>
      <c r="AE772" s="1"/>
    </row>
    <row r="773" spans="1:31" ht="14.25" customHeight="1">
      <c r="A773" s="27"/>
      <c r="B773" s="1"/>
      <c r="C773" s="8"/>
      <c r="D773" s="8"/>
      <c r="E773" s="8"/>
      <c r="G773" s="1"/>
      <c r="H773" s="1"/>
      <c r="I773" s="8"/>
      <c r="J773" s="1"/>
      <c r="K773" s="1"/>
      <c r="L773" s="1"/>
      <c r="M773" s="1"/>
      <c r="N773" s="1"/>
      <c r="O773" s="1"/>
      <c r="P773" s="1"/>
      <c r="Q773" s="1"/>
      <c r="R773" s="1"/>
      <c r="S773" s="1"/>
      <c r="T773" s="1"/>
      <c r="U773" s="1"/>
      <c r="V773" s="1"/>
      <c r="W773" s="1"/>
      <c r="X773" s="1"/>
      <c r="Y773" s="1"/>
      <c r="Z773" s="1"/>
      <c r="AA773" s="1"/>
      <c r="AB773" s="1"/>
      <c r="AC773" s="1"/>
      <c r="AD773" s="1"/>
      <c r="AE773" s="1"/>
    </row>
    <row r="774" spans="1:31" ht="14.25" customHeight="1">
      <c r="A774" s="27"/>
      <c r="B774" s="1"/>
      <c r="C774" s="8"/>
      <c r="D774" s="8"/>
      <c r="E774" s="8"/>
      <c r="G774" s="1"/>
      <c r="H774" s="1"/>
      <c r="I774" s="8"/>
      <c r="J774" s="1"/>
      <c r="K774" s="1"/>
      <c r="L774" s="1"/>
      <c r="M774" s="1"/>
      <c r="N774" s="1"/>
      <c r="O774" s="1"/>
      <c r="P774" s="1"/>
      <c r="Q774" s="1"/>
      <c r="R774" s="1"/>
      <c r="S774" s="1"/>
      <c r="T774" s="1"/>
      <c r="U774" s="1"/>
      <c r="V774" s="1"/>
      <c r="W774" s="1"/>
      <c r="X774" s="1"/>
      <c r="Y774" s="1"/>
      <c r="Z774" s="1"/>
      <c r="AA774" s="1"/>
      <c r="AB774" s="1"/>
      <c r="AC774" s="1"/>
      <c r="AD774" s="1"/>
      <c r="AE774" s="1"/>
    </row>
    <row r="775" spans="1:31" ht="14.25" customHeight="1">
      <c r="A775" s="27"/>
      <c r="B775" s="1"/>
      <c r="C775" s="8"/>
      <c r="D775" s="8"/>
      <c r="E775" s="8"/>
      <c r="G775" s="1"/>
      <c r="H775" s="1"/>
      <c r="I775" s="8"/>
      <c r="J775" s="1"/>
      <c r="K775" s="1"/>
      <c r="L775" s="1"/>
      <c r="M775" s="1"/>
      <c r="N775" s="1"/>
      <c r="O775" s="1"/>
      <c r="P775" s="1"/>
      <c r="Q775" s="1"/>
      <c r="R775" s="1"/>
      <c r="S775" s="1"/>
      <c r="T775" s="1"/>
      <c r="U775" s="1"/>
      <c r="V775" s="1"/>
      <c r="W775" s="1"/>
      <c r="X775" s="1"/>
      <c r="Y775" s="1"/>
      <c r="Z775" s="1"/>
      <c r="AA775" s="1"/>
      <c r="AB775" s="1"/>
      <c r="AC775" s="1"/>
      <c r="AD775" s="1"/>
      <c r="AE775" s="1"/>
    </row>
    <row r="776" spans="1:31" ht="14.25" customHeight="1">
      <c r="A776" s="27"/>
      <c r="B776" s="1"/>
      <c r="C776" s="8"/>
      <c r="D776" s="8"/>
      <c r="E776" s="8"/>
      <c r="G776" s="1"/>
      <c r="H776" s="1"/>
      <c r="I776" s="8"/>
      <c r="J776" s="1"/>
      <c r="K776" s="1"/>
      <c r="L776" s="1"/>
      <c r="M776" s="1"/>
      <c r="N776" s="1"/>
      <c r="O776" s="1"/>
      <c r="P776" s="1"/>
      <c r="Q776" s="1"/>
      <c r="R776" s="1"/>
      <c r="S776" s="1"/>
      <c r="T776" s="1"/>
      <c r="U776" s="1"/>
      <c r="V776" s="1"/>
      <c r="W776" s="1"/>
      <c r="X776" s="1"/>
      <c r="Y776" s="1"/>
      <c r="Z776" s="1"/>
      <c r="AA776" s="1"/>
      <c r="AB776" s="1"/>
      <c r="AC776" s="1"/>
      <c r="AD776" s="1"/>
      <c r="AE776" s="1"/>
    </row>
    <row r="777" spans="1:31" ht="14.25" customHeight="1">
      <c r="A777" s="27"/>
      <c r="B777" s="1"/>
      <c r="C777" s="8"/>
      <c r="D777" s="8"/>
      <c r="E777" s="8"/>
      <c r="G777" s="1"/>
      <c r="H777" s="1"/>
      <c r="I777" s="8"/>
      <c r="J777" s="1"/>
      <c r="K777" s="1"/>
      <c r="L777" s="1"/>
      <c r="M777" s="1"/>
      <c r="N777" s="1"/>
      <c r="O777" s="1"/>
      <c r="P777" s="1"/>
      <c r="Q777" s="1"/>
      <c r="R777" s="1"/>
      <c r="S777" s="1"/>
      <c r="T777" s="1"/>
      <c r="U777" s="1"/>
      <c r="V777" s="1"/>
      <c r="W777" s="1"/>
      <c r="X777" s="1"/>
      <c r="Y777" s="1"/>
      <c r="Z777" s="1"/>
      <c r="AA777" s="1"/>
      <c r="AB777" s="1"/>
      <c r="AC777" s="1"/>
      <c r="AD777" s="1"/>
      <c r="AE777" s="1"/>
    </row>
    <row r="778" spans="1:31" ht="14.25" customHeight="1">
      <c r="A778" s="27"/>
      <c r="B778" s="1"/>
      <c r="C778" s="8"/>
      <c r="D778" s="8"/>
      <c r="E778" s="8"/>
      <c r="G778" s="1"/>
      <c r="H778" s="1"/>
      <c r="I778" s="8"/>
      <c r="J778" s="1"/>
      <c r="K778" s="1"/>
      <c r="L778" s="1"/>
      <c r="M778" s="1"/>
      <c r="N778" s="1"/>
      <c r="O778" s="1"/>
      <c r="P778" s="1"/>
      <c r="Q778" s="1"/>
      <c r="R778" s="1"/>
      <c r="S778" s="1"/>
      <c r="T778" s="1"/>
      <c r="U778" s="1"/>
      <c r="V778" s="1"/>
      <c r="W778" s="1"/>
      <c r="X778" s="1"/>
      <c r="Y778" s="1"/>
      <c r="Z778" s="1"/>
      <c r="AA778" s="1"/>
      <c r="AB778" s="1"/>
      <c r="AC778" s="1"/>
      <c r="AD778" s="1"/>
      <c r="AE778" s="1"/>
    </row>
    <row r="779" spans="1:31" ht="14.25" customHeight="1">
      <c r="A779" s="27"/>
      <c r="B779" s="1"/>
      <c r="C779" s="8"/>
      <c r="D779" s="8"/>
      <c r="E779" s="8"/>
      <c r="G779" s="1"/>
      <c r="H779" s="1"/>
      <c r="I779" s="8"/>
      <c r="J779" s="1"/>
      <c r="K779" s="1"/>
      <c r="L779" s="1"/>
      <c r="M779" s="1"/>
      <c r="N779" s="1"/>
      <c r="O779" s="1"/>
      <c r="P779" s="1"/>
      <c r="Q779" s="1"/>
      <c r="R779" s="1"/>
      <c r="S779" s="1"/>
      <c r="T779" s="1"/>
      <c r="U779" s="1"/>
      <c r="V779" s="1"/>
      <c r="W779" s="1"/>
      <c r="X779" s="1"/>
      <c r="Y779" s="1"/>
      <c r="Z779" s="1"/>
      <c r="AA779" s="1"/>
      <c r="AB779" s="1"/>
      <c r="AC779" s="1"/>
      <c r="AD779" s="1"/>
      <c r="AE779" s="1"/>
    </row>
    <row r="780" spans="1:31" ht="14.25" customHeight="1">
      <c r="A780" s="27"/>
      <c r="B780" s="1"/>
      <c r="C780" s="8"/>
      <c r="D780" s="8"/>
      <c r="E780" s="8"/>
      <c r="G780" s="1"/>
      <c r="H780" s="1"/>
      <c r="I780" s="8"/>
      <c r="J780" s="1"/>
      <c r="K780" s="1"/>
      <c r="L780" s="1"/>
      <c r="M780" s="1"/>
      <c r="N780" s="1"/>
      <c r="O780" s="1"/>
      <c r="P780" s="1"/>
      <c r="Q780" s="1"/>
      <c r="R780" s="1"/>
      <c r="S780" s="1"/>
      <c r="T780" s="1"/>
      <c r="U780" s="1"/>
      <c r="V780" s="1"/>
      <c r="W780" s="1"/>
      <c r="X780" s="1"/>
      <c r="Y780" s="1"/>
      <c r="Z780" s="1"/>
      <c r="AA780" s="1"/>
      <c r="AB780" s="1"/>
      <c r="AC780" s="1"/>
      <c r="AD780" s="1"/>
      <c r="AE780" s="1"/>
    </row>
    <row r="781" spans="1:31" ht="14.25" customHeight="1">
      <c r="A781" s="27"/>
      <c r="B781" s="1"/>
      <c r="C781" s="8"/>
      <c r="D781" s="8"/>
      <c r="E781" s="8"/>
      <c r="G781" s="1"/>
      <c r="H781" s="1"/>
      <c r="I781" s="8"/>
      <c r="J781" s="1"/>
      <c r="K781" s="1"/>
      <c r="L781" s="1"/>
      <c r="M781" s="1"/>
      <c r="N781" s="1"/>
      <c r="O781" s="1"/>
      <c r="P781" s="1"/>
      <c r="Q781" s="1"/>
      <c r="R781" s="1"/>
      <c r="S781" s="1"/>
      <c r="T781" s="1"/>
      <c r="U781" s="1"/>
      <c r="V781" s="1"/>
      <c r="W781" s="1"/>
      <c r="X781" s="1"/>
      <c r="Y781" s="1"/>
      <c r="Z781" s="1"/>
      <c r="AA781" s="1"/>
      <c r="AB781" s="1"/>
      <c r="AC781" s="1"/>
      <c r="AD781" s="1"/>
      <c r="AE781" s="1"/>
    </row>
    <row r="782" spans="1:31" ht="14.25" customHeight="1">
      <c r="A782" s="27"/>
      <c r="B782" s="1"/>
      <c r="C782" s="8"/>
      <c r="D782" s="8"/>
      <c r="E782" s="8"/>
      <c r="G782" s="1"/>
      <c r="H782" s="1"/>
      <c r="I782" s="8"/>
      <c r="J782" s="1"/>
      <c r="K782" s="1"/>
      <c r="L782" s="1"/>
      <c r="M782" s="1"/>
      <c r="N782" s="1"/>
      <c r="O782" s="1"/>
      <c r="P782" s="1"/>
      <c r="Q782" s="1"/>
      <c r="R782" s="1"/>
      <c r="S782" s="1"/>
      <c r="T782" s="1"/>
      <c r="U782" s="1"/>
      <c r="V782" s="1"/>
      <c r="W782" s="1"/>
      <c r="X782" s="1"/>
      <c r="Y782" s="1"/>
      <c r="Z782" s="1"/>
      <c r="AA782" s="1"/>
      <c r="AB782" s="1"/>
      <c r="AC782" s="1"/>
      <c r="AD782" s="1"/>
      <c r="AE782" s="1"/>
    </row>
    <row r="783" spans="1:31" ht="14.25" customHeight="1">
      <c r="A783" s="27"/>
      <c r="B783" s="1"/>
      <c r="C783" s="8"/>
      <c r="D783" s="8"/>
      <c r="E783" s="8"/>
      <c r="G783" s="1"/>
      <c r="H783" s="1"/>
      <c r="I783" s="8"/>
      <c r="J783" s="1"/>
      <c r="K783" s="1"/>
      <c r="L783" s="1"/>
      <c r="M783" s="1"/>
      <c r="N783" s="1"/>
      <c r="O783" s="1"/>
      <c r="P783" s="1"/>
      <c r="Q783" s="1"/>
      <c r="R783" s="1"/>
      <c r="S783" s="1"/>
      <c r="T783" s="1"/>
      <c r="U783" s="1"/>
      <c r="V783" s="1"/>
      <c r="W783" s="1"/>
      <c r="X783" s="1"/>
      <c r="Y783" s="1"/>
      <c r="Z783" s="1"/>
      <c r="AA783" s="1"/>
      <c r="AB783" s="1"/>
      <c r="AC783" s="1"/>
      <c r="AD783" s="1"/>
      <c r="AE783" s="1"/>
    </row>
    <row r="784" spans="1:31" ht="14.25" customHeight="1">
      <c r="A784" s="27"/>
      <c r="B784" s="1"/>
      <c r="C784" s="8"/>
      <c r="D784" s="8"/>
      <c r="E784" s="8"/>
      <c r="G784" s="1"/>
      <c r="H784" s="1"/>
      <c r="I784" s="8"/>
      <c r="J784" s="1"/>
      <c r="K784" s="1"/>
      <c r="L784" s="1"/>
      <c r="M784" s="1"/>
      <c r="N784" s="1"/>
      <c r="O784" s="1"/>
      <c r="P784" s="1"/>
      <c r="Q784" s="1"/>
      <c r="R784" s="1"/>
      <c r="S784" s="1"/>
      <c r="T784" s="1"/>
      <c r="U784" s="1"/>
      <c r="V784" s="1"/>
      <c r="W784" s="1"/>
      <c r="X784" s="1"/>
      <c r="Y784" s="1"/>
      <c r="Z784" s="1"/>
      <c r="AA784" s="1"/>
      <c r="AB784" s="1"/>
      <c r="AC784" s="1"/>
      <c r="AD784" s="1"/>
      <c r="AE784" s="1"/>
    </row>
    <row r="785" spans="1:31" ht="14.25" customHeight="1">
      <c r="A785" s="27"/>
      <c r="B785" s="1"/>
      <c r="C785" s="8"/>
      <c r="D785" s="8"/>
      <c r="E785" s="8"/>
      <c r="G785" s="1"/>
      <c r="H785" s="1"/>
      <c r="I785" s="8"/>
      <c r="J785" s="1"/>
      <c r="K785" s="1"/>
      <c r="L785" s="1"/>
      <c r="M785" s="1"/>
      <c r="N785" s="1"/>
      <c r="O785" s="1"/>
      <c r="P785" s="1"/>
      <c r="Q785" s="1"/>
      <c r="R785" s="1"/>
      <c r="S785" s="1"/>
      <c r="T785" s="1"/>
      <c r="U785" s="1"/>
      <c r="V785" s="1"/>
      <c r="W785" s="1"/>
      <c r="X785" s="1"/>
      <c r="Y785" s="1"/>
      <c r="Z785" s="1"/>
      <c r="AA785" s="1"/>
      <c r="AB785" s="1"/>
      <c r="AC785" s="1"/>
      <c r="AD785" s="1"/>
      <c r="AE785" s="1"/>
    </row>
    <row r="786" spans="1:31" ht="14.25" customHeight="1">
      <c r="A786" s="27"/>
      <c r="B786" s="1"/>
      <c r="C786" s="8"/>
      <c r="D786" s="8"/>
      <c r="E786" s="8"/>
      <c r="G786" s="1"/>
      <c r="H786" s="1"/>
      <c r="I786" s="8"/>
      <c r="J786" s="1"/>
      <c r="K786" s="1"/>
      <c r="L786" s="1"/>
      <c r="M786" s="1"/>
      <c r="N786" s="1"/>
      <c r="O786" s="1"/>
      <c r="P786" s="1"/>
      <c r="Q786" s="1"/>
      <c r="R786" s="1"/>
      <c r="S786" s="1"/>
      <c r="T786" s="1"/>
      <c r="U786" s="1"/>
      <c r="V786" s="1"/>
      <c r="W786" s="1"/>
      <c r="X786" s="1"/>
      <c r="Y786" s="1"/>
      <c r="Z786" s="1"/>
      <c r="AA786" s="1"/>
      <c r="AB786" s="1"/>
      <c r="AC786" s="1"/>
      <c r="AD786" s="1"/>
      <c r="AE786" s="1"/>
    </row>
    <row r="787" spans="1:31" ht="14.25" customHeight="1">
      <c r="A787" s="27"/>
      <c r="B787" s="1"/>
      <c r="C787" s="8"/>
      <c r="D787" s="8"/>
      <c r="E787" s="8"/>
      <c r="G787" s="1"/>
      <c r="H787" s="1"/>
      <c r="I787" s="8"/>
      <c r="J787" s="1"/>
      <c r="K787" s="1"/>
      <c r="L787" s="1"/>
      <c r="M787" s="1"/>
      <c r="N787" s="1"/>
      <c r="O787" s="1"/>
      <c r="P787" s="1"/>
      <c r="Q787" s="1"/>
      <c r="R787" s="1"/>
      <c r="S787" s="1"/>
      <c r="T787" s="1"/>
      <c r="U787" s="1"/>
      <c r="V787" s="1"/>
      <c r="W787" s="1"/>
      <c r="X787" s="1"/>
      <c r="Y787" s="1"/>
      <c r="Z787" s="1"/>
      <c r="AA787" s="1"/>
      <c r="AB787" s="1"/>
      <c r="AC787" s="1"/>
      <c r="AD787" s="1"/>
      <c r="AE787" s="1"/>
    </row>
    <row r="788" spans="1:31" ht="14.25" customHeight="1">
      <c r="A788" s="27"/>
      <c r="B788" s="1"/>
      <c r="C788" s="8"/>
      <c r="D788" s="8"/>
      <c r="E788" s="8"/>
      <c r="G788" s="1"/>
      <c r="H788" s="1"/>
      <c r="I788" s="8"/>
      <c r="J788" s="1"/>
      <c r="K788" s="1"/>
      <c r="L788" s="1"/>
      <c r="M788" s="1"/>
      <c r="N788" s="1"/>
      <c r="O788" s="1"/>
      <c r="P788" s="1"/>
      <c r="Q788" s="1"/>
      <c r="R788" s="1"/>
      <c r="S788" s="1"/>
      <c r="T788" s="1"/>
      <c r="U788" s="1"/>
      <c r="V788" s="1"/>
      <c r="W788" s="1"/>
      <c r="X788" s="1"/>
      <c r="Y788" s="1"/>
      <c r="Z788" s="1"/>
      <c r="AA788" s="1"/>
      <c r="AB788" s="1"/>
      <c r="AC788" s="1"/>
      <c r="AD788" s="1"/>
      <c r="AE788" s="1"/>
    </row>
    <row r="789" spans="1:31" ht="14.25" customHeight="1">
      <c r="A789" s="27"/>
      <c r="B789" s="1"/>
      <c r="C789" s="8"/>
      <c r="D789" s="8"/>
      <c r="E789" s="8"/>
      <c r="G789" s="1"/>
      <c r="H789" s="1"/>
      <c r="I789" s="8"/>
      <c r="J789" s="1"/>
      <c r="K789" s="1"/>
      <c r="L789" s="1"/>
      <c r="M789" s="1"/>
      <c r="N789" s="1"/>
      <c r="O789" s="1"/>
      <c r="P789" s="1"/>
      <c r="Q789" s="1"/>
      <c r="R789" s="1"/>
      <c r="S789" s="1"/>
      <c r="T789" s="1"/>
      <c r="U789" s="1"/>
      <c r="V789" s="1"/>
      <c r="W789" s="1"/>
      <c r="X789" s="1"/>
      <c r="Y789" s="1"/>
      <c r="Z789" s="1"/>
      <c r="AA789" s="1"/>
      <c r="AB789" s="1"/>
      <c r="AC789" s="1"/>
      <c r="AD789" s="1"/>
      <c r="AE789" s="1"/>
    </row>
    <row r="790" spans="1:31" ht="14.25" customHeight="1">
      <c r="A790" s="27"/>
      <c r="B790" s="1"/>
      <c r="C790" s="8"/>
      <c r="D790" s="8"/>
      <c r="E790" s="8"/>
      <c r="G790" s="1"/>
      <c r="H790" s="1"/>
      <c r="I790" s="8"/>
      <c r="J790" s="1"/>
      <c r="K790" s="1"/>
      <c r="L790" s="1"/>
      <c r="M790" s="1"/>
      <c r="N790" s="1"/>
      <c r="O790" s="1"/>
      <c r="P790" s="1"/>
      <c r="Q790" s="1"/>
      <c r="R790" s="1"/>
      <c r="S790" s="1"/>
      <c r="T790" s="1"/>
      <c r="U790" s="1"/>
      <c r="V790" s="1"/>
      <c r="W790" s="1"/>
      <c r="X790" s="1"/>
      <c r="Y790" s="1"/>
      <c r="Z790" s="1"/>
      <c r="AA790" s="1"/>
      <c r="AB790" s="1"/>
      <c r="AC790" s="1"/>
      <c r="AD790" s="1"/>
      <c r="AE790" s="1"/>
    </row>
    <row r="791" spans="1:31" ht="14.25" customHeight="1">
      <c r="A791" s="27"/>
      <c r="B791" s="1"/>
      <c r="C791" s="8"/>
      <c r="D791" s="8"/>
      <c r="E791" s="8"/>
      <c r="G791" s="1"/>
      <c r="H791" s="1"/>
      <c r="I791" s="8"/>
      <c r="J791" s="1"/>
      <c r="K791" s="1"/>
      <c r="L791" s="1"/>
      <c r="M791" s="1"/>
      <c r="N791" s="1"/>
      <c r="O791" s="1"/>
      <c r="P791" s="1"/>
      <c r="Q791" s="1"/>
      <c r="R791" s="1"/>
      <c r="S791" s="1"/>
      <c r="T791" s="1"/>
      <c r="U791" s="1"/>
      <c r="V791" s="1"/>
      <c r="W791" s="1"/>
      <c r="X791" s="1"/>
      <c r="Y791" s="1"/>
      <c r="Z791" s="1"/>
      <c r="AA791" s="1"/>
      <c r="AB791" s="1"/>
      <c r="AC791" s="1"/>
      <c r="AD791" s="1"/>
      <c r="AE791" s="1"/>
    </row>
    <row r="792" spans="1:31" ht="14.25" customHeight="1">
      <c r="A792" s="27"/>
      <c r="B792" s="1"/>
      <c r="C792" s="8"/>
      <c r="D792" s="8"/>
      <c r="E792" s="8"/>
      <c r="G792" s="1"/>
      <c r="H792" s="1"/>
      <c r="I792" s="8"/>
      <c r="J792" s="1"/>
      <c r="K792" s="1"/>
      <c r="L792" s="1"/>
      <c r="M792" s="1"/>
      <c r="N792" s="1"/>
      <c r="O792" s="1"/>
      <c r="P792" s="1"/>
      <c r="Q792" s="1"/>
      <c r="R792" s="1"/>
      <c r="S792" s="1"/>
      <c r="T792" s="1"/>
      <c r="U792" s="1"/>
      <c r="V792" s="1"/>
      <c r="W792" s="1"/>
      <c r="X792" s="1"/>
      <c r="Y792" s="1"/>
      <c r="Z792" s="1"/>
      <c r="AA792" s="1"/>
      <c r="AB792" s="1"/>
      <c r="AC792" s="1"/>
      <c r="AD792" s="1"/>
      <c r="AE792" s="1"/>
    </row>
    <row r="793" spans="1:31" ht="14.25" customHeight="1">
      <c r="A793" s="27"/>
      <c r="B793" s="1"/>
      <c r="C793" s="8"/>
      <c r="D793" s="8"/>
      <c r="E793" s="8"/>
      <c r="G793" s="1"/>
      <c r="H793" s="1"/>
      <c r="I793" s="8"/>
      <c r="J793" s="1"/>
      <c r="K793" s="1"/>
      <c r="L793" s="1"/>
      <c r="M793" s="1"/>
      <c r="N793" s="1"/>
      <c r="O793" s="1"/>
      <c r="P793" s="1"/>
      <c r="Q793" s="1"/>
      <c r="R793" s="1"/>
      <c r="S793" s="1"/>
      <c r="T793" s="1"/>
      <c r="U793" s="1"/>
      <c r="V793" s="1"/>
      <c r="W793" s="1"/>
      <c r="X793" s="1"/>
      <c r="Y793" s="1"/>
      <c r="Z793" s="1"/>
      <c r="AA793" s="1"/>
      <c r="AB793" s="1"/>
      <c r="AC793" s="1"/>
      <c r="AD793" s="1"/>
      <c r="AE793" s="1"/>
    </row>
    <row r="794" spans="1:31" ht="14.25" customHeight="1">
      <c r="A794" s="27"/>
      <c r="B794" s="1"/>
      <c r="C794" s="8"/>
      <c r="D794" s="8"/>
      <c r="E794" s="8"/>
      <c r="G794" s="1"/>
      <c r="H794" s="1"/>
      <c r="I794" s="8"/>
      <c r="J794" s="1"/>
      <c r="K794" s="1"/>
      <c r="L794" s="1"/>
      <c r="M794" s="1"/>
      <c r="N794" s="1"/>
      <c r="O794" s="1"/>
      <c r="P794" s="1"/>
      <c r="Q794" s="1"/>
      <c r="R794" s="1"/>
      <c r="S794" s="1"/>
      <c r="T794" s="1"/>
      <c r="U794" s="1"/>
      <c r="V794" s="1"/>
      <c r="W794" s="1"/>
      <c r="X794" s="1"/>
      <c r="Y794" s="1"/>
      <c r="Z794" s="1"/>
      <c r="AA794" s="1"/>
      <c r="AB794" s="1"/>
      <c r="AC794" s="1"/>
      <c r="AD794" s="1"/>
      <c r="AE794" s="1"/>
    </row>
    <row r="795" spans="1:31" ht="14.25" customHeight="1">
      <c r="A795" s="27"/>
      <c r="B795" s="1"/>
      <c r="C795" s="8"/>
      <c r="D795" s="8"/>
      <c r="E795" s="8"/>
      <c r="G795" s="1"/>
      <c r="H795" s="1"/>
      <c r="I795" s="8"/>
      <c r="J795" s="1"/>
      <c r="K795" s="1"/>
      <c r="L795" s="1"/>
      <c r="M795" s="1"/>
      <c r="N795" s="1"/>
      <c r="O795" s="1"/>
      <c r="P795" s="1"/>
      <c r="Q795" s="1"/>
      <c r="R795" s="1"/>
      <c r="S795" s="1"/>
      <c r="T795" s="1"/>
      <c r="U795" s="1"/>
      <c r="V795" s="1"/>
      <c r="W795" s="1"/>
      <c r="X795" s="1"/>
      <c r="Y795" s="1"/>
      <c r="Z795" s="1"/>
      <c r="AA795" s="1"/>
      <c r="AB795" s="1"/>
      <c r="AC795" s="1"/>
      <c r="AD795" s="1"/>
      <c r="AE795" s="1"/>
    </row>
    <row r="796" spans="1:31" ht="14.25" customHeight="1">
      <c r="A796" s="27"/>
      <c r="B796" s="1"/>
      <c r="C796" s="8"/>
      <c r="D796" s="8"/>
      <c r="E796" s="8"/>
      <c r="G796" s="1"/>
      <c r="H796" s="1"/>
      <c r="I796" s="8"/>
      <c r="J796" s="1"/>
      <c r="K796" s="1"/>
      <c r="L796" s="1"/>
      <c r="M796" s="1"/>
      <c r="N796" s="1"/>
      <c r="O796" s="1"/>
      <c r="P796" s="1"/>
      <c r="Q796" s="1"/>
      <c r="R796" s="1"/>
      <c r="S796" s="1"/>
      <c r="T796" s="1"/>
      <c r="U796" s="1"/>
      <c r="V796" s="1"/>
      <c r="W796" s="1"/>
      <c r="X796" s="1"/>
      <c r="Y796" s="1"/>
      <c r="Z796" s="1"/>
      <c r="AA796" s="1"/>
      <c r="AB796" s="1"/>
      <c r="AC796" s="1"/>
      <c r="AD796" s="1"/>
      <c r="AE796" s="1"/>
    </row>
    <row r="797" spans="1:31" ht="14.25" customHeight="1">
      <c r="A797" s="27"/>
      <c r="B797" s="1"/>
      <c r="C797" s="8"/>
      <c r="D797" s="8"/>
      <c r="E797" s="8"/>
      <c r="G797" s="1"/>
      <c r="H797" s="1"/>
      <c r="I797" s="8"/>
      <c r="J797" s="1"/>
      <c r="K797" s="1"/>
      <c r="L797" s="1"/>
      <c r="M797" s="1"/>
      <c r="N797" s="1"/>
      <c r="O797" s="1"/>
      <c r="P797" s="1"/>
      <c r="Q797" s="1"/>
      <c r="R797" s="1"/>
      <c r="S797" s="1"/>
      <c r="T797" s="1"/>
      <c r="U797" s="1"/>
      <c r="V797" s="1"/>
      <c r="W797" s="1"/>
      <c r="X797" s="1"/>
      <c r="Y797" s="1"/>
      <c r="Z797" s="1"/>
      <c r="AA797" s="1"/>
      <c r="AB797" s="1"/>
      <c r="AC797" s="1"/>
      <c r="AD797" s="1"/>
      <c r="AE797" s="1"/>
    </row>
    <row r="798" spans="1:31" ht="14.25" customHeight="1">
      <c r="A798" s="27"/>
      <c r="B798" s="1"/>
      <c r="C798" s="8"/>
      <c r="D798" s="8"/>
      <c r="E798" s="8"/>
      <c r="G798" s="1"/>
      <c r="H798" s="1"/>
      <c r="I798" s="8"/>
      <c r="J798" s="1"/>
      <c r="K798" s="1"/>
      <c r="L798" s="1"/>
      <c r="M798" s="1"/>
      <c r="N798" s="1"/>
      <c r="O798" s="1"/>
      <c r="P798" s="1"/>
      <c r="Q798" s="1"/>
      <c r="R798" s="1"/>
      <c r="S798" s="1"/>
      <c r="T798" s="1"/>
      <c r="U798" s="1"/>
      <c r="V798" s="1"/>
      <c r="W798" s="1"/>
      <c r="X798" s="1"/>
      <c r="Y798" s="1"/>
      <c r="Z798" s="1"/>
      <c r="AA798" s="1"/>
      <c r="AB798" s="1"/>
      <c r="AC798" s="1"/>
      <c r="AD798" s="1"/>
      <c r="AE798" s="1"/>
    </row>
    <row r="799" spans="1:31" ht="14.25" customHeight="1">
      <c r="A799" s="27"/>
      <c r="B799" s="1"/>
      <c r="C799" s="8"/>
      <c r="D799" s="8"/>
      <c r="E799" s="8"/>
      <c r="G799" s="1"/>
      <c r="H799" s="1"/>
      <c r="I799" s="8"/>
      <c r="J799" s="1"/>
      <c r="K799" s="1"/>
      <c r="L799" s="1"/>
      <c r="M799" s="1"/>
      <c r="N799" s="1"/>
      <c r="O799" s="1"/>
      <c r="P799" s="1"/>
      <c r="Q799" s="1"/>
      <c r="R799" s="1"/>
      <c r="S799" s="1"/>
      <c r="T799" s="1"/>
      <c r="U799" s="1"/>
      <c r="V799" s="1"/>
      <c r="W799" s="1"/>
      <c r="X799" s="1"/>
      <c r="Y799" s="1"/>
      <c r="Z799" s="1"/>
      <c r="AA799" s="1"/>
      <c r="AB799" s="1"/>
      <c r="AC799" s="1"/>
      <c r="AD799" s="1"/>
      <c r="AE799" s="1"/>
    </row>
    <row r="800" spans="1:31" ht="14.25" customHeight="1">
      <c r="A800" s="27"/>
      <c r="B800" s="1"/>
      <c r="C800" s="8"/>
      <c r="D800" s="8"/>
      <c r="E800" s="8"/>
      <c r="G800" s="1"/>
      <c r="H800" s="1"/>
      <c r="I800" s="8"/>
      <c r="J800" s="1"/>
      <c r="K800" s="1"/>
      <c r="L800" s="1"/>
      <c r="M800" s="1"/>
      <c r="N800" s="1"/>
      <c r="O800" s="1"/>
      <c r="P800" s="1"/>
      <c r="Q800" s="1"/>
      <c r="R800" s="1"/>
      <c r="S800" s="1"/>
      <c r="T800" s="1"/>
      <c r="U800" s="1"/>
      <c r="V800" s="1"/>
      <c r="W800" s="1"/>
      <c r="X800" s="1"/>
      <c r="Y800" s="1"/>
      <c r="Z800" s="1"/>
      <c r="AA800" s="1"/>
      <c r="AB800" s="1"/>
      <c r="AC800" s="1"/>
      <c r="AD800" s="1"/>
      <c r="AE800" s="1"/>
    </row>
    <row r="801" spans="1:31" ht="14.25" customHeight="1">
      <c r="A801" s="27"/>
      <c r="B801" s="1"/>
      <c r="C801" s="8"/>
      <c r="D801" s="8"/>
      <c r="E801" s="8"/>
      <c r="G801" s="1"/>
      <c r="H801" s="1"/>
      <c r="I801" s="8"/>
      <c r="J801" s="1"/>
      <c r="K801" s="1"/>
      <c r="L801" s="1"/>
      <c r="M801" s="1"/>
      <c r="N801" s="1"/>
      <c r="O801" s="1"/>
      <c r="P801" s="1"/>
      <c r="Q801" s="1"/>
      <c r="R801" s="1"/>
      <c r="S801" s="1"/>
      <c r="T801" s="1"/>
      <c r="U801" s="1"/>
      <c r="V801" s="1"/>
      <c r="W801" s="1"/>
      <c r="X801" s="1"/>
      <c r="Y801" s="1"/>
      <c r="Z801" s="1"/>
      <c r="AA801" s="1"/>
      <c r="AB801" s="1"/>
      <c r="AC801" s="1"/>
      <c r="AD801" s="1"/>
      <c r="AE801" s="1"/>
    </row>
    <row r="802" spans="1:31" ht="14.25" customHeight="1">
      <c r="A802" s="27"/>
      <c r="B802" s="1"/>
      <c r="C802" s="8"/>
      <c r="D802" s="8"/>
      <c r="E802" s="8"/>
      <c r="G802" s="1"/>
      <c r="H802" s="1"/>
      <c r="I802" s="8"/>
      <c r="J802" s="1"/>
      <c r="K802" s="1"/>
      <c r="L802" s="1"/>
      <c r="M802" s="1"/>
      <c r="N802" s="1"/>
      <c r="O802" s="1"/>
      <c r="P802" s="1"/>
      <c r="Q802" s="1"/>
      <c r="R802" s="1"/>
      <c r="S802" s="1"/>
      <c r="T802" s="1"/>
      <c r="U802" s="1"/>
      <c r="V802" s="1"/>
      <c r="W802" s="1"/>
      <c r="X802" s="1"/>
      <c r="Y802" s="1"/>
      <c r="Z802" s="1"/>
      <c r="AA802" s="1"/>
      <c r="AB802" s="1"/>
      <c r="AC802" s="1"/>
      <c r="AD802" s="1"/>
      <c r="AE802" s="1"/>
    </row>
    <row r="803" spans="1:31" ht="14.25" customHeight="1">
      <c r="A803" s="27"/>
      <c r="B803" s="1"/>
      <c r="C803" s="8"/>
      <c r="D803" s="8"/>
      <c r="E803" s="8"/>
      <c r="G803" s="1"/>
      <c r="H803" s="1"/>
      <c r="I803" s="8"/>
      <c r="J803" s="1"/>
      <c r="K803" s="1"/>
      <c r="L803" s="1"/>
      <c r="M803" s="1"/>
      <c r="N803" s="1"/>
      <c r="O803" s="1"/>
      <c r="P803" s="1"/>
      <c r="Q803" s="1"/>
      <c r="R803" s="1"/>
      <c r="S803" s="1"/>
      <c r="T803" s="1"/>
      <c r="U803" s="1"/>
      <c r="V803" s="1"/>
      <c r="W803" s="1"/>
      <c r="X803" s="1"/>
      <c r="Y803" s="1"/>
      <c r="Z803" s="1"/>
      <c r="AA803" s="1"/>
      <c r="AB803" s="1"/>
      <c r="AC803" s="1"/>
      <c r="AD803" s="1"/>
      <c r="AE803" s="1"/>
    </row>
    <row r="804" spans="1:31" ht="14.25" customHeight="1">
      <c r="A804" s="27"/>
      <c r="B804" s="1"/>
      <c r="C804" s="8"/>
      <c r="D804" s="8"/>
      <c r="E804" s="8"/>
      <c r="G804" s="1"/>
      <c r="H804" s="1"/>
      <c r="I804" s="8"/>
      <c r="J804" s="1"/>
      <c r="K804" s="1"/>
      <c r="L804" s="1"/>
      <c r="M804" s="1"/>
      <c r="N804" s="1"/>
      <c r="O804" s="1"/>
      <c r="P804" s="1"/>
      <c r="Q804" s="1"/>
      <c r="R804" s="1"/>
      <c r="S804" s="1"/>
      <c r="T804" s="1"/>
      <c r="U804" s="1"/>
      <c r="V804" s="1"/>
      <c r="W804" s="1"/>
      <c r="X804" s="1"/>
      <c r="Y804" s="1"/>
      <c r="Z804" s="1"/>
      <c r="AA804" s="1"/>
      <c r="AB804" s="1"/>
      <c r="AC804" s="1"/>
      <c r="AD804" s="1"/>
      <c r="AE804" s="1"/>
    </row>
    <row r="805" spans="1:31" ht="14.25" customHeight="1">
      <c r="A805" s="27"/>
      <c r="B805" s="1"/>
      <c r="C805" s="8"/>
      <c r="D805" s="8"/>
      <c r="E805" s="8"/>
      <c r="G805" s="1"/>
      <c r="H805" s="1"/>
      <c r="I805" s="8"/>
      <c r="J805" s="1"/>
      <c r="K805" s="1"/>
      <c r="L805" s="1"/>
      <c r="M805" s="1"/>
      <c r="N805" s="1"/>
      <c r="O805" s="1"/>
      <c r="P805" s="1"/>
      <c r="Q805" s="1"/>
      <c r="R805" s="1"/>
      <c r="S805" s="1"/>
      <c r="T805" s="1"/>
      <c r="U805" s="1"/>
      <c r="V805" s="1"/>
      <c r="W805" s="1"/>
      <c r="X805" s="1"/>
      <c r="Y805" s="1"/>
      <c r="Z805" s="1"/>
      <c r="AA805" s="1"/>
      <c r="AB805" s="1"/>
      <c r="AC805" s="1"/>
      <c r="AD805" s="1"/>
      <c r="AE805" s="1"/>
    </row>
    <row r="806" spans="1:31" ht="14.25" customHeight="1">
      <c r="A806" s="27"/>
      <c r="B806" s="1"/>
      <c r="C806" s="8"/>
      <c r="D806" s="8"/>
      <c r="E806" s="8"/>
      <c r="G806" s="1"/>
      <c r="H806" s="1"/>
      <c r="I806" s="8"/>
      <c r="J806" s="1"/>
      <c r="K806" s="1"/>
      <c r="L806" s="1"/>
      <c r="M806" s="1"/>
      <c r="N806" s="1"/>
      <c r="O806" s="1"/>
      <c r="P806" s="1"/>
      <c r="Q806" s="1"/>
      <c r="R806" s="1"/>
      <c r="S806" s="1"/>
      <c r="T806" s="1"/>
      <c r="U806" s="1"/>
      <c r="V806" s="1"/>
      <c r="W806" s="1"/>
      <c r="X806" s="1"/>
      <c r="Y806" s="1"/>
      <c r="Z806" s="1"/>
      <c r="AA806" s="1"/>
      <c r="AB806" s="1"/>
      <c r="AC806" s="1"/>
      <c r="AD806" s="1"/>
      <c r="AE806" s="1"/>
    </row>
    <row r="807" spans="1:31" ht="14.25" customHeight="1">
      <c r="A807" s="27"/>
      <c r="B807" s="1"/>
      <c r="C807" s="8"/>
      <c r="D807" s="8"/>
      <c r="E807" s="8"/>
      <c r="G807" s="1"/>
      <c r="H807" s="1"/>
      <c r="I807" s="8"/>
      <c r="J807" s="1"/>
      <c r="K807" s="1"/>
      <c r="L807" s="1"/>
      <c r="M807" s="1"/>
      <c r="N807" s="1"/>
      <c r="O807" s="1"/>
      <c r="P807" s="1"/>
      <c r="Q807" s="1"/>
      <c r="R807" s="1"/>
      <c r="S807" s="1"/>
      <c r="T807" s="1"/>
      <c r="U807" s="1"/>
      <c r="V807" s="1"/>
      <c r="W807" s="1"/>
      <c r="X807" s="1"/>
      <c r="Y807" s="1"/>
      <c r="Z807" s="1"/>
      <c r="AA807" s="1"/>
      <c r="AB807" s="1"/>
      <c r="AC807" s="1"/>
      <c r="AD807" s="1"/>
      <c r="AE807" s="1"/>
    </row>
    <row r="808" spans="1:31" ht="14.25" customHeight="1">
      <c r="A808" s="27"/>
      <c r="B808" s="1"/>
      <c r="C808" s="8"/>
      <c r="D808" s="8"/>
      <c r="E808" s="8"/>
      <c r="G808" s="1"/>
      <c r="H808" s="1"/>
      <c r="I808" s="8"/>
      <c r="J808" s="1"/>
      <c r="K808" s="1"/>
      <c r="L808" s="1"/>
      <c r="M808" s="1"/>
      <c r="N808" s="1"/>
      <c r="O808" s="1"/>
      <c r="P808" s="1"/>
      <c r="Q808" s="1"/>
      <c r="R808" s="1"/>
      <c r="S808" s="1"/>
      <c r="T808" s="1"/>
      <c r="U808" s="1"/>
      <c r="V808" s="1"/>
      <c r="W808" s="1"/>
      <c r="X808" s="1"/>
      <c r="Y808" s="1"/>
      <c r="Z808" s="1"/>
      <c r="AA808" s="1"/>
      <c r="AB808" s="1"/>
      <c r="AC808" s="1"/>
      <c r="AD808" s="1"/>
      <c r="AE808" s="1"/>
    </row>
    <row r="809" spans="1:31" ht="14.25" customHeight="1">
      <c r="A809" s="27"/>
      <c r="B809" s="1"/>
      <c r="C809" s="8"/>
      <c r="D809" s="8"/>
      <c r="E809" s="8"/>
      <c r="G809" s="1"/>
      <c r="H809" s="1"/>
      <c r="I809" s="8"/>
      <c r="J809" s="1"/>
      <c r="K809" s="1"/>
      <c r="L809" s="1"/>
      <c r="M809" s="1"/>
      <c r="N809" s="1"/>
      <c r="O809" s="1"/>
      <c r="P809" s="1"/>
      <c r="Q809" s="1"/>
      <c r="R809" s="1"/>
      <c r="S809" s="1"/>
      <c r="T809" s="1"/>
      <c r="U809" s="1"/>
      <c r="V809" s="1"/>
      <c r="W809" s="1"/>
      <c r="X809" s="1"/>
      <c r="Y809" s="1"/>
      <c r="Z809" s="1"/>
      <c r="AA809" s="1"/>
      <c r="AB809" s="1"/>
      <c r="AC809" s="1"/>
      <c r="AD809" s="1"/>
      <c r="AE809" s="1"/>
    </row>
    <row r="810" spans="1:31" ht="14.25" customHeight="1">
      <c r="A810" s="27"/>
      <c r="B810" s="1"/>
      <c r="C810" s="8"/>
      <c r="D810" s="8"/>
      <c r="E810" s="8"/>
      <c r="G810" s="1"/>
      <c r="H810" s="1"/>
      <c r="I810" s="8"/>
      <c r="J810" s="1"/>
      <c r="K810" s="1"/>
      <c r="L810" s="1"/>
      <c r="M810" s="1"/>
      <c r="N810" s="1"/>
      <c r="O810" s="1"/>
      <c r="P810" s="1"/>
      <c r="Q810" s="1"/>
      <c r="R810" s="1"/>
      <c r="S810" s="1"/>
      <c r="T810" s="1"/>
      <c r="U810" s="1"/>
      <c r="V810" s="1"/>
      <c r="W810" s="1"/>
      <c r="X810" s="1"/>
      <c r="Y810" s="1"/>
      <c r="Z810" s="1"/>
      <c r="AA810" s="1"/>
      <c r="AB810" s="1"/>
      <c r="AC810" s="1"/>
      <c r="AD810" s="1"/>
      <c r="AE810" s="1"/>
    </row>
    <row r="811" spans="1:31" ht="14.25" customHeight="1">
      <c r="A811" s="27"/>
      <c r="B811" s="1"/>
      <c r="C811" s="8"/>
      <c r="D811" s="8"/>
      <c r="E811" s="8"/>
      <c r="G811" s="1"/>
      <c r="H811" s="1"/>
      <c r="I811" s="8"/>
      <c r="J811" s="1"/>
      <c r="K811" s="1"/>
      <c r="L811" s="1"/>
      <c r="M811" s="1"/>
      <c r="N811" s="1"/>
      <c r="O811" s="1"/>
      <c r="P811" s="1"/>
      <c r="Q811" s="1"/>
      <c r="R811" s="1"/>
      <c r="S811" s="1"/>
      <c r="T811" s="1"/>
      <c r="U811" s="1"/>
      <c r="V811" s="1"/>
      <c r="W811" s="1"/>
      <c r="X811" s="1"/>
      <c r="Y811" s="1"/>
      <c r="Z811" s="1"/>
      <c r="AA811" s="1"/>
      <c r="AB811" s="1"/>
      <c r="AC811" s="1"/>
      <c r="AD811" s="1"/>
      <c r="AE811" s="1"/>
    </row>
    <row r="812" spans="1:31" ht="14.25" customHeight="1">
      <c r="A812" s="27"/>
      <c r="B812" s="1"/>
      <c r="C812" s="8"/>
      <c r="D812" s="8"/>
      <c r="E812" s="8"/>
      <c r="G812" s="1"/>
      <c r="H812" s="1"/>
      <c r="I812" s="8"/>
      <c r="J812" s="1"/>
      <c r="K812" s="1"/>
      <c r="L812" s="1"/>
      <c r="M812" s="1"/>
      <c r="N812" s="1"/>
      <c r="O812" s="1"/>
      <c r="P812" s="1"/>
      <c r="Q812" s="1"/>
      <c r="R812" s="1"/>
      <c r="S812" s="1"/>
      <c r="T812" s="1"/>
      <c r="U812" s="1"/>
      <c r="V812" s="1"/>
      <c r="W812" s="1"/>
      <c r="X812" s="1"/>
      <c r="Y812" s="1"/>
      <c r="Z812" s="1"/>
      <c r="AA812" s="1"/>
      <c r="AB812" s="1"/>
      <c r="AC812" s="1"/>
      <c r="AD812" s="1"/>
      <c r="AE812" s="1"/>
    </row>
    <row r="813" spans="1:31" ht="14.25" customHeight="1">
      <c r="A813" s="27"/>
      <c r="B813" s="1"/>
      <c r="C813" s="8"/>
      <c r="D813" s="8"/>
      <c r="E813" s="8"/>
      <c r="G813" s="1"/>
      <c r="H813" s="1"/>
      <c r="I813" s="8"/>
      <c r="J813" s="1"/>
      <c r="K813" s="1"/>
      <c r="L813" s="1"/>
      <c r="M813" s="1"/>
      <c r="N813" s="1"/>
      <c r="O813" s="1"/>
      <c r="P813" s="1"/>
      <c r="Q813" s="1"/>
      <c r="R813" s="1"/>
      <c r="S813" s="1"/>
      <c r="T813" s="1"/>
      <c r="U813" s="1"/>
      <c r="V813" s="1"/>
      <c r="W813" s="1"/>
      <c r="X813" s="1"/>
      <c r="Y813" s="1"/>
      <c r="Z813" s="1"/>
      <c r="AA813" s="1"/>
      <c r="AB813" s="1"/>
      <c r="AC813" s="1"/>
      <c r="AD813" s="1"/>
      <c r="AE813" s="1"/>
    </row>
    <row r="814" spans="1:31" ht="14.25" customHeight="1">
      <c r="A814" s="27"/>
      <c r="B814" s="1"/>
      <c r="C814" s="8"/>
      <c r="D814" s="8"/>
      <c r="E814" s="8"/>
      <c r="G814" s="1"/>
      <c r="H814" s="1"/>
      <c r="I814" s="8"/>
      <c r="J814" s="1"/>
      <c r="K814" s="1"/>
      <c r="L814" s="1"/>
      <c r="M814" s="1"/>
      <c r="N814" s="1"/>
      <c r="O814" s="1"/>
      <c r="P814" s="1"/>
      <c r="Q814" s="1"/>
      <c r="R814" s="1"/>
      <c r="S814" s="1"/>
      <c r="T814" s="1"/>
      <c r="U814" s="1"/>
      <c r="V814" s="1"/>
      <c r="W814" s="1"/>
      <c r="X814" s="1"/>
      <c r="Y814" s="1"/>
      <c r="Z814" s="1"/>
      <c r="AA814" s="1"/>
      <c r="AB814" s="1"/>
      <c r="AC814" s="1"/>
      <c r="AD814" s="1"/>
      <c r="AE814" s="1"/>
    </row>
    <row r="815" spans="1:31" ht="14.25" customHeight="1">
      <c r="A815" s="27"/>
      <c r="B815" s="1"/>
      <c r="C815" s="8"/>
      <c r="D815" s="8"/>
      <c r="E815" s="8"/>
      <c r="G815" s="1"/>
      <c r="H815" s="1"/>
      <c r="I815" s="8"/>
      <c r="J815" s="1"/>
      <c r="K815" s="1"/>
      <c r="L815" s="1"/>
      <c r="M815" s="1"/>
      <c r="N815" s="1"/>
      <c r="O815" s="1"/>
      <c r="P815" s="1"/>
      <c r="Q815" s="1"/>
      <c r="R815" s="1"/>
      <c r="S815" s="1"/>
      <c r="T815" s="1"/>
      <c r="U815" s="1"/>
      <c r="V815" s="1"/>
      <c r="W815" s="1"/>
      <c r="X815" s="1"/>
      <c r="Y815" s="1"/>
      <c r="Z815" s="1"/>
      <c r="AA815" s="1"/>
      <c r="AB815" s="1"/>
      <c r="AC815" s="1"/>
      <c r="AD815" s="1"/>
      <c r="AE815" s="1"/>
    </row>
    <row r="816" spans="1:31" ht="14.25" customHeight="1">
      <c r="A816" s="27"/>
      <c r="B816" s="1"/>
      <c r="C816" s="8"/>
      <c r="D816" s="8"/>
      <c r="E816" s="8"/>
      <c r="G816" s="1"/>
      <c r="H816" s="1"/>
      <c r="I816" s="8"/>
      <c r="J816" s="1"/>
      <c r="K816" s="1"/>
      <c r="L816" s="1"/>
      <c r="M816" s="1"/>
      <c r="N816" s="1"/>
      <c r="O816" s="1"/>
      <c r="P816" s="1"/>
      <c r="Q816" s="1"/>
      <c r="R816" s="1"/>
      <c r="S816" s="1"/>
      <c r="T816" s="1"/>
      <c r="U816" s="1"/>
      <c r="V816" s="1"/>
      <c r="W816" s="1"/>
      <c r="X816" s="1"/>
      <c r="Y816" s="1"/>
      <c r="Z816" s="1"/>
      <c r="AA816" s="1"/>
      <c r="AB816" s="1"/>
      <c r="AC816" s="1"/>
      <c r="AD816" s="1"/>
      <c r="AE816" s="1"/>
    </row>
    <row r="817" spans="1:31" ht="14.25" customHeight="1">
      <c r="A817" s="27"/>
      <c r="B817" s="1"/>
      <c r="C817" s="8"/>
      <c r="D817" s="8"/>
      <c r="E817" s="8"/>
      <c r="G817" s="1"/>
      <c r="H817" s="1"/>
      <c r="I817" s="8"/>
      <c r="J817" s="1"/>
      <c r="K817" s="1"/>
      <c r="L817" s="1"/>
      <c r="M817" s="1"/>
      <c r="N817" s="1"/>
      <c r="O817" s="1"/>
      <c r="P817" s="1"/>
      <c r="Q817" s="1"/>
      <c r="R817" s="1"/>
      <c r="S817" s="1"/>
      <c r="T817" s="1"/>
      <c r="U817" s="1"/>
      <c r="V817" s="1"/>
      <c r="W817" s="1"/>
      <c r="X817" s="1"/>
      <c r="Y817" s="1"/>
      <c r="Z817" s="1"/>
      <c r="AA817" s="1"/>
      <c r="AB817" s="1"/>
      <c r="AC817" s="1"/>
      <c r="AD817" s="1"/>
      <c r="AE817" s="1"/>
    </row>
    <row r="818" spans="1:31" ht="14.25" customHeight="1">
      <c r="A818" s="27"/>
      <c r="B818" s="1"/>
      <c r="C818" s="8"/>
      <c r="D818" s="8"/>
      <c r="E818" s="8"/>
      <c r="G818" s="1"/>
      <c r="H818" s="1"/>
      <c r="I818" s="8"/>
      <c r="J818" s="1"/>
      <c r="K818" s="1"/>
      <c r="L818" s="1"/>
      <c r="M818" s="1"/>
      <c r="N818" s="1"/>
      <c r="O818" s="1"/>
      <c r="P818" s="1"/>
      <c r="Q818" s="1"/>
      <c r="R818" s="1"/>
      <c r="S818" s="1"/>
      <c r="T818" s="1"/>
      <c r="U818" s="1"/>
      <c r="V818" s="1"/>
      <c r="W818" s="1"/>
      <c r="X818" s="1"/>
      <c r="Y818" s="1"/>
      <c r="Z818" s="1"/>
      <c r="AA818" s="1"/>
      <c r="AB818" s="1"/>
      <c r="AC818" s="1"/>
      <c r="AD818" s="1"/>
      <c r="AE818" s="1"/>
    </row>
    <row r="819" spans="1:31" ht="14.25" customHeight="1">
      <c r="A819" s="27"/>
      <c r="B819" s="1"/>
      <c r="C819" s="8"/>
      <c r="D819" s="8"/>
      <c r="E819" s="8"/>
      <c r="G819" s="1"/>
      <c r="H819" s="1"/>
      <c r="I819" s="8"/>
      <c r="J819" s="1"/>
      <c r="K819" s="1"/>
      <c r="L819" s="1"/>
      <c r="M819" s="1"/>
      <c r="N819" s="1"/>
      <c r="O819" s="1"/>
      <c r="P819" s="1"/>
      <c r="Q819" s="1"/>
      <c r="R819" s="1"/>
      <c r="S819" s="1"/>
      <c r="T819" s="1"/>
      <c r="U819" s="1"/>
      <c r="V819" s="1"/>
      <c r="W819" s="1"/>
      <c r="X819" s="1"/>
      <c r="Y819" s="1"/>
      <c r="Z819" s="1"/>
      <c r="AA819" s="1"/>
      <c r="AB819" s="1"/>
      <c r="AC819" s="1"/>
      <c r="AD819" s="1"/>
      <c r="AE819" s="1"/>
    </row>
    <row r="820" spans="1:31" ht="14.25" customHeight="1">
      <c r="A820" s="27"/>
      <c r="B820" s="1"/>
      <c r="C820" s="8"/>
      <c r="D820" s="8"/>
      <c r="E820" s="8"/>
      <c r="G820" s="1"/>
      <c r="H820" s="1"/>
      <c r="I820" s="8"/>
      <c r="J820" s="1"/>
      <c r="K820" s="1"/>
      <c r="L820" s="1"/>
      <c r="M820" s="1"/>
      <c r="N820" s="1"/>
      <c r="O820" s="1"/>
      <c r="P820" s="1"/>
      <c r="Q820" s="1"/>
      <c r="R820" s="1"/>
      <c r="S820" s="1"/>
      <c r="T820" s="1"/>
      <c r="U820" s="1"/>
      <c r="V820" s="1"/>
      <c r="W820" s="1"/>
      <c r="X820" s="1"/>
      <c r="Y820" s="1"/>
      <c r="Z820" s="1"/>
      <c r="AA820" s="1"/>
      <c r="AB820" s="1"/>
      <c r="AC820" s="1"/>
      <c r="AD820" s="1"/>
      <c r="AE820" s="1"/>
    </row>
    <row r="821" spans="1:31" ht="14.25" customHeight="1">
      <c r="A821" s="27"/>
      <c r="B821" s="1"/>
      <c r="C821" s="8"/>
      <c r="D821" s="8"/>
      <c r="E821" s="8"/>
      <c r="G821" s="1"/>
      <c r="H821" s="1"/>
      <c r="I821" s="8"/>
      <c r="J821" s="1"/>
      <c r="K821" s="1"/>
      <c r="L821" s="1"/>
      <c r="M821" s="1"/>
      <c r="N821" s="1"/>
      <c r="O821" s="1"/>
      <c r="P821" s="1"/>
      <c r="Q821" s="1"/>
      <c r="R821" s="1"/>
      <c r="S821" s="1"/>
      <c r="T821" s="1"/>
      <c r="U821" s="1"/>
      <c r="V821" s="1"/>
      <c r="W821" s="1"/>
      <c r="X821" s="1"/>
      <c r="Y821" s="1"/>
      <c r="Z821" s="1"/>
      <c r="AA821" s="1"/>
      <c r="AB821" s="1"/>
      <c r="AC821" s="1"/>
      <c r="AD821" s="1"/>
      <c r="AE821" s="1"/>
    </row>
    <row r="822" spans="1:31" ht="14.25" customHeight="1">
      <c r="A822" s="27"/>
      <c r="B822" s="1"/>
      <c r="C822" s="8"/>
      <c r="D822" s="8"/>
      <c r="E822" s="8"/>
      <c r="G822" s="1"/>
      <c r="H822" s="1"/>
      <c r="I822" s="8"/>
      <c r="J822" s="1"/>
      <c r="K822" s="1"/>
      <c r="L822" s="1"/>
      <c r="M822" s="1"/>
      <c r="N822" s="1"/>
      <c r="O822" s="1"/>
      <c r="P822" s="1"/>
      <c r="Q822" s="1"/>
      <c r="R822" s="1"/>
      <c r="S822" s="1"/>
      <c r="T822" s="1"/>
      <c r="U822" s="1"/>
      <c r="V822" s="1"/>
      <c r="W822" s="1"/>
      <c r="X822" s="1"/>
      <c r="Y822" s="1"/>
      <c r="Z822" s="1"/>
      <c r="AA822" s="1"/>
      <c r="AB822" s="1"/>
      <c r="AC822" s="1"/>
      <c r="AD822" s="1"/>
      <c r="AE822" s="1"/>
    </row>
    <row r="823" spans="1:31" ht="14.25" customHeight="1">
      <c r="A823" s="27"/>
      <c r="B823" s="1"/>
      <c r="C823" s="8"/>
      <c r="D823" s="8"/>
      <c r="E823" s="8"/>
      <c r="G823" s="1"/>
      <c r="H823" s="1"/>
      <c r="I823" s="8"/>
      <c r="J823" s="1"/>
      <c r="K823" s="1"/>
      <c r="L823" s="1"/>
      <c r="M823" s="1"/>
      <c r="N823" s="1"/>
      <c r="O823" s="1"/>
      <c r="P823" s="1"/>
      <c r="Q823" s="1"/>
      <c r="R823" s="1"/>
      <c r="S823" s="1"/>
      <c r="T823" s="1"/>
      <c r="U823" s="1"/>
      <c r="V823" s="1"/>
      <c r="W823" s="1"/>
      <c r="X823" s="1"/>
      <c r="Y823" s="1"/>
      <c r="Z823" s="1"/>
      <c r="AA823" s="1"/>
      <c r="AB823" s="1"/>
      <c r="AC823" s="1"/>
      <c r="AD823" s="1"/>
      <c r="AE823" s="1"/>
    </row>
    <row r="824" spans="1:31" ht="14.25" customHeight="1">
      <c r="A824" s="27"/>
      <c r="B824" s="1"/>
      <c r="C824" s="8"/>
      <c r="D824" s="8"/>
      <c r="E824" s="8"/>
      <c r="G824" s="1"/>
      <c r="H824" s="1"/>
      <c r="I824" s="8"/>
      <c r="J824" s="1"/>
      <c r="K824" s="1"/>
      <c r="L824" s="1"/>
      <c r="M824" s="1"/>
      <c r="N824" s="1"/>
      <c r="O824" s="1"/>
      <c r="P824" s="1"/>
      <c r="Q824" s="1"/>
      <c r="R824" s="1"/>
      <c r="S824" s="1"/>
      <c r="T824" s="1"/>
      <c r="U824" s="1"/>
      <c r="V824" s="1"/>
      <c r="W824" s="1"/>
      <c r="X824" s="1"/>
      <c r="Y824" s="1"/>
      <c r="Z824" s="1"/>
      <c r="AA824" s="1"/>
      <c r="AB824" s="1"/>
      <c r="AC824" s="1"/>
      <c r="AD824" s="1"/>
      <c r="AE824" s="1"/>
    </row>
    <row r="825" spans="1:31" ht="14.25" customHeight="1">
      <c r="A825" s="27"/>
      <c r="B825" s="1"/>
      <c r="C825" s="8"/>
      <c r="D825" s="8"/>
      <c r="E825" s="8"/>
      <c r="G825" s="1"/>
      <c r="H825" s="1"/>
      <c r="I825" s="8"/>
      <c r="J825" s="1"/>
      <c r="K825" s="1"/>
      <c r="L825" s="1"/>
      <c r="M825" s="1"/>
      <c r="N825" s="1"/>
      <c r="O825" s="1"/>
      <c r="P825" s="1"/>
      <c r="Q825" s="1"/>
      <c r="R825" s="1"/>
      <c r="S825" s="1"/>
      <c r="T825" s="1"/>
      <c r="U825" s="1"/>
      <c r="V825" s="1"/>
      <c r="W825" s="1"/>
      <c r="X825" s="1"/>
      <c r="Y825" s="1"/>
      <c r="Z825" s="1"/>
      <c r="AA825" s="1"/>
      <c r="AB825" s="1"/>
      <c r="AC825" s="1"/>
      <c r="AD825" s="1"/>
      <c r="AE825" s="1"/>
    </row>
    <row r="826" spans="1:31" ht="14.25" customHeight="1">
      <c r="A826" s="27"/>
      <c r="B826" s="1"/>
      <c r="C826" s="8"/>
      <c r="D826" s="8"/>
      <c r="E826" s="8"/>
      <c r="G826" s="1"/>
      <c r="H826" s="1"/>
      <c r="I826" s="8"/>
      <c r="J826" s="1"/>
      <c r="K826" s="1"/>
      <c r="L826" s="1"/>
      <c r="M826" s="1"/>
      <c r="N826" s="1"/>
      <c r="O826" s="1"/>
      <c r="P826" s="1"/>
      <c r="Q826" s="1"/>
      <c r="R826" s="1"/>
      <c r="S826" s="1"/>
      <c r="T826" s="1"/>
      <c r="U826" s="1"/>
      <c r="V826" s="1"/>
      <c r="W826" s="1"/>
      <c r="X826" s="1"/>
      <c r="Y826" s="1"/>
      <c r="Z826" s="1"/>
      <c r="AA826" s="1"/>
      <c r="AB826" s="1"/>
      <c r="AC826" s="1"/>
      <c r="AD826" s="1"/>
      <c r="AE826" s="1"/>
    </row>
    <row r="827" spans="1:31" ht="14.25" customHeight="1">
      <c r="A827" s="27"/>
      <c r="B827" s="1"/>
      <c r="C827" s="8"/>
      <c r="D827" s="8"/>
      <c r="E827" s="8"/>
      <c r="G827" s="1"/>
      <c r="H827" s="1"/>
      <c r="I827" s="8"/>
      <c r="J827" s="1"/>
      <c r="K827" s="1"/>
      <c r="L827" s="1"/>
      <c r="M827" s="1"/>
      <c r="N827" s="1"/>
      <c r="O827" s="1"/>
      <c r="P827" s="1"/>
      <c r="Q827" s="1"/>
      <c r="R827" s="1"/>
      <c r="S827" s="1"/>
      <c r="T827" s="1"/>
      <c r="U827" s="1"/>
      <c r="V827" s="1"/>
      <c r="W827" s="1"/>
      <c r="X827" s="1"/>
      <c r="Y827" s="1"/>
      <c r="Z827" s="1"/>
      <c r="AA827" s="1"/>
      <c r="AB827" s="1"/>
      <c r="AC827" s="1"/>
      <c r="AD827" s="1"/>
      <c r="AE827" s="1"/>
    </row>
    <row r="828" spans="1:31" ht="14.25" customHeight="1">
      <c r="A828" s="27"/>
      <c r="B828" s="1"/>
      <c r="C828" s="8"/>
      <c r="D828" s="8"/>
      <c r="E828" s="8"/>
      <c r="G828" s="1"/>
      <c r="H828" s="1"/>
      <c r="I828" s="8"/>
      <c r="J828" s="1"/>
      <c r="K828" s="1"/>
      <c r="L828" s="1"/>
      <c r="M828" s="1"/>
      <c r="N828" s="1"/>
      <c r="O828" s="1"/>
      <c r="P828" s="1"/>
      <c r="Q828" s="1"/>
      <c r="R828" s="1"/>
      <c r="S828" s="1"/>
      <c r="T828" s="1"/>
      <c r="U828" s="1"/>
      <c r="V828" s="1"/>
      <c r="W828" s="1"/>
      <c r="X828" s="1"/>
      <c r="Y828" s="1"/>
      <c r="Z828" s="1"/>
      <c r="AA828" s="1"/>
      <c r="AB828" s="1"/>
      <c r="AC828" s="1"/>
      <c r="AD828" s="1"/>
      <c r="AE828" s="1"/>
    </row>
    <row r="829" spans="1:31" ht="14.25" customHeight="1">
      <c r="A829" s="27"/>
      <c r="B829" s="1"/>
      <c r="C829" s="8"/>
      <c r="D829" s="8"/>
      <c r="E829" s="8"/>
      <c r="G829" s="1"/>
      <c r="H829" s="1"/>
      <c r="I829" s="8"/>
      <c r="J829" s="1"/>
      <c r="K829" s="1"/>
      <c r="L829" s="1"/>
      <c r="M829" s="1"/>
      <c r="N829" s="1"/>
      <c r="O829" s="1"/>
      <c r="P829" s="1"/>
      <c r="Q829" s="1"/>
      <c r="R829" s="1"/>
      <c r="S829" s="1"/>
      <c r="T829" s="1"/>
      <c r="U829" s="1"/>
      <c r="V829" s="1"/>
      <c r="W829" s="1"/>
      <c r="X829" s="1"/>
      <c r="Y829" s="1"/>
      <c r="Z829" s="1"/>
      <c r="AA829" s="1"/>
      <c r="AB829" s="1"/>
      <c r="AC829" s="1"/>
      <c r="AD829" s="1"/>
      <c r="AE829" s="1"/>
    </row>
    <row r="830" spans="1:31" ht="14.25" customHeight="1">
      <c r="A830" s="27"/>
      <c r="B830" s="1"/>
      <c r="C830" s="8"/>
      <c r="D830" s="8"/>
      <c r="E830" s="8"/>
      <c r="G830" s="1"/>
      <c r="H830" s="1"/>
      <c r="I830" s="8"/>
      <c r="J830" s="1"/>
      <c r="K830" s="1"/>
      <c r="L830" s="1"/>
      <c r="M830" s="1"/>
      <c r="N830" s="1"/>
      <c r="O830" s="1"/>
      <c r="P830" s="1"/>
      <c r="Q830" s="1"/>
      <c r="R830" s="1"/>
      <c r="S830" s="1"/>
      <c r="T830" s="1"/>
      <c r="U830" s="1"/>
      <c r="V830" s="1"/>
      <c r="W830" s="1"/>
      <c r="X830" s="1"/>
      <c r="Y830" s="1"/>
      <c r="Z830" s="1"/>
      <c r="AA830" s="1"/>
      <c r="AB830" s="1"/>
      <c r="AC830" s="1"/>
      <c r="AD830" s="1"/>
      <c r="AE830" s="1"/>
    </row>
  </sheetData>
  <mergeCells count="60">
    <mergeCell ref="J26:K26"/>
    <mergeCell ref="J27:K27"/>
    <mergeCell ref="P11:P12"/>
    <mergeCell ref="L13:L14"/>
    <mergeCell ref="M13:M14"/>
    <mergeCell ref="N13:N14"/>
    <mergeCell ref="O13:O14"/>
    <mergeCell ref="P13:P14"/>
    <mergeCell ref="J24:K25"/>
    <mergeCell ref="L24:L25"/>
    <mergeCell ref="M16:M17"/>
    <mergeCell ref="N16:N17"/>
    <mergeCell ref="L22:L23"/>
    <mergeCell ref="B1:F1"/>
    <mergeCell ref="B6:C6"/>
    <mergeCell ref="J6:K8"/>
    <mergeCell ref="L6:P6"/>
    <mergeCell ref="L7:L8"/>
    <mergeCell ref="M7:M8"/>
    <mergeCell ref="P7:P8"/>
    <mergeCell ref="O7:O8"/>
    <mergeCell ref="N7:N8"/>
    <mergeCell ref="H7:I7"/>
    <mergeCell ref="H8:I8"/>
    <mergeCell ref="B3:P3"/>
    <mergeCell ref="B4:L4"/>
    <mergeCell ref="O9:O10"/>
    <mergeCell ref="P9:P10"/>
    <mergeCell ref="K11:K12"/>
    <mergeCell ref="L11:L12"/>
    <mergeCell ref="P16:P17"/>
    <mergeCell ref="L9:L10"/>
    <mergeCell ref="M9:M10"/>
    <mergeCell ref="N9:N10"/>
    <mergeCell ref="O11:O12"/>
    <mergeCell ref="O16:O17"/>
    <mergeCell ref="K16:K17"/>
    <mergeCell ref="L16:L17"/>
    <mergeCell ref="M11:M12"/>
    <mergeCell ref="N11:N12"/>
    <mergeCell ref="K9:K10"/>
    <mergeCell ref="K13:K14"/>
    <mergeCell ref="H14:I14"/>
    <mergeCell ref="J20:L20"/>
    <mergeCell ref="J21:K21"/>
    <mergeCell ref="J22:K23"/>
    <mergeCell ref="H9:I9"/>
    <mergeCell ref="H10:I10"/>
    <mergeCell ref="H11:I11"/>
    <mergeCell ref="H12:I12"/>
    <mergeCell ref="H13:I13"/>
    <mergeCell ref="J9:J18"/>
    <mergeCell ref="B27:G27"/>
    <mergeCell ref="B28:H28"/>
    <mergeCell ref="B29:H29"/>
    <mergeCell ref="B15:G15"/>
    <mergeCell ref="B16:G17"/>
    <mergeCell ref="B20:E20"/>
    <mergeCell ref="B21:E21"/>
    <mergeCell ref="B22:E22"/>
  </mergeCells>
  <pageMargins left="0.7" right="0.7" top="0.75" bottom="0.75" header="0" footer="0"/>
  <pageSetup orientation="landscape" r:id="rId1"/>
  <headerFooter>
    <oddHeader>&amp;R005B82R006282ISK REPORT CALCULATION TOOL: VCS Version 3</oddHeader>
    <oddFooter>&amp;Lv3.0&amp;R&amp;P</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 - " xr:uid="{F1D19CFB-A057-4D4F-8D38-7B798BD8E8DA}">
          <x14:formula1>
            <xm:f>'Data Valid. Internal-External'!$AU$4:$AU$6</xm:f>
          </x14:formula1>
          <xm:sqref>E7:E13</xm:sqref>
        </x14:dataValidation>
        <x14:dataValidation type="list" allowBlank="1" xr:uid="{FA7DA177-8502-4424-BE33-FD0999DA8273}">
          <x14:formula1>
            <xm:f>'Data Valid. Internal-External'!$P$5:$P$6</xm:f>
          </x14:formula1>
          <xm:sqref>G10:G13</xm:sqref>
        </x14:dataValidation>
        <x14:dataValidation type="list" allowBlank="1" showInputMessage="1" showErrorMessage="1" prompt=" - " xr:uid="{16B71FF7-6086-4B32-AD14-1BFBDDF1FEBB}">
          <x14:formula1>
            <xm:f>'Data Valid. Internal-External'!$AV$4:$AV$12</xm:f>
          </x14:formula1>
          <xm:sqref>D7:D13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AF47"/>
  <sheetViews>
    <sheetView showGridLines="0" zoomScale="90" zoomScaleNormal="90" workbookViewId="0">
      <selection activeCell="K28" sqref="K28"/>
    </sheetView>
  </sheetViews>
  <sheetFormatPr defaultColWidth="12.42578125" defaultRowHeight="15" customHeight="1"/>
  <cols>
    <col min="1" max="1" width="5.140625" customWidth="1"/>
    <col min="2" max="2" width="7.42578125" customWidth="1"/>
    <col min="3" max="3" width="8.42578125" customWidth="1"/>
    <col min="4" max="4" width="16.85546875" customWidth="1"/>
    <col min="5" max="5" width="36.42578125" bestFit="1" customWidth="1"/>
    <col min="6" max="6" width="3.140625" customWidth="1"/>
    <col min="7" max="8" width="12.42578125" customWidth="1"/>
    <col min="9" max="9" width="33.140625" customWidth="1"/>
    <col min="10" max="10" width="17.42578125" customWidth="1"/>
    <col min="11" max="11" width="13.42578125" customWidth="1"/>
    <col min="12" max="12" width="20.85546875" customWidth="1"/>
    <col min="13" max="14" width="12.42578125" customWidth="1"/>
    <col min="15" max="15" width="33.140625" customWidth="1"/>
    <col min="16" max="16" width="27.42578125" customWidth="1"/>
    <col min="17" max="17" width="13.42578125" customWidth="1"/>
    <col min="18" max="18" width="12.42578125" bestFit="1" customWidth="1"/>
    <col min="19" max="20" width="12.42578125" customWidth="1"/>
    <col min="21" max="22" width="33.140625" customWidth="1"/>
    <col min="23" max="23" width="13.42578125" customWidth="1"/>
    <col min="24" max="24" width="15.85546875" bestFit="1" customWidth="1"/>
    <col min="25" max="25" width="33.85546875" customWidth="1"/>
    <col min="26" max="26" width="17.42578125" customWidth="1"/>
    <col min="27" max="31" width="15.42578125" customWidth="1"/>
    <col min="32" max="32" width="32.42578125" customWidth="1"/>
  </cols>
  <sheetData>
    <row r="1" spans="2:32" ht="39" customHeight="1" thickBot="1">
      <c r="B1" s="30"/>
      <c r="C1" s="30"/>
      <c r="D1" s="30"/>
      <c r="E1" s="30"/>
      <c r="F1" s="30"/>
      <c r="G1" s="30"/>
      <c r="H1" s="30"/>
      <c r="I1" s="30"/>
      <c r="J1" s="30"/>
      <c r="K1" s="30"/>
      <c r="L1" s="30"/>
      <c r="M1" s="30"/>
      <c r="N1" s="30"/>
      <c r="O1" s="30"/>
      <c r="P1" s="30"/>
      <c r="Q1" s="30"/>
      <c r="R1" s="30"/>
      <c r="S1" s="30"/>
      <c r="T1" s="30"/>
      <c r="U1" s="30"/>
      <c r="V1" s="30"/>
      <c r="W1" s="30"/>
      <c r="X1" s="30"/>
      <c r="AC1" s="30"/>
      <c r="AD1" s="30"/>
      <c r="AE1" s="30"/>
      <c r="AF1" s="30"/>
    </row>
    <row r="2" spans="2:32" ht="14.25" customHeight="1">
      <c r="B2" s="498" t="s">
        <v>206</v>
      </c>
      <c r="C2" s="499"/>
      <c r="D2" s="499"/>
      <c r="E2" s="499"/>
      <c r="F2" s="499"/>
      <c r="G2" s="499"/>
      <c r="H2" s="499"/>
      <c r="I2" s="499"/>
      <c r="J2" s="499"/>
      <c r="K2" s="499"/>
      <c r="L2" s="499"/>
      <c r="M2" s="499"/>
      <c r="N2" s="499"/>
      <c r="O2" s="499"/>
      <c r="P2" s="499"/>
      <c r="Q2" s="499"/>
      <c r="R2" s="499"/>
      <c r="S2" s="480"/>
      <c r="T2" s="480"/>
      <c r="U2" s="480"/>
      <c r="V2" s="480"/>
      <c r="W2" s="480"/>
      <c r="X2" s="30"/>
      <c r="AC2" s="30"/>
    </row>
    <row r="3" spans="2:32" ht="14.25" customHeight="1">
      <c r="B3" s="500"/>
      <c r="C3" s="501"/>
      <c r="D3" s="501"/>
      <c r="E3" s="501"/>
      <c r="F3" s="501"/>
      <c r="G3" s="501"/>
      <c r="H3" s="501"/>
      <c r="I3" s="501"/>
      <c r="J3" s="501"/>
      <c r="K3" s="501"/>
      <c r="L3" s="501"/>
      <c r="M3" s="501"/>
      <c r="N3" s="501"/>
      <c r="O3" s="501"/>
      <c r="P3" s="501"/>
      <c r="Q3" s="501"/>
      <c r="R3" s="501"/>
      <c r="S3" s="480"/>
      <c r="T3" s="480"/>
      <c r="U3" s="480"/>
      <c r="V3" s="480"/>
      <c r="W3" s="480"/>
      <c r="X3" s="30"/>
      <c r="AC3" s="30"/>
    </row>
    <row r="4" spans="2:32" ht="303" customHeight="1">
      <c r="B4" s="502" t="s">
        <v>207</v>
      </c>
      <c r="C4" s="503"/>
      <c r="D4" s="503"/>
      <c r="E4" s="503"/>
      <c r="F4" s="503"/>
      <c r="G4" s="503"/>
      <c r="H4" s="503"/>
      <c r="I4" s="503"/>
      <c r="J4" s="503"/>
      <c r="K4" s="503"/>
      <c r="L4" s="503"/>
      <c r="M4" s="148"/>
      <c r="N4" s="148"/>
      <c r="O4" s="148"/>
      <c r="P4" s="148"/>
      <c r="Q4" s="148"/>
      <c r="R4" s="148"/>
      <c r="S4" s="148"/>
      <c r="T4" s="148"/>
      <c r="U4" s="148"/>
      <c r="V4" s="148"/>
      <c r="W4" s="148"/>
      <c r="X4" s="30"/>
      <c r="AC4" s="30"/>
    </row>
    <row r="5" spans="2:32" ht="15.75" thickBot="1">
      <c r="B5" s="30"/>
      <c r="C5" s="30"/>
      <c r="D5" s="30"/>
      <c r="E5" s="30"/>
      <c r="F5" s="30"/>
      <c r="G5" s="30"/>
      <c r="H5" s="30"/>
      <c r="I5" s="30"/>
      <c r="J5" s="30"/>
      <c r="K5" s="30"/>
      <c r="L5" s="30"/>
      <c r="M5" s="30"/>
      <c r="N5" s="30"/>
      <c r="O5" s="30"/>
      <c r="P5" s="30"/>
      <c r="Q5" s="30"/>
      <c r="R5" s="30"/>
      <c r="S5" s="30"/>
      <c r="T5" s="30"/>
      <c r="U5" s="30"/>
      <c r="V5" s="30"/>
      <c r="W5" s="30"/>
      <c r="X5" s="30"/>
      <c r="AC5" s="30"/>
    </row>
    <row r="6" spans="2:32" s="30" customFormat="1" ht="32.450000000000003" customHeight="1" thickBot="1">
      <c r="B6" s="544" t="s">
        <v>208</v>
      </c>
      <c r="C6" s="545"/>
      <c r="D6" s="545"/>
      <c r="E6" s="545"/>
      <c r="F6" s="545"/>
      <c r="G6" s="545"/>
      <c r="H6" s="545"/>
      <c r="I6" s="545"/>
      <c r="J6" s="545"/>
      <c r="K6" s="545"/>
      <c r="L6" s="545"/>
      <c r="M6" s="545"/>
      <c r="N6" s="545"/>
      <c r="O6" s="545"/>
      <c r="P6" s="545"/>
      <c r="Q6" s="545"/>
      <c r="R6" s="154"/>
      <c r="S6" s="154"/>
      <c r="T6" s="154"/>
      <c r="U6" s="154"/>
      <c r="V6" s="154"/>
      <c r="W6" s="155"/>
    </row>
    <row r="7" spans="2:32" ht="15.75" customHeight="1" thickBot="1">
      <c r="B7" s="30"/>
      <c r="C7" s="30"/>
      <c r="D7" s="30"/>
      <c r="E7" s="30"/>
      <c r="F7" s="30"/>
      <c r="G7" s="497" t="str">
        <f>IF((I9+O9+U9)&lt;0.9,"WARNING!  Reference regions where the PA coincides by at least 90% should be evaluated!", IF((I9+O9+U9)&gt;1,"WARNING! The PA could not be more than 100% considering all the reference regions",))</f>
        <v>WARNING!  Reference regions where the PA coincides by at least 90% should be evaluated!</v>
      </c>
      <c r="H7" s="497"/>
      <c r="I7" s="497"/>
      <c r="J7" s="497"/>
      <c r="K7" s="497"/>
      <c r="L7" s="497"/>
      <c r="M7" s="497"/>
      <c r="N7" s="497"/>
      <c r="O7" s="497"/>
      <c r="P7" s="497"/>
      <c r="Q7" s="497"/>
      <c r="R7" s="497"/>
      <c r="S7" s="497"/>
      <c r="T7" s="497"/>
      <c r="U7" s="497"/>
      <c r="V7" s="497"/>
      <c r="W7" s="497"/>
      <c r="X7" s="30"/>
      <c r="AC7" s="30"/>
    </row>
    <row r="8" spans="2:32" ht="36">
      <c r="B8" s="30"/>
      <c r="C8" s="30"/>
      <c r="G8" s="492" t="s">
        <v>209</v>
      </c>
      <c r="H8" s="493"/>
      <c r="I8" s="494"/>
      <c r="J8" s="495"/>
      <c r="K8" s="496"/>
      <c r="L8" s="126" t="str">
        <f>IF(I8="","Select a region from dropdown","")</f>
        <v>Select a region from dropdown</v>
      </c>
      <c r="M8" s="492" t="s">
        <v>210</v>
      </c>
      <c r="N8" s="493"/>
      <c r="O8" s="494"/>
      <c r="P8" s="495"/>
      <c r="Q8" s="496"/>
      <c r="R8" s="126" t="str">
        <f>IF(O8="","Select a region from dropdown","")</f>
        <v>Select a region from dropdown</v>
      </c>
      <c r="S8" s="492" t="s">
        <v>211</v>
      </c>
      <c r="T8" s="493"/>
      <c r="U8" s="494"/>
      <c r="V8" s="495"/>
      <c r="W8" s="496"/>
      <c r="X8" s="126" t="str">
        <f>IF(U8="","Select a region from dropdown","")</f>
        <v>Select a region from dropdown</v>
      </c>
      <c r="AC8" s="30"/>
    </row>
    <row r="9" spans="2:32" ht="34.5" customHeight="1" thickBot="1">
      <c r="B9" s="30"/>
      <c r="C9" s="30"/>
      <c r="D9" s="73"/>
      <c r="E9" s="29"/>
      <c r="F9" s="29"/>
      <c r="G9" s="487" t="s">
        <v>212</v>
      </c>
      <c r="H9" s="488"/>
      <c r="I9" s="489"/>
      <c r="J9" s="490"/>
      <c r="K9" s="491"/>
      <c r="L9" s="126" t="str">
        <f>IF(I9="","Enter a value","")</f>
        <v>Enter a value</v>
      </c>
      <c r="M9" s="487" t="s">
        <v>212</v>
      </c>
      <c r="N9" s="488"/>
      <c r="O9" s="489"/>
      <c r="P9" s="490"/>
      <c r="Q9" s="491"/>
      <c r="R9" s="126" t="str">
        <f>IF(O9="","Enter a value","")</f>
        <v>Enter a value</v>
      </c>
      <c r="S9" s="487" t="s">
        <v>212</v>
      </c>
      <c r="T9" s="488"/>
      <c r="U9" s="489"/>
      <c r="V9" s="490"/>
      <c r="W9" s="491"/>
      <c r="X9" s="126" t="str">
        <f>IF(U9="","Enter a value","")</f>
        <v>Enter a value</v>
      </c>
      <c r="AC9" s="30"/>
    </row>
    <row r="10" spans="2:32" ht="51.75" customHeight="1" thickBot="1">
      <c r="B10" s="30"/>
      <c r="C10" s="137"/>
      <c r="D10" s="178" t="s">
        <v>213</v>
      </c>
      <c r="E10" s="179" t="s">
        <v>214</v>
      </c>
      <c r="F10" s="144"/>
      <c r="G10" s="156" t="s">
        <v>215</v>
      </c>
      <c r="H10" s="157" t="s">
        <v>216</v>
      </c>
      <c r="I10" s="157" t="s">
        <v>217</v>
      </c>
      <c r="J10" s="352" t="s">
        <v>218</v>
      </c>
      <c r="K10" s="216" t="s">
        <v>219</v>
      </c>
      <c r="L10" s="30"/>
      <c r="M10" s="156" t="s">
        <v>215</v>
      </c>
      <c r="N10" s="157" t="s">
        <v>220</v>
      </c>
      <c r="O10" s="157" t="s">
        <v>217</v>
      </c>
      <c r="P10" s="352" t="s">
        <v>218</v>
      </c>
      <c r="Q10" s="158" t="s">
        <v>219</v>
      </c>
      <c r="R10" s="30"/>
      <c r="S10" s="156" t="s">
        <v>215</v>
      </c>
      <c r="T10" s="157" t="s">
        <v>220</v>
      </c>
      <c r="U10" s="157" t="s">
        <v>217</v>
      </c>
      <c r="V10" s="352" t="s">
        <v>218</v>
      </c>
      <c r="W10" s="216" t="s">
        <v>219</v>
      </c>
      <c r="X10" s="30"/>
      <c r="AC10" s="236"/>
    </row>
    <row r="11" spans="2:32" ht="24" customHeight="1">
      <c r="B11" s="528" t="s">
        <v>221</v>
      </c>
      <c r="C11" s="529"/>
      <c r="D11" s="534" t="s">
        <v>222</v>
      </c>
      <c r="E11" s="180" t="s">
        <v>223</v>
      </c>
      <c r="F11" s="29"/>
      <c r="G11" s="129" t="str" cm="1">
        <f t="array" ref="G11" xml:space="preserve"> IFERROR(INDEX('Default values by region  avera'!$A$4:$T$50,(_xlfn.XMATCH($I$8,'Default values by region  avera'!$D$4:$D$49,0)),(_xlfn.XMATCH(E11,'Default values by region  avera'!$A$3:$T$3,0,))),"")</f>
        <v/>
      </c>
      <c r="H11" s="127" t="str" cm="1">
        <f t="array" aca="1" ref="H11" ca="1">IFERROR(_xlfn.XLOOKUP(ABS(G11),INDIRECT(SUBSTITUTE("'Range of variation by climatic '!My-Col$7:My-Col$11","My-Col",SUBSTITUTE(ADDRESS(1,_xlfn.XMATCH(E11,'Range of variation by climatic '!$A$3:$O$3,0),4),"1",""))),'Range of variation by climatic '!$A$7:$A$11,"NaN",-1),"")</f>
        <v/>
      </c>
      <c r="I11" s="127" t="str" cm="1">
        <f t="array" ref="I11">IFERROR(INDEX('Uncertainty - RR'!$A$4:$T$49,(_xlfn.XMATCH($I$8,'Uncertainty - RR'!$D$4:$D$49,0)),(_xlfn.XMATCH(E11,'Uncertainty - RR'!$A$3:$T$3,0))),"")</f>
        <v/>
      </c>
      <c r="J11" s="351" t="str">
        <f ca="1">IFERROR(H11*_xlfn.XLOOKUP(I11,'Uncertainty - RR'!$I$53:$I$58,'Uncertainty - RR'!$H$53:$H$58,,0), "N.A.")</f>
        <v>N.A.</v>
      </c>
      <c r="K11" s="217"/>
      <c r="L11" s="132" t="str">
        <f>IF(K11="","Select an option from dropdown","")</f>
        <v>Select an option from dropdown</v>
      </c>
      <c r="M11" s="129" t="str" cm="1">
        <f t="array" ref="M11">IFERROR(INDEX('Default values by region  avera'!$A$4:$T$50,(_xlfn.XMATCH($O$8,'Default values by region  avera'!$D$4:$D$49,0)),(_xlfn.XMATCH(E11,'Default values by region  avera'!$A$3:$T$3,0,))),"")</f>
        <v/>
      </c>
      <c r="N11" s="127" t="str" cm="1">
        <f t="array" aca="1" ref="N11" ca="1">IFERROR(_xlfn.XLOOKUP(ABS(M11),INDIRECT(SUBSTITUTE("'Range of variation by climatic '!My-Col$7:My-Col$11","My-Col",SUBSTITUTE(ADDRESS(1,_xlfn.XMATCH(E11,'Range of variation by climatic '!$A$3:$O$3,0),4),"1",""))),'Range of variation by climatic '!$A$7:$A$11,"N.A",-1),"")</f>
        <v/>
      </c>
      <c r="O11" s="127" t="str" cm="1">
        <f t="array" ref="O11">IFERROR(INDEX('Uncertainty - RR'!$A$4:$T$49,(_xlfn.XMATCH($O$8,'Uncertainty - RR'!$D$4:$D$49,0)),(_xlfn.XMATCH(E11,'Uncertainty - RR'!$A$3:$T$3,0))),"")</f>
        <v/>
      </c>
      <c r="P11" s="351" t="str">
        <f ca="1">IFERROR(N11*_xlfn.XLOOKUP(O11,'Uncertainty - RR'!$I$53:$I$58,'Uncertainty - RR'!$H$53:$H$58,,0), "N.A.")</f>
        <v>N.A.</v>
      </c>
      <c r="Q11" s="217"/>
      <c r="R11" s="132" t="str">
        <f t="shared" ref="R11:R23" si="0">IF(Q11="","Select an option from dropdown","")</f>
        <v>Select an option from dropdown</v>
      </c>
      <c r="S11" s="129" t="str" cm="1">
        <f t="array" ref="S11">IFERROR(INDEX('Default values by region  avera'!$A$4:$T$50,(_xlfn.XMATCH($U$8,'Default values by region  avera'!$D$4:$D$49,0)),(_xlfn.XMATCH(E11,'Default values by region  avera'!$A$3:$T$3,0,))),"")</f>
        <v/>
      </c>
      <c r="T11" s="127" t="str" cm="1">
        <f t="array" aca="1" ref="T11" ca="1">IFERROR(_xlfn.XLOOKUP(ABS(S11),INDIRECT(SUBSTITUTE("'Range of variation by climatic '!My-Col$7:My-Col$11","My-Col",SUBSTITUTE(ADDRESS(1,_xlfn.XMATCH(E11,'Range of variation by climatic '!$A$3:$O$3,0),4),"1",""))),'Range of variation by climatic '!$A$7:$A$11,"N.A",-1),"")</f>
        <v/>
      </c>
      <c r="U11" s="127" t="str" cm="1">
        <f t="array" ref="U11">IFERROR(INDEX('Uncertainty - RR'!$A$4:$T$49,(_xlfn.XMATCH($U$8,'Uncertainty - RR'!$D$4:$D$49,0)),(_xlfn.XMATCH(E11,'Uncertainty - RR'!$A$3:$T$3,0))),"")</f>
        <v/>
      </c>
      <c r="V11" s="351" t="str">
        <f ca="1">IFERROR(T11*_xlfn.XLOOKUP(U11,'Uncertainty - RR'!$I$53:$I$58,'Uncertainty - RR'!$H$53:$H$58,,0), "N.A.")</f>
        <v>N.A.</v>
      </c>
      <c r="W11" s="217"/>
      <c r="X11" s="132" t="str">
        <f t="shared" ref="X11:X23" si="1">IF(W11="","Select an option from dropdown","")</f>
        <v>Select an option from dropdown</v>
      </c>
      <c r="AC11" s="236"/>
      <c r="AD11" s="30"/>
      <c r="AE11" s="30"/>
      <c r="AF11" s="30"/>
    </row>
    <row r="12" spans="2:32" ht="24" customHeight="1">
      <c r="B12" s="530"/>
      <c r="C12" s="531"/>
      <c r="D12" s="535"/>
      <c r="E12" s="181" t="s">
        <v>224</v>
      </c>
      <c r="F12" s="29"/>
      <c r="G12" s="130" t="str" cm="1">
        <f t="array" ref="G12" xml:space="preserve"> IFERROR(INDEX('Default values by region  avera'!$A$4:$T$50,(_xlfn.XMATCH($I$8,'Default values by region  avera'!$D$4:$D$49,0)),(_xlfn.XMATCH(E12,'Default values by region  avera'!$A$3:$T$3,0,))),"")</f>
        <v/>
      </c>
      <c r="H12" s="31" t="str" cm="1">
        <f t="array" aca="1" ref="H12" ca="1">IFERROR(_xlfn.XLOOKUP(ABS(G12),INDIRECT(SUBSTITUTE("'Range of variation by climatic '!My-Col$7:My-Col$11","My-Col",SUBSTITUTE(ADDRESS(1,_xlfn.XMATCH(E12,'Range of variation by climatic '!$A$3:$O$3,0),4),"1",""))),'Range of variation by climatic '!$A$7:$A$11,"N.A",-1),"")</f>
        <v/>
      </c>
      <c r="I12" s="31" t="str" cm="1">
        <f t="array" ref="I12">IFERROR(INDEX('Uncertainty - RR'!$A$4:$T$49,(_xlfn.XMATCH($I$8,'Uncertainty - RR'!$D$4:$D$49,0)),(_xlfn.XMATCH(E12,'Uncertainty - RR'!$A$3:$T$3,0))),"")</f>
        <v/>
      </c>
      <c r="J12" s="351" t="str">
        <f ca="1">IFERROR(H12*_xlfn.XLOOKUP(I12,'Uncertainty - RR'!$I$53:$I$58,'Uncertainty - RR'!$H$53:$H$58,,0), "N.A.")</f>
        <v>N.A.</v>
      </c>
      <c r="K12" s="219"/>
      <c r="L12" s="132" t="str">
        <f>IF(K12="","Select an option from dropdown","")</f>
        <v>Select an option from dropdown</v>
      </c>
      <c r="M12" s="130" t="str" cm="1">
        <f t="array" ref="M12">IFERROR(INDEX('Default values by region  avera'!$A$4:$T$50,(_xlfn.XMATCH($O$8,'Default values by region  avera'!$D$4:$D$49,0)),(_xlfn.XMATCH(E12,'Default values by region  avera'!$A$3:$T$3,0,))),"")</f>
        <v/>
      </c>
      <c r="N12" s="31" t="str" cm="1">
        <f t="array" aca="1" ref="N12" ca="1">IFERROR(_xlfn.XLOOKUP(ABS(M12),INDIRECT(SUBSTITUTE("'Range of variation by climatic '!My-Col$7:My-Col$11","My-Col",SUBSTITUTE(ADDRESS(1,_xlfn.XMATCH(E12,'Range of variation by climatic '!$A$3:$O$3,0),4),"1",""))),'Range of variation by climatic '!$A$7:$A$11,"N.A",-1),"")</f>
        <v/>
      </c>
      <c r="O12" s="31" t="str" cm="1">
        <f t="array" ref="O12">IFERROR(INDEX('Uncertainty - RR'!$A$4:$T$49,(_xlfn.XMATCH($O$8,'Uncertainty - RR'!$D$4:$D$49,0)),(_xlfn.XMATCH(E12,'Uncertainty - RR'!$A$3:$T$3,0))),"")</f>
        <v/>
      </c>
      <c r="P12" s="351" t="str">
        <f ca="1">IFERROR(N12*_xlfn.XLOOKUP(O12,'Uncertainty - RR'!$I$53:$I$58,'Uncertainty - RR'!$H$53:$H$58,,0), "N.A.")</f>
        <v>N.A.</v>
      </c>
      <c r="Q12" s="217"/>
      <c r="R12" s="132" t="str">
        <f t="shared" si="0"/>
        <v>Select an option from dropdown</v>
      </c>
      <c r="S12" s="130" t="str" cm="1">
        <f t="array" ref="S12">IFERROR(INDEX('Default values by region  avera'!$A$4:$T$50,(_xlfn.XMATCH($U$8,'Default values by region  avera'!$D$4:$D$49,0)),(_xlfn.XMATCH(E12,'Default values by region  avera'!$A$3:$T$3,0,))),"")</f>
        <v/>
      </c>
      <c r="T12" s="31" t="str" cm="1">
        <f t="array" aca="1" ref="T12" ca="1">IFERROR(_xlfn.XLOOKUP(ABS(S12),INDIRECT(SUBSTITUTE("'Range of variation by climatic '!My-Col$7:My-Col$11","My-Col",SUBSTITUTE(ADDRESS(1,_xlfn.XMATCH(E12,'Range of variation by climatic '!$A$3:$O$3,0),4),"1",""))),'Range of variation by climatic '!$A$7:$A$11,"N.A",-1),"")</f>
        <v/>
      </c>
      <c r="U12" s="31" t="str" cm="1">
        <f t="array" ref="U12">IFERROR(INDEX('Uncertainty - RR'!$A$4:$T$49,(_xlfn.XMATCH($U$8,'Uncertainty - RR'!$D$4:$D$49,0)),(_xlfn.XMATCH(E12,'Uncertainty - RR'!$A$3:$T$3,0))),"")</f>
        <v/>
      </c>
      <c r="V12" s="351" t="str">
        <f ca="1">IFERROR(T12*_xlfn.XLOOKUP(U12,'Uncertainty - RR'!$I$53:$I$58,'Uncertainty - RR'!$H$53:$H$58,,0), "N.A.")</f>
        <v>N.A.</v>
      </c>
      <c r="W12" s="219"/>
      <c r="X12" s="132" t="str">
        <f t="shared" si="1"/>
        <v>Select an option from dropdown</v>
      </c>
      <c r="AC12" s="30"/>
      <c r="AD12" s="30"/>
      <c r="AE12" s="30"/>
      <c r="AF12" s="30"/>
    </row>
    <row r="13" spans="2:32" ht="24" customHeight="1">
      <c r="B13" s="530"/>
      <c r="C13" s="531"/>
      <c r="D13" s="535"/>
      <c r="E13" s="181" t="s">
        <v>225</v>
      </c>
      <c r="F13" s="29"/>
      <c r="G13" s="130" t="str" cm="1">
        <f t="array" ref="G13" xml:space="preserve"> IFERROR(INDEX('Default values by region  avera'!$A$4:$T$50,(_xlfn.XMATCH($I$8,'Default values by region  avera'!$D$4:$D$49,0)),(_xlfn.XMATCH(E13,'Default values by region  avera'!$A$3:$T$3,0,))),"")</f>
        <v/>
      </c>
      <c r="H13" s="31" t="str" cm="1">
        <f t="array" aca="1" ref="H13" ca="1">IFERROR(_xlfn.XLOOKUP(ABS(G13),INDIRECT(SUBSTITUTE("'Range of variation by climatic '!My-Col$7:My-Col$11","My-Col",SUBSTITUTE(ADDRESS(1,_xlfn.XMATCH(E13,'Range of variation by climatic '!$A$3:$O$3,0),4),"1",""))),'Range of variation by climatic '!$A$7:$A$11,"N.A",-1),"")</f>
        <v/>
      </c>
      <c r="I13" s="31" t="str" cm="1">
        <f t="array" ref="I13">IFERROR(INDEX('Uncertainty - RR'!$A$4:$T$49,(_xlfn.XMATCH($I$8,'Uncertainty - RR'!$D$4:$D$49,0)),(_xlfn.XMATCH(E13,'Uncertainty - RR'!$A$3:$T$3,0))),"")</f>
        <v/>
      </c>
      <c r="J13" s="351" t="str">
        <f ca="1">IFERROR(H13*_xlfn.XLOOKUP(I13,'Uncertainty - RR'!$I$53:$I$58,'Uncertainty - RR'!$H$53:$H$58,,0), "N.A.")</f>
        <v>N.A.</v>
      </c>
      <c r="K13" s="219"/>
      <c r="L13" s="132" t="str">
        <f>IF(K13="","Select an option from dropdown","")</f>
        <v>Select an option from dropdown</v>
      </c>
      <c r="M13" s="130" t="str" cm="1">
        <f t="array" ref="M13">IFERROR(INDEX('Default values by region  avera'!$A$4:$T$50,(_xlfn.XMATCH($O$8,'Default values by region  avera'!$D$4:$D$49,0)),(_xlfn.XMATCH(E13,'Default values by region  avera'!$A$3:$T$3,0,))),"")</f>
        <v/>
      </c>
      <c r="N13" s="31" t="str" cm="1">
        <f t="array" aca="1" ref="N13" ca="1">IFERROR(_xlfn.XLOOKUP(ABS(M13),INDIRECT(SUBSTITUTE("'Range of variation by climatic '!My-Col$7:My-Col$11","My-Col",SUBSTITUTE(ADDRESS(1,_xlfn.XMATCH(E13,'Range of variation by climatic '!$A$3:$O$3,0),4),"1",""))),'Range of variation by climatic '!$A$7:$A$11,"N.A",-1),"")</f>
        <v/>
      </c>
      <c r="O13" s="31" t="str" cm="1">
        <f t="array" ref="O13">IFERROR(INDEX('Uncertainty - RR'!$A$4:$T$49,(_xlfn.XMATCH($O$8,'Uncertainty - RR'!$D$4:$D$49,0)),(_xlfn.XMATCH(E13,'Uncertainty - RR'!$A$3:$T$3,0))),"")</f>
        <v/>
      </c>
      <c r="P13" s="351" t="str">
        <f ca="1">IFERROR(N13*_xlfn.XLOOKUP(O13,'Uncertainty - RR'!$I$53:$I$58,'Uncertainty - RR'!$H$53:$H$58,,0), "N.A.")</f>
        <v>N.A.</v>
      </c>
      <c r="Q13" s="217"/>
      <c r="R13" s="132" t="str">
        <f t="shared" si="0"/>
        <v>Select an option from dropdown</v>
      </c>
      <c r="S13" s="130" t="str" cm="1">
        <f t="array" ref="S13">IFERROR(INDEX('Default values by region  avera'!$A$4:$T$50,(_xlfn.XMATCH($U$8,'Default values by region  avera'!$D$4:$D$49,0)),(_xlfn.XMATCH(E13,'Default values by region  avera'!$A$3:$T$3,0,))),"")</f>
        <v/>
      </c>
      <c r="T13" s="31" t="str" cm="1">
        <f t="array" aca="1" ref="T13" ca="1">IFERROR(_xlfn.XLOOKUP(ABS(S13),INDIRECT(SUBSTITUTE("'Range of variation by climatic '!My-Col$7:My-Col$11","My-Col",SUBSTITUTE(ADDRESS(1,_xlfn.XMATCH(E13,'Range of variation by climatic '!$A$3:$O$3,0),4),"1",""))),'Range of variation by climatic '!$A$7:$A$11,"N.A",-1),"")</f>
        <v/>
      </c>
      <c r="U13" s="31" t="str" cm="1">
        <f t="array" ref="U13">IFERROR(INDEX('Uncertainty - RR'!$A$4:$T$49,(_xlfn.XMATCH($U$8,'Uncertainty - RR'!$D$4:$D$49,0)),(_xlfn.XMATCH(E13,'Uncertainty - RR'!$A$3:$T$3,0))),"")</f>
        <v/>
      </c>
      <c r="V13" s="351" t="str">
        <f ca="1">IFERROR(T13*_xlfn.XLOOKUP(U13,'Uncertainty - RR'!$I$53:$I$58,'Uncertainty - RR'!$H$53:$H$58,,0), "N.A.")</f>
        <v>N.A.</v>
      </c>
      <c r="W13" s="219"/>
      <c r="X13" s="132" t="str">
        <f t="shared" si="1"/>
        <v>Select an option from dropdown</v>
      </c>
      <c r="AC13" s="30"/>
      <c r="AD13" s="30"/>
      <c r="AE13" s="30"/>
      <c r="AF13" s="30"/>
    </row>
    <row r="14" spans="2:32" ht="24" customHeight="1">
      <c r="B14" s="530"/>
      <c r="C14" s="531"/>
      <c r="D14" s="536" t="s">
        <v>226</v>
      </c>
      <c r="E14" s="182" t="s">
        <v>227</v>
      </c>
      <c r="F14" s="29"/>
      <c r="G14" s="130" t="str" cm="1">
        <f t="array" ref="G14">IFERROR( INDEX('Default values by region  avera'!$A$4:$T$50,(_xlfn.XMATCH($I$8,'Default values by region  avera'!$D$4:$D$49,0)),(_xlfn.XMATCH(E14,'Default values by region  avera'!$A$3:$T$3,0,))),"")</f>
        <v/>
      </c>
      <c r="H14" s="31" t="str" cm="1">
        <f t="array" aca="1" ref="H14" ca="1">IFERROR(_xlfn.XLOOKUP(ABS(G14),INDIRECT(SUBSTITUTE("'Range of variation by climatic '!My-Col$7:My-Col$11","My-Col",SUBSTITUTE(ADDRESS(1,_xlfn.XMATCH(E14,'Range of variation by climatic '!$A$3:$O$3,0),4),"1",""))),'Range of variation by climatic '!$A$7:$A$11,"N.A",-1),"")</f>
        <v/>
      </c>
      <c r="I14" s="31" t="str" cm="1">
        <f t="array" ref="I14">IFERROR(INDEX('Uncertainty - RR'!$A$4:$T$49,(_xlfn.XMATCH($I$8,'Uncertainty - RR'!$D$4:$D$49,0)),(_xlfn.XMATCH(E14,'Uncertainty - RR'!$A$3:$T$3,0))),"")</f>
        <v/>
      </c>
      <c r="J14" s="351" t="str">
        <f ca="1">IFERROR(H14*_xlfn.XLOOKUP(I14,'Uncertainty - RR'!$I$53:$I$58,'Uncertainty - RR'!$H$53:$H$58,,0), "N.A.")</f>
        <v>N.A.</v>
      </c>
      <c r="K14" s="219"/>
      <c r="L14" s="132" t="str">
        <f>IF(K14="","Select an option from dropdown","")</f>
        <v>Select an option from dropdown</v>
      </c>
      <c r="M14" s="130" t="str" cm="1">
        <f t="array" ref="M14">IFERROR(INDEX('Default values by region  avera'!$A$4:$T$50,(_xlfn.XMATCH($O$8,'Default values by region  avera'!$D$4:$D$49,0)),(_xlfn.XMATCH(E14,'Default values by region  avera'!$A$3:$T$3,0,))),"")</f>
        <v/>
      </c>
      <c r="N14" s="31" t="str" cm="1">
        <f t="array" aca="1" ref="N14" ca="1">IFERROR(_xlfn.XLOOKUP(ABS(M14),INDIRECT(SUBSTITUTE("'Range of variation by climatic '!My-Col$7:My-Col$11","My-Col",SUBSTITUTE(ADDRESS(1,_xlfn.XMATCH(E14,'Range of variation by climatic '!$A$3:$O$3,0),4),"1",""))),'Range of variation by climatic '!$A$7:$A$11,"N.A",-1),"")</f>
        <v/>
      </c>
      <c r="O14" s="31" t="str" cm="1">
        <f t="array" ref="O14">IFERROR(INDEX('Uncertainty - RR'!$A$4:$T$49,(_xlfn.XMATCH($O$8,'Uncertainty - RR'!$D$4:$D$49,0)),(_xlfn.XMATCH(E14,'Uncertainty - RR'!$A$3:$T$3,0))),"")</f>
        <v/>
      </c>
      <c r="P14" s="351" t="str">
        <f ca="1">IFERROR(N14*_xlfn.XLOOKUP(O14,'Uncertainty - RR'!$I$53:$I$58,'Uncertainty - RR'!$H$53:$H$58,,0), "N.A.")</f>
        <v>N.A.</v>
      </c>
      <c r="Q14" s="217"/>
      <c r="R14" s="132" t="str">
        <f t="shared" si="0"/>
        <v>Select an option from dropdown</v>
      </c>
      <c r="S14" s="130" t="str" cm="1">
        <f t="array" ref="S14">IFERROR(INDEX('Default values by region  avera'!$A$4:$T$50,(_xlfn.XMATCH($U$8,'Default values by region  avera'!$D$4:$D$49,0)),(_xlfn.XMATCH(E14,'Default values by region  avera'!$A$3:$T$3,0,))),"")</f>
        <v/>
      </c>
      <c r="T14" s="31" t="str" cm="1">
        <f t="array" aca="1" ref="T14" ca="1">IFERROR(_xlfn.XLOOKUP(ABS(S14),INDIRECT(SUBSTITUTE("'Range of variation by climatic '!My-Col$7:My-Col$11","My-Col",SUBSTITUTE(ADDRESS(1,_xlfn.XMATCH(E14,'Range of variation by climatic '!$A$3:$O$3,0),4),"1",""))),'Range of variation by climatic '!$A$7:$A$11,"N.A",-1),"")</f>
        <v/>
      </c>
      <c r="U14" s="31" t="str" cm="1">
        <f t="array" ref="U14">IFERROR(INDEX('Uncertainty - RR'!$A$4:$T$49,(_xlfn.XMATCH($U$8,'Uncertainty - RR'!$D$4:$D$49,0)),(_xlfn.XMATCH(E14,'Uncertainty - RR'!$A$3:$T$3,0))),"")</f>
        <v/>
      </c>
      <c r="V14" s="351" t="str">
        <f ca="1">IFERROR(T14*_xlfn.XLOOKUP(U14,'Uncertainty - RR'!$I$53:$I$58,'Uncertainty - RR'!$H$53:$H$58,,0), "N.A.")</f>
        <v>N.A.</v>
      </c>
      <c r="W14" s="219"/>
      <c r="X14" s="132" t="str">
        <f t="shared" si="1"/>
        <v>Select an option from dropdown</v>
      </c>
      <c r="AC14" s="30"/>
      <c r="AD14" s="30"/>
      <c r="AE14" s="30"/>
      <c r="AF14" s="30"/>
    </row>
    <row r="15" spans="2:32" ht="24" customHeight="1">
      <c r="B15" s="530"/>
      <c r="C15" s="531"/>
      <c r="D15" s="535"/>
      <c r="E15" s="181" t="s">
        <v>228</v>
      </c>
      <c r="F15" s="29"/>
      <c r="G15" s="130" t="str" cm="1">
        <f t="array" ref="G15">IFERROR( INDEX('Default values by region  avera'!$A$4:$T$50,(_xlfn.XMATCH($I$8,'Default values by region  avera'!$D$4:$D$49,0)),(_xlfn.XMATCH(E15,'Default values by region  avera'!$A$3:$T$3,0,))),"")</f>
        <v/>
      </c>
      <c r="H15" s="31" t="str" cm="1">
        <f t="array" aca="1" ref="H15" ca="1">IFERROR(_xlfn.XLOOKUP(ABS(G15),INDIRECT(SUBSTITUTE("'Range of variation by climatic '!My-Col$7:My-Col$11","My-Col",SUBSTITUTE(ADDRESS(1,_xlfn.XMATCH(E15,'Range of variation by climatic '!$A$3:$O$3,0),4),"1",""))),'Range of variation by climatic '!$A$7:$A$11,"N.A",-1),"")</f>
        <v/>
      </c>
      <c r="I15" s="31" t="str" cm="1">
        <f t="array" ref="I15">IFERROR(INDEX('Uncertainty - RR'!$A$4:$T$49,(_xlfn.XMATCH($I$8,'Uncertainty - RR'!$D$4:$D$49,0)),(_xlfn.XMATCH(E15,'Uncertainty - RR'!$A$3:$T$3,0))),"")</f>
        <v/>
      </c>
      <c r="J15" s="351" t="str">
        <f ca="1">IFERROR(H15*_xlfn.XLOOKUP(I15,'Uncertainty - RR'!$I$53:$I$58,'Uncertainty - RR'!$H$53:$H$58,,0), "N.A.")</f>
        <v>N.A.</v>
      </c>
      <c r="K15" s="219"/>
      <c r="L15" s="132" t="str">
        <f>IF(K15="","Select an option from dropdown","")</f>
        <v>Select an option from dropdown</v>
      </c>
      <c r="M15" s="130" t="str" cm="1">
        <f t="array" ref="M15">IFERROR(INDEX('Default values by region  avera'!$A$4:$T$50,(_xlfn.XMATCH($O$8,'Default values by region  avera'!$D$4:$D$49,0)),(_xlfn.XMATCH(E15,'Default values by region  avera'!$A$3:$T$3,0,))),"")</f>
        <v/>
      </c>
      <c r="N15" s="31" t="str" cm="1">
        <f t="array" aca="1" ref="N15" ca="1">IFERROR(_xlfn.XLOOKUP(ABS(M15),INDIRECT(SUBSTITUTE("'Range of variation by climatic '!My-Col$7:My-Col$11","My-Col",SUBSTITUTE(ADDRESS(1,_xlfn.XMATCH(E15,'Range of variation by climatic '!$A$3:$O$3,0),4),"1",""))),'Range of variation by climatic '!$A$7:$A$11,"N.A",-1),"")</f>
        <v/>
      </c>
      <c r="O15" s="31" t="str" cm="1">
        <f t="array" ref="O15">IFERROR(INDEX('Uncertainty - RR'!$A$4:$T$49,(_xlfn.XMATCH($O$8,'Uncertainty - RR'!$D$4:$D$49,0)),(_xlfn.XMATCH(E15,'Uncertainty - RR'!$A$3:$T$3,0))),"")</f>
        <v/>
      </c>
      <c r="P15" s="351" t="str">
        <f ca="1">IFERROR(N15*_xlfn.XLOOKUP(O15,'Uncertainty - RR'!$I$53:$I$58,'Uncertainty - RR'!$H$53:$H$58,,0), "N.A.")</f>
        <v>N.A.</v>
      </c>
      <c r="Q15" s="217"/>
      <c r="R15" s="132" t="str">
        <f t="shared" si="0"/>
        <v>Select an option from dropdown</v>
      </c>
      <c r="S15" s="130" t="str" cm="1">
        <f t="array" ref="S15">IFERROR(INDEX('Default values by region  avera'!$A$4:$T$50,(_xlfn.XMATCH($U$8,'Default values by region  avera'!$D$4:$D$49,0)),(_xlfn.XMATCH(E15,'Default values by region  avera'!$A$3:$T$3,0,))),"")</f>
        <v/>
      </c>
      <c r="T15" s="31" t="str" cm="1">
        <f t="array" aca="1" ref="T15" ca="1">IFERROR(_xlfn.XLOOKUP(ABS(S15),INDIRECT(SUBSTITUTE("'Range of variation by climatic '!My-Col$7:My-Col$11","My-Col",SUBSTITUTE(ADDRESS(1,_xlfn.XMATCH(E15,'Range of variation by climatic '!$A$3:$O$3,0),4),"1",""))),'Range of variation by climatic '!$A$7:$A$11,"N.A",-1),"")</f>
        <v/>
      </c>
      <c r="U15" s="31" t="str" cm="1">
        <f t="array" ref="U15">IFERROR(INDEX('Uncertainty - RR'!$A$4:$T$49,(_xlfn.XMATCH($U$8,'Uncertainty - RR'!$D$4:$D$49,0)),(_xlfn.XMATCH(E15,'Uncertainty - RR'!$A$3:$T$3,0))),"")</f>
        <v/>
      </c>
      <c r="V15" s="351" t="str">
        <f ca="1">IFERROR(T15*_xlfn.XLOOKUP(U15,'Uncertainty - RR'!$I$53:$I$58,'Uncertainty - RR'!$H$53:$H$58,,0), "N.A.")</f>
        <v>N.A.</v>
      </c>
      <c r="W15" s="219"/>
      <c r="X15" s="132" t="str">
        <f t="shared" si="1"/>
        <v>Select an option from dropdown</v>
      </c>
      <c r="AC15" s="30"/>
      <c r="AD15" s="30"/>
      <c r="AE15" s="30"/>
      <c r="AF15" s="30"/>
    </row>
    <row r="16" spans="2:32" ht="24" customHeight="1">
      <c r="B16" s="530"/>
      <c r="C16" s="531"/>
      <c r="D16" s="535"/>
      <c r="E16" s="181" t="s">
        <v>229</v>
      </c>
      <c r="F16" s="29"/>
      <c r="G16" s="130" t="str" cm="1">
        <f t="array" ref="G16">IFERROR( INDEX('Default values by region  avera'!$A$4:$T$50,(_xlfn.XMATCH($I$8,'Default values by region  avera'!$D$4:$D$49,0)),(_xlfn.XMATCH(E16,'Default values by region  avera'!$A$3:$T$3,0,))),"")</f>
        <v/>
      </c>
      <c r="H16" s="31" t="str" cm="1">
        <f t="array" aca="1" ref="H16" ca="1">IFERROR(_xlfn.XLOOKUP(ABS(G16),INDIRECT(SUBSTITUTE("'Range of variation by climatic '!My-Col$7:My-Col$11","My-Col",SUBSTITUTE(ADDRESS(1,_xlfn.XMATCH(E16,'Range of variation by climatic '!$A$3:$O$3,0),4),"1",""))),'Range of variation by climatic '!$A$7:$A$11,"N.A",-1),"")</f>
        <v/>
      </c>
      <c r="I16" s="31" t="str" cm="1">
        <f t="array" ref="I16">IFERROR(INDEX('Uncertainty - RR'!$A$4:$T$49,(_xlfn.XMATCH($I$8,'Uncertainty - RR'!$D$4:$D$49,0)),(_xlfn.XMATCH(E16,'Uncertainty - RR'!$A$3:$T$3,0))),"")</f>
        <v/>
      </c>
      <c r="J16" s="351" t="str">
        <f ca="1">IFERROR(H16*_xlfn.XLOOKUP(I16,'Uncertainty - RR'!$I$53:$I$58,'Uncertainty - RR'!$H$53:$H$58,,0), "N.A.")</f>
        <v>N.A.</v>
      </c>
      <c r="K16" s="219"/>
      <c r="L16" s="132" t="str">
        <f t="shared" ref="L16:L23" si="2">IF(K16="","Select an option from dropdown","")</f>
        <v>Select an option from dropdown</v>
      </c>
      <c r="M16" s="130" t="str" cm="1">
        <f t="array" ref="M16">IFERROR(INDEX('Default values by region  avera'!$A$4:$T$50,(_xlfn.XMATCH($O$8,'Default values by region  avera'!$D$4:$D$49,0)),(_xlfn.XMATCH(E16,'Default values by region  avera'!$A$3:$T$3,0,))),"")</f>
        <v/>
      </c>
      <c r="N16" s="31" t="str" cm="1">
        <f t="array" aca="1" ref="N16" ca="1">IFERROR(_xlfn.XLOOKUP(ABS(M16),INDIRECT(SUBSTITUTE("'Range of variation by climatic '!My-Col$7:My-Col$11","My-Col",SUBSTITUTE(ADDRESS(1,_xlfn.XMATCH(E16,'Range of variation by climatic '!$A$3:$O$3,0),4),"1",""))),'Range of variation by climatic '!$A$7:$A$11,"N.A",-1),"")</f>
        <v/>
      </c>
      <c r="O16" s="31" t="str" cm="1">
        <f t="array" ref="O16">IFERROR(INDEX('Uncertainty - RR'!$A$4:$T$49,(_xlfn.XMATCH($O$8,'Uncertainty - RR'!$D$4:$D$49,0)),(_xlfn.XMATCH(E16,'Uncertainty - RR'!$A$3:$T$3,0))),"")</f>
        <v/>
      </c>
      <c r="P16" s="351" t="str">
        <f ca="1">IFERROR(N16*_xlfn.XLOOKUP(O16,'Uncertainty - RR'!$I$53:$I$58,'Uncertainty - RR'!$H$53:$H$58,,0), "N.A.")</f>
        <v>N.A.</v>
      </c>
      <c r="Q16" s="217"/>
      <c r="R16" s="132" t="str">
        <f t="shared" si="0"/>
        <v>Select an option from dropdown</v>
      </c>
      <c r="S16" s="130" t="str" cm="1">
        <f t="array" ref="S16">IFERROR(INDEX('Default values by region  avera'!$A$4:$T$50,(_xlfn.XMATCH($U$8,'Default values by region  avera'!$D$4:$D$49,0)),(_xlfn.XMATCH(E16,'Default values by region  avera'!$A$3:$T$3,0,))),"")</f>
        <v/>
      </c>
      <c r="T16" s="31" t="str" cm="1">
        <f t="array" aca="1" ref="T16" ca="1">IFERROR(_xlfn.XLOOKUP(ABS(S16),INDIRECT(SUBSTITUTE("'Range of variation by climatic '!My-Col$7:My-Col$11","My-Col",SUBSTITUTE(ADDRESS(1,_xlfn.XMATCH(E16,'Range of variation by climatic '!$A$3:$O$3,0),4),"1",""))),'Range of variation by climatic '!$A$7:$A$11,"N.A",-1),"")</f>
        <v/>
      </c>
      <c r="U16" s="31" t="str" cm="1">
        <f t="array" ref="U16">IFERROR(INDEX('Uncertainty - RR'!$A$4:$T$49,(_xlfn.XMATCH($U$8,'Uncertainty - RR'!$D$4:$D$49,0)),(_xlfn.XMATCH(E16,'Uncertainty - RR'!$A$3:$T$3,0))),"")</f>
        <v/>
      </c>
      <c r="V16" s="351" t="str">
        <f ca="1">IFERROR(T16*_xlfn.XLOOKUP(U16,'Uncertainty - RR'!$I$53:$I$58,'Uncertainty - RR'!$H$53:$H$58,,0), "N.A.")</f>
        <v>N.A.</v>
      </c>
      <c r="W16" s="219"/>
      <c r="X16" s="132" t="str">
        <f t="shared" si="1"/>
        <v>Select an option from dropdown</v>
      </c>
      <c r="Y16" s="30"/>
      <c r="Z16" s="30"/>
      <c r="AA16" s="30"/>
      <c r="AB16" s="30"/>
      <c r="AC16" s="30"/>
      <c r="AD16" s="30"/>
      <c r="AE16" s="30"/>
      <c r="AF16" s="30"/>
    </row>
    <row r="17" spans="2:32" ht="24" customHeight="1">
      <c r="B17" s="530"/>
      <c r="C17" s="531"/>
      <c r="D17" s="535"/>
      <c r="E17" s="181" t="s">
        <v>230</v>
      </c>
      <c r="F17" s="29"/>
      <c r="G17" s="130" t="str" cm="1">
        <f t="array" ref="G17">IFERROR( INDEX('Default values by region  avera'!$A$4:$T$50,(_xlfn.XMATCH($I$8,'Default values by region  avera'!$D$4:$D$49,0)),(_xlfn.XMATCH(E17,'Default values by region  avera'!$A$3:$T$3,0,))),"")</f>
        <v/>
      </c>
      <c r="H17" s="31" t="str" cm="1">
        <f t="array" aca="1" ref="H17" ca="1">IFERROR(_xlfn.XLOOKUP(ABS(G17),INDIRECT(SUBSTITUTE("'Range of variation by climatic '!My-Col$7:My-Col$11","My-Col",SUBSTITUTE(ADDRESS(1,_xlfn.XMATCH(E17,'Range of variation by climatic '!$A$3:$O$3,0),4),"1",""))),'Range of variation by climatic '!$A$7:$A$11,"N.A",-1),"")</f>
        <v/>
      </c>
      <c r="I17" s="31" t="str" cm="1">
        <f t="array" ref="I17">IFERROR(INDEX('Uncertainty - RR'!$A$4:$T$49,(_xlfn.XMATCH($I$8,'Uncertainty - RR'!$D$4:$D$49,0)),(_xlfn.XMATCH(E17,'Uncertainty - RR'!$A$3:$T$3,0))),"")</f>
        <v/>
      </c>
      <c r="J17" s="351" t="str">
        <f ca="1">IFERROR(H17*_xlfn.XLOOKUP(I17,'Uncertainty - RR'!$I$53:$I$58,'Uncertainty - RR'!$H$53:$H$58,,0), "N.A.")</f>
        <v>N.A.</v>
      </c>
      <c r="K17" s="219"/>
      <c r="L17" s="132" t="str">
        <f t="shared" si="2"/>
        <v>Select an option from dropdown</v>
      </c>
      <c r="M17" s="130" t="str" cm="1">
        <f t="array" ref="M17">IFERROR(INDEX('Default values by region  avera'!$A$4:$T$50,(_xlfn.XMATCH($O$8,'Default values by region  avera'!$D$4:$D$49,0)),(_xlfn.XMATCH(E17,'Default values by region  avera'!$A$3:$T$3,0,))),"")</f>
        <v/>
      </c>
      <c r="N17" s="31" t="str" cm="1">
        <f t="array" aca="1" ref="N17" ca="1">IFERROR(_xlfn.XLOOKUP(ABS(M17),INDIRECT(SUBSTITUTE("'Range of variation by climatic '!My-Col$7:My-Col$11","My-Col",SUBSTITUTE(ADDRESS(1,_xlfn.XMATCH(E17,'Range of variation by climatic '!$A$3:$O$3,0),4),"1",""))),'Range of variation by climatic '!$A$7:$A$11,"N.A",-1),"")</f>
        <v/>
      </c>
      <c r="O17" s="31" t="str" cm="1">
        <f t="array" ref="O17">IFERROR(INDEX('Uncertainty - RR'!$A$4:$T$49,(_xlfn.XMATCH($O$8,'Uncertainty - RR'!$D$4:$D$49,0)),(_xlfn.XMATCH(E17,'Uncertainty - RR'!$A$3:$T$3,0))),"")</f>
        <v/>
      </c>
      <c r="P17" s="351" t="str">
        <f ca="1">IFERROR(N17*_xlfn.XLOOKUP(O17,'Uncertainty - RR'!$I$53:$I$58,'Uncertainty - RR'!$H$53:$H$58,,0), "N.A.")</f>
        <v>N.A.</v>
      </c>
      <c r="Q17" s="217"/>
      <c r="R17" s="132" t="str">
        <f t="shared" si="0"/>
        <v>Select an option from dropdown</v>
      </c>
      <c r="S17" s="130" t="str" cm="1">
        <f t="array" ref="S17">IFERROR(INDEX('Default values by region  avera'!$A$4:$T$50,(_xlfn.XMATCH($U$8,'Default values by region  avera'!$D$4:$D$49,0)),(_xlfn.XMATCH(E17,'Default values by region  avera'!$A$3:$T$3,0,))),"")</f>
        <v/>
      </c>
      <c r="T17" s="31" t="str" cm="1">
        <f t="array" aca="1" ref="T17" ca="1">IFERROR(_xlfn.XLOOKUP(ABS(S17),INDIRECT(SUBSTITUTE("'Range of variation by climatic '!My-Col$7:My-Col$11","My-Col",SUBSTITUTE(ADDRESS(1,_xlfn.XMATCH(E17,'Range of variation by climatic '!$A$3:$O$3,0),4),"1",""))),'Range of variation by climatic '!$A$7:$A$11,"N.A",-1),"")</f>
        <v/>
      </c>
      <c r="U17" s="31" t="str" cm="1">
        <f t="array" ref="U17">IFERROR(INDEX('Uncertainty - RR'!$A$4:$T$49,(_xlfn.XMATCH($U$8,'Uncertainty - RR'!$D$4:$D$49,0)),(_xlfn.XMATCH(E17,'Uncertainty - RR'!$A$3:$T$3,0))),"")</f>
        <v/>
      </c>
      <c r="V17" s="351" t="str">
        <f ca="1">IFERROR(T17*_xlfn.XLOOKUP(U17,'Uncertainty - RR'!$I$53:$I$58,'Uncertainty - RR'!$H$53:$H$58,,0), "N.A.")</f>
        <v>N.A.</v>
      </c>
      <c r="W17" s="219"/>
      <c r="X17" s="132" t="str">
        <f t="shared" si="1"/>
        <v>Select an option from dropdown</v>
      </c>
      <c r="Y17" s="28"/>
      <c r="Z17" s="28"/>
      <c r="AA17" s="28"/>
      <c r="AB17" s="28"/>
      <c r="AC17" s="30"/>
      <c r="AD17" s="30"/>
      <c r="AE17" s="30"/>
      <c r="AF17" s="30"/>
    </row>
    <row r="18" spans="2:32" ht="24" customHeight="1">
      <c r="B18" s="530"/>
      <c r="C18" s="531"/>
      <c r="D18" s="535"/>
      <c r="E18" s="181" t="s">
        <v>231</v>
      </c>
      <c r="F18" s="29"/>
      <c r="G18" s="130" t="str" cm="1">
        <f t="array" ref="G18">IFERROR( INDEX('Default values by region  avera'!$A$4:$T$50,(_xlfn.XMATCH($I$8,'Default values by region  avera'!$D$4:$D$49,0)),(_xlfn.XMATCH(E18,'Default values by region  avera'!$A$3:$T$3,0,))),"")</f>
        <v/>
      </c>
      <c r="H18" s="31" t="str" cm="1">
        <f t="array" aca="1" ref="H18" ca="1">IFERROR(_xlfn.XLOOKUP(ABS(G18),INDIRECT(SUBSTITUTE("'Range of variation by climatic '!My-Col$7:My-Col$11","My-Col",SUBSTITUTE(ADDRESS(1,_xlfn.XMATCH(E18,'Range of variation by climatic '!$A$3:$O$3,0),4),"1",""))),'Range of variation by climatic '!$A$7:$A$11,"N.A",-1),"")</f>
        <v/>
      </c>
      <c r="I18" s="31" t="str" cm="1">
        <f t="array" ref="I18">IFERROR(INDEX('Uncertainty - RR'!$A$4:$T$49,(_xlfn.XMATCH($I$8,'Uncertainty - RR'!$D$4:$D$49,0)),(_xlfn.XMATCH(E18,'Uncertainty - RR'!$A$3:$T$3,0))),"")</f>
        <v/>
      </c>
      <c r="J18" s="351" t="str">
        <f ca="1">IFERROR(H18*_xlfn.XLOOKUP(I18,'Uncertainty - RR'!$I$53:$I$58,'Uncertainty - RR'!$H$53:$H$58,,0), "N.A.")</f>
        <v>N.A.</v>
      </c>
      <c r="K18" s="219"/>
      <c r="L18" s="132" t="str">
        <f t="shared" si="2"/>
        <v>Select an option from dropdown</v>
      </c>
      <c r="M18" s="130" t="str" cm="1">
        <f t="array" ref="M18">IFERROR(INDEX('Default values by region  avera'!$A$4:$T$50,(_xlfn.XMATCH($O$8,'Default values by region  avera'!$D$4:$D$49,0)),(_xlfn.XMATCH(E18,'Default values by region  avera'!$A$3:$T$3,0,))),"")</f>
        <v/>
      </c>
      <c r="N18" s="31" t="str" cm="1">
        <f t="array" aca="1" ref="N18" ca="1">IFERROR(_xlfn.XLOOKUP(ABS(M18),INDIRECT(SUBSTITUTE("'Range of variation by climatic '!My-Col$7:My-Col$11","My-Col",SUBSTITUTE(ADDRESS(1,_xlfn.XMATCH(E18,'Range of variation by climatic '!$A$3:$O$3,0),4),"1",""))),'Range of variation by climatic '!$A$7:$A$11,"N.A",-1),"")</f>
        <v/>
      </c>
      <c r="O18" s="31" t="str" cm="1">
        <f t="array" ref="O18">IFERROR(INDEX('Uncertainty - RR'!$A$4:$T$49,(_xlfn.XMATCH($O$8,'Uncertainty - RR'!$D$4:$D$49,0)),(_xlfn.XMATCH(E18,'Uncertainty - RR'!$A$3:$T$3,0))),"")</f>
        <v/>
      </c>
      <c r="P18" s="351" t="str">
        <f ca="1">IFERROR(N18*_xlfn.XLOOKUP(O18,'Uncertainty - RR'!$I$53:$I$58,'Uncertainty - RR'!$H$53:$H$58,,0), "N.A.")</f>
        <v>N.A.</v>
      </c>
      <c r="Q18" s="217"/>
      <c r="R18" s="132" t="str">
        <f t="shared" si="0"/>
        <v>Select an option from dropdown</v>
      </c>
      <c r="S18" s="130" t="str" cm="1">
        <f t="array" ref="S18">IFERROR(INDEX('Default values by region  avera'!$A$4:$T$50,(_xlfn.XMATCH($U$8,'Default values by region  avera'!$D$4:$D$49,0)),(_xlfn.XMATCH(E18,'Default values by region  avera'!$A$3:$T$3,0,))),"")</f>
        <v/>
      </c>
      <c r="T18" s="31" t="str" cm="1">
        <f t="array" aca="1" ref="T18" ca="1">IFERROR(_xlfn.XLOOKUP(ABS(S18),INDIRECT(SUBSTITUTE("'Range of variation by climatic '!My-Col$7:My-Col$11","My-Col",SUBSTITUTE(ADDRESS(1,_xlfn.XMATCH(E18,'Range of variation by climatic '!$A$3:$O$3,0),4),"1",""))),'Range of variation by climatic '!$A$7:$A$11,"N.A",-1),"")</f>
        <v/>
      </c>
      <c r="U18" s="31" t="str" cm="1">
        <f t="array" ref="U18">IFERROR(INDEX('Uncertainty - RR'!$A$4:$T$49,(_xlfn.XMATCH($U$8,'Uncertainty - RR'!$D$4:$D$49,0)),(_xlfn.XMATCH(E18,'Uncertainty - RR'!$A$3:$T$3,0))),"")</f>
        <v/>
      </c>
      <c r="V18" s="351" t="str">
        <f ca="1">IFERROR(T18*_xlfn.XLOOKUP(U18,'Uncertainty - RR'!$I$53:$I$58,'Uncertainty - RR'!$H$53:$H$58,,0), "N.A.")</f>
        <v>N.A.</v>
      </c>
      <c r="W18" s="219"/>
      <c r="X18" s="132" t="str">
        <f t="shared" si="1"/>
        <v>Select an option from dropdown</v>
      </c>
      <c r="Y18" s="28"/>
      <c r="Z18" s="28"/>
      <c r="AA18" s="28"/>
      <c r="AB18" s="28"/>
      <c r="AC18" s="30"/>
      <c r="AD18" s="30"/>
      <c r="AE18" s="30"/>
      <c r="AF18" s="30"/>
    </row>
    <row r="19" spans="2:32" ht="24" customHeight="1">
      <c r="B19" s="530"/>
      <c r="C19" s="531"/>
      <c r="D19" s="537"/>
      <c r="E19" s="181" t="s">
        <v>232</v>
      </c>
      <c r="F19" s="29"/>
      <c r="G19" s="130"/>
      <c r="H19" s="201" t="str">
        <f ca="1">IFERROR(AVERAGE(H18,H12,H20),"")</f>
        <v/>
      </c>
      <c r="I19" s="31" t="str" cm="1">
        <f t="array" ref="I19">IFERROR(INDEX('Uncertainty - RR'!$A$4:$T$49,(_xlfn.XMATCH($I$8,'Uncertainty - RR'!$D$4:$D$49,0)),(_xlfn.XMATCH(E19,'Uncertainty - RR'!$A$3:$T$3,0))),"")</f>
        <v/>
      </c>
      <c r="J19" s="351" t="str">
        <f ca="1">IFERROR(H19*_xlfn.XLOOKUP(I19,'Uncertainty - RR'!$I$53:$I$58,'Uncertainty - RR'!$H$53:$H$58,,0), "N.A.")</f>
        <v>N.A.</v>
      </c>
      <c r="K19" s="219"/>
      <c r="L19" s="132" t="str">
        <f t="shared" si="2"/>
        <v>Select an option from dropdown</v>
      </c>
      <c r="M19" s="130" t="str" cm="1">
        <f t="array" ref="M19">IFERROR(INDEX('Default values by region  avera'!$A$4:$T$50,(_xlfn.XMATCH($O$8,'Default values by region  avera'!$D$4:$D$49,0)),(_xlfn.XMATCH(E19,'Default values by region  avera'!$A$3:$T$3,0,))),"")</f>
        <v/>
      </c>
      <c r="N19" s="201" t="str">
        <f ca="1">IFERROR(AVERAGE(N18,N12,N20),"")</f>
        <v/>
      </c>
      <c r="O19" s="31" t="str" cm="1">
        <f t="array" ref="O19">IFERROR(INDEX('Uncertainty - RR'!$A$4:$T$49,(_xlfn.XMATCH($O$8,'Uncertainty - RR'!$D$4:$D$49,0)),(_xlfn.XMATCH(E19,'Uncertainty - RR'!$A$3:$T$3,0))),"")</f>
        <v/>
      </c>
      <c r="P19" s="351" t="str">
        <f ca="1">IFERROR(N19*_xlfn.XLOOKUP(O19,'Uncertainty - RR'!$I$53:$I$58,'Uncertainty - RR'!$H$53:$H$58,,0), "N.A.")</f>
        <v>N.A.</v>
      </c>
      <c r="Q19" s="217"/>
      <c r="R19" s="132" t="str">
        <f t="shared" si="0"/>
        <v>Select an option from dropdown</v>
      </c>
      <c r="S19" s="130" t="str" cm="1">
        <f t="array" ref="S19">IFERROR(INDEX('Default values by region  avera'!$A$4:$T$50,(_xlfn.XMATCH($U$8,'Default values by region  avera'!$D$4:$D$49,0)),(_xlfn.XMATCH(E19,'Default values by region  avera'!$A$3:$T$3,0,))),"")</f>
        <v/>
      </c>
      <c r="T19" s="201" t="str">
        <f ca="1">IFERROR(AVERAGE(T18,T12,T20),"")</f>
        <v/>
      </c>
      <c r="U19" s="31" t="str" cm="1">
        <f t="array" ref="U19">IFERROR(INDEX('Uncertainty - RR'!$A$4:$T$49,(_xlfn.XMATCH($U$8,'Uncertainty - RR'!$D$4:$D$49,0)),(_xlfn.XMATCH(E19,'Uncertainty - RR'!$A$3:$T$3,0))),"")</f>
        <v/>
      </c>
      <c r="V19" s="351" t="str">
        <f ca="1">IFERROR(T19*_xlfn.XLOOKUP(U19,'Uncertainty - RR'!$I$53:$I$58,'Uncertainty - RR'!$H$53:$H$58,,0), "N.A.")</f>
        <v>N.A.</v>
      </c>
      <c r="W19" s="219"/>
      <c r="X19" s="132" t="str">
        <f t="shared" si="1"/>
        <v>Select an option from dropdown</v>
      </c>
      <c r="AC19" s="30"/>
      <c r="AD19" s="30"/>
      <c r="AE19" s="30"/>
      <c r="AF19" s="30"/>
    </row>
    <row r="20" spans="2:32" ht="24" customHeight="1">
      <c r="B20" s="530"/>
      <c r="C20" s="531"/>
      <c r="D20" s="536" t="s">
        <v>233</v>
      </c>
      <c r="E20" s="181" t="s">
        <v>234</v>
      </c>
      <c r="F20" s="29"/>
      <c r="G20" s="130" t="str" cm="1">
        <f t="array" ref="G20">IFERROR( INDEX('Default values by region  avera'!$A$4:$T$50,(_xlfn.XMATCH($I$8,'Default values by region  avera'!$D$4:$D$49,0)),(_xlfn.XMATCH(E20,'Default values by region  avera'!$A$3:$T$3,0,))),"")</f>
        <v/>
      </c>
      <c r="H20" s="31" t="str" cm="1">
        <f t="array" aca="1" ref="H20" ca="1">IFERROR(_xlfn.XLOOKUP(ABS(G20),INDIRECT(SUBSTITUTE("'Range of variation by climatic '!My-Col$7:My-Col$11","My-Col",SUBSTITUTE(ADDRESS(1,_xlfn.XMATCH(E20,'Range of variation by climatic '!$A$3:$O$3,0),4),"1",""))),'Range of variation by climatic '!$A$7:$A$11,"N.A",-1),"")</f>
        <v/>
      </c>
      <c r="I20" s="31" t="str" cm="1">
        <f t="array" ref="I20">IFERROR(INDEX('Uncertainty - RR'!$A$4:$T$49,(_xlfn.XMATCH($I$8,'Uncertainty - RR'!$D$4:$D$49,0)),(_xlfn.XMATCH(E20,'Uncertainty - RR'!$A$3:$T$3,0))),"")</f>
        <v/>
      </c>
      <c r="J20" s="351" t="str">
        <f ca="1">IFERROR(H20*_xlfn.XLOOKUP(I20,'Uncertainty - RR'!$I$53:$I$58,'Uncertainty - RR'!$H$53:$H$58,,0), "N.A.")</f>
        <v>N.A.</v>
      </c>
      <c r="K20" s="219"/>
      <c r="L20" s="132" t="str">
        <f t="shared" si="2"/>
        <v>Select an option from dropdown</v>
      </c>
      <c r="M20" s="130" t="str" cm="1">
        <f t="array" ref="M20">IFERROR(INDEX('Default values by region  avera'!$A$4:$T$50,(_xlfn.XMATCH($O$8,'Default values by region  avera'!$D$4:$D$49,0)),(_xlfn.XMATCH(E20,'Default values by region  avera'!$A$3:$T$3,0,))),"")</f>
        <v/>
      </c>
      <c r="N20" s="31" t="str" cm="1">
        <f t="array" aca="1" ref="N20" ca="1">IFERROR(_xlfn.XLOOKUP(ABS(M20),INDIRECT(SUBSTITUTE("'Range of variation by climatic '!My-Col$7:My-Col$11","My-Col",SUBSTITUTE(ADDRESS(1,_xlfn.XMATCH(E20,'Range of variation by climatic '!$A$3:$O$3,0),4),"1",""))),'Range of variation by climatic '!$A$7:$A$11,"N.A",-1),"")</f>
        <v/>
      </c>
      <c r="O20" s="31" t="str" cm="1">
        <f t="array" ref="O20">IFERROR(INDEX('Uncertainty - RR'!$A$4:$T$49,(_xlfn.XMATCH($O$8,'Uncertainty - RR'!$D$4:$D$49,0)),(_xlfn.XMATCH(E20,'Uncertainty - RR'!$A$3:$T$3,0))),"")</f>
        <v/>
      </c>
      <c r="P20" s="351" t="str">
        <f ca="1">IFERROR(N20*_xlfn.XLOOKUP(O20,'Uncertainty - RR'!$I$53:$I$58,'Uncertainty - RR'!$H$53:$H$58,,0), "N.A.")</f>
        <v>N.A.</v>
      </c>
      <c r="Q20" s="217"/>
      <c r="R20" s="132" t="str">
        <f t="shared" si="0"/>
        <v>Select an option from dropdown</v>
      </c>
      <c r="S20" s="130" t="str" cm="1">
        <f t="array" ref="S20">IFERROR(INDEX('Default values by region  avera'!$A$4:$T$50,(_xlfn.XMATCH($U$8,'Default values by region  avera'!$D$4:$D$49,0)),(_xlfn.XMATCH(E20,'Default values by region  avera'!$A$3:$T$3,0,))),"")</f>
        <v/>
      </c>
      <c r="T20" s="31" t="str" cm="1">
        <f t="array" aca="1" ref="T20" ca="1">IFERROR(_xlfn.XLOOKUP(ABS(S20),INDIRECT(SUBSTITUTE("'Range of variation by climatic '!My-Col$7:My-Col$11","My-Col",SUBSTITUTE(ADDRESS(1,_xlfn.XMATCH(E20,'Range of variation by climatic '!$A$3:$O$3,0),4),"1",""))),'Range of variation by climatic '!$A$7:$A$11,"N.A",-1),"")</f>
        <v/>
      </c>
      <c r="U20" s="31" t="str" cm="1">
        <f t="array" ref="U20">IFERROR(INDEX('Uncertainty - RR'!$A$4:$T$49,(_xlfn.XMATCH($U$8,'Uncertainty - RR'!$D$4:$D$49,0)),(_xlfn.XMATCH(E20,'Uncertainty - RR'!$A$3:$T$3,0))),"")</f>
        <v/>
      </c>
      <c r="V20" s="351" t="str">
        <f ca="1">IFERROR(T20*_xlfn.XLOOKUP(U20,'Uncertainty - RR'!$I$53:$I$58,'Uncertainty - RR'!$H$53:$H$58,,0), "N.A.")</f>
        <v>N.A.</v>
      </c>
      <c r="W20" s="219"/>
      <c r="X20" s="132" t="str">
        <f t="shared" si="1"/>
        <v>Select an option from dropdown</v>
      </c>
      <c r="AC20" s="30"/>
      <c r="AD20" s="30"/>
      <c r="AE20" s="30"/>
      <c r="AF20" s="30"/>
    </row>
    <row r="21" spans="2:32" ht="24" customHeight="1">
      <c r="B21" s="532"/>
      <c r="C21" s="533"/>
      <c r="D21" s="537"/>
      <c r="E21" s="181" t="s">
        <v>235</v>
      </c>
      <c r="F21" s="29"/>
      <c r="G21" s="130" t="str" cm="1">
        <f t="array" ref="G21">IFERROR( INDEX('Default values by region  avera'!$A$4:$T$50,(_xlfn.XMATCH($I$8,'Default values by region  avera'!$D$4:$D$49,0)),(_xlfn.XMATCH(E21,'Default values by region  avera'!$A$3:$T$3,0,))),"")</f>
        <v/>
      </c>
      <c r="H21" s="128" t="str" cm="1">
        <f t="array" aca="1" ref="H21" ca="1">IFERROR(_xlfn.XLOOKUP(ABS(G21),INDIRECT(SUBSTITUTE("'Range of variation by climatic '!My-Col$7:My-Col$11","My-Col",SUBSTITUTE(ADDRESS(1,_xlfn.XMATCH(E21,'Range of variation by climatic '!$A$3:$O$3,0),4),"1",""))),'Range of variation by climatic '!$A$7:$A$11,"N.A",-1),"")</f>
        <v/>
      </c>
      <c r="I21" s="128" t="str" cm="1">
        <f t="array" ref="I21">IFERROR(INDEX('Uncertainty - RR'!$A$4:$T$49,(_xlfn.XMATCH($I$8,'Uncertainty - RR'!$D$4:$D$49,0)),(_xlfn.XMATCH(E21,'Uncertainty - RR'!$A$3:$T$3,0))),"")</f>
        <v/>
      </c>
      <c r="J21" s="359" t="str">
        <f ca="1">IFERROR(H21*_xlfn.XLOOKUP(I21,'Uncertainty - RR'!$I$53:$I$58,'Uncertainty - RR'!$H$53:$H$58,,0), "N.A.")</f>
        <v>N.A.</v>
      </c>
      <c r="K21" s="219"/>
      <c r="L21" s="132" t="str">
        <f t="shared" si="2"/>
        <v>Select an option from dropdown</v>
      </c>
      <c r="M21" s="131" t="str" cm="1">
        <f t="array" ref="M21">IFERROR(INDEX('Default values by region  avera'!$A$4:$T$50,(_xlfn.XMATCH($O$8,'Default values by region  avera'!$D$4:$D$49,0)),(_xlfn.XMATCH(E21,'Default values by region  avera'!$A$3:$T$3,0,))),"")</f>
        <v/>
      </c>
      <c r="N21" s="128" t="str" cm="1">
        <f t="array" aca="1" ref="N21" ca="1">IFERROR(_xlfn.XLOOKUP(ABS(M21),INDIRECT(SUBSTITUTE("'Range of variation by climatic '!My-Col$7:My-Col$11","My-Col",SUBSTITUTE(ADDRESS(1,_xlfn.XMATCH(E21,'Range of variation by climatic '!$A$3:$O$3,0),4),"1",""))),'Range of variation by climatic '!$A$7:$A$11,"N.A",-1),"")</f>
        <v/>
      </c>
      <c r="O21" s="128" t="str" cm="1">
        <f t="array" ref="O21">IFERROR(INDEX('Uncertainty - RR'!$A$4:$T$49,(_xlfn.XMATCH($O$8,'Uncertainty - RR'!$D$4:$D$49,0)),(_xlfn.XMATCH(E21,'Uncertainty - RR'!$A$3:$T$3,0))),"")</f>
        <v/>
      </c>
      <c r="P21" s="359" t="str">
        <f ca="1">IFERROR(N21*_xlfn.XLOOKUP(O21,'Uncertainty - RR'!$I$53:$I$58,'Uncertainty - RR'!$H$53:$H$58,,0), "N.A.")</f>
        <v>N.A.</v>
      </c>
      <c r="Q21" s="217"/>
      <c r="R21" s="132" t="str">
        <f t="shared" si="0"/>
        <v>Select an option from dropdown</v>
      </c>
      <c r="S21" s="131" t="str" cm="1">
        <f t="array" ref="S21">IFERROR(INDEX('Default values by region  avera'!$A$4:$T$50,(_xlfn.XMATCH($U$8,'Default values by region  avera'!$D$4:$D$49,0)),(_xlfn.XMATCH(E21,'Default values by region  avera'!$A$3:$T$3,0,))),"")</f>
        <v/>
      </c>
      <c r="T21" s="128" t="str" cm="1">
        <f t="array" aca="1" ref="T21" ca="1">IFERROR(_xlfn.XLOOKUP(ABS(S21),INDIRECT(SUBSTITUTE("'Range of variation by climatic '!My-Col$7:My-Col$11","My-Col",SUBSTITUTE(ADDRESS(1,_xlfn.XMATCH(E21,'Range of variation by climatic '!$A$3:$O$3,0),4),"1",""))),'Range of variation by climatic '!$A$7:$A$11,"N.A",-1),"")</f>
        <v/>
      </c>
      <c r="U21" s="128" t="str" cm="1">
        <f t="array" ref="U21">IFERROR(INDEX('Uncertainty - RR'!$A$4:$T$49,(_xlfn.XMATCH($U$8,'Uncertainty - RR'!$D$4:$D$49,0)),(_xlfn.XMATCH(E21,'Uncertainty - RR'!$A$3:$T$3,0))),"")</f>
        <v/>
      </c>
      <c r="V21" s="359" t="str">
        <f ca="1">IFERROR(T21*_xlfn.XLOOKUP(U21,'Uncertainty - RR'!$I$53:$I$58,'Uncertainty - RR'!$H$53:$H$58,,0), "N.A.")</f>
        <v>N.A.</v>
      </c>
      <c r="W21" s="218"/>
      <c r="X21" s="132" t="str">
        <f t="shared" si="1"/>
        <v>Select an option from dropdown</v>
      </c>
      <c r="AC21" s="30"/>
      <c r="AD21" s="30"/>
      <c r="AE21" s="30"/>
      <c r="AF21" s="30"/>
    </row>
    <row r="22" spans="2:32" ht="24" customHeight="1">
      <c r="B22" s="540" t="s">
        <v>236</v>
      </c>
      <c r="C22" s="541"/>
      <c r="D22" s="538" t="s">
        <v>237</v>
      </c>
      <c r="E22" s="180" t="s">
        <v>238</v>
      </c>
      <c r="F22" s="29"/>
      <c r="G22" s="162" t="str" cm="1">
        <f t="array" ref="G22">IFERROR( INDEX('Default values by region  avera'!$A$4:$T$50,(_xlfn.XMATCH($I$8,'Default values by region  avera'!$D$4:$D$49,0)),(_xlfn.XMATCH(E22,'Default values by region  avera'!$A$3:$T$3,0,))),"")</f>
        <v/>
      </c>
      <c r="H22" s="163" t="str" cm="1">
        <f t="array" aca="1" ref="H22" ca="1">IFERROR(_xlfn.XLOOKUP(ABS(G22),INDIRECT(SUBSTITUTE("'Range of variation by climatic '!My-Col$7:My-Col$11","My-Col",SUBSTITUTE(ADDRESS(1,_xlfn.XMATCH(E22,'Range of variation by climatic '!$A$3:$O$3,0),4),"1",""))),'Range of variation by climatic '!$A$7:$A$11,"N.A",-1),"")</f>
        <v/>
      </c>
      <c r="I22" s="163" t="str" cm="1">
        <f t="array" ref="I22">IFERROR(INDEX('Uncertainty - RR'!$A$4:$T$49,(_xlfn.XMATCH($I$8,'Uncertainty - RR'!$D$4:$D$49,0)),(_xlfn.XMATCH(E22,'Uncertainty - RR'!$A$3:$T$3,0))),"")</f>
        <v/>
      </c>
      <c r="J22" s="351" t="str">
        <f ca="1">IFERROR(H22*_xlfn.XLOOKUP(I22,'Uncertainty - RR'!$I$53:$I$58,'Uncertainty - RR'!$H$53:$H$58,,0), "N.A.")</f>
        <v>N.A.</v>
      </c>
      <c r="K22" s="219"/>
      <c r="L22" s="132" t="str">
        <f t="shared" si="2"/>
        <v>Select an option from dropdown</v>
      </c>
      <c r="M22" s="165" t="str" cm="1">
        <f t="array" ref="M22">IFERROR(INDEX('Default values by region  avera'!$A$4:$T$50,(_xlfn.XMATCH($O$8,'Default values by region  avera'!$D$4:$D$49,0)),(_xlfn.XMATCH(E22,'Default values by region  avera'!$A$3:$T$3,0,))),"")</f>
        <v/>
      </c>
      <c r="N22" s="163" t="str" cm="1">
        <f t="array" aca="1" ref="N22" ca="1">IFERROR(_xlfn.XLOOKUP(ABS(M22),INDIRECT(SUBSTITUTE("'Range of variation by climatic '!My-Col$7:My-Col$11","My-Col",SUBSTITUTE(ADDRESS(1,_xlfn.XMATCH(E22,'Range of variation by climatic '!$A$3:$O$3,0),4),"1",""))),'Range of variation by climatic '!$A$7:$A$11,"N.A",-1),"")</f>
        <v/>
      </c>
      <c r="O22" s="163" t="str" cm="1">
        <f t="array" ref="O22">IFERROR(INDEX('Uncertainty - RR'!$A$4:$T$49,(_xlfn.XMATCH($O$8,'Uncertainty - RR'!$D$4:$D$49,0)),(_xlfn.XMATCH(E22,'Uncertainty - RR'!$A$3:$T$3,0))),"")</f>
        <v/>
      </c>
      <c r="P22" s="351" t="str">
        <f ca="1">IFERROR(N22*_xlfn.XLOOKUP(O22,'Uncertainty - RR'!$I$53:$I$58,'Uncertainty - RR'!$H$53:$H$58,,0), "N.A.")</f>
        <v>N.A.</v>
      </c>
      <c r="Q22" s="217"/>
      <c r="R22" s="132" t="str">
        <f t="shared" si="0"/>
        <v>Select an option from dropdown</v>
      </c>
      <c r="S22" s="165" t="str" cm="1">
        <f t="array" ref="S22">IFERROR(INDEX('Default values by region  avera'!$A$4:$T$50,(_xlfn.XMATCH($U$8,'Default values by region  avera'!$D$4:$D$49,0)),(_xlfn.XMATCH(E22,'Default values by region  avera'!$A$3:$T$3,0,))),"")</f>
        <v/>
      </c>
      <c r="T22" s="163" t="str" cm="1">
        <f t="array" aca="1" ref="T22" ca="1">IFERROR(_xlfn.XLOOKUP(ABS(S22),INDIRECT(SUBSTITUTE("'Range of variation by climatic '!My-Col$7:My-Col$11","My-Col",SUBSTITUTE(ADDRESS(1,_xlfn.XMATCH(E22,'Range of variation by climatic '!$A$3:$O$3,0),4),"1",""))),'Range of variation by climatic '!$A$7:$A$11,"N.A",-1),"")</f>
        <v/>
      </c>
      <c r="U22" s="163" t="str" cm="1">
        <f t="array" ref="U22">IFERROR(INDEX('Uncertainty - RR'!$A$4:$T$49,(_xlfn.XMATCH($U$8,'Uncertainty - RR'!$D$4:$D$49,0)),(_xlfn.XMATCH(E22,'Uncertainty - RR'!$A$3:$T$3,0))),"")</f>
        <v/>
      </c>
      <c r="V22" s="351" t="str">
        <f ca="1">IFERROR(T22*_xlfn.XLOOKUP(U22,'Uncertainty - RR'!$I$53:$I$58,'Uncertainty - RR'!$H$53:$H$58,,0), "N.A.")</f>
        <v>N.A.</v>
      </c>
      <c r="W22" s="217"/>
      <c r="X22" s="132" t="str">
        <f t="shared" si="1"/>
        <v>Select an option from dropdown</v>
      </c>
      <c r="Y22" s="331"/>
      <c r="Z22" s="30"/>
      <c r="AA22" s="30"/>
      <c r="AB22" s="30"/>
      <c r="AC22" s="30"/>
      <c r="AD22" s="30"/>
      <c r="AE22" s="30"/>
      <c r="AF22" s="30"/>
    </row>
    <row r="23" spans="2:32" ht="24" customHeight="1">
      <c r="B23" s="542"/>
      <c r="C23" s="543"/>
      <c r="D23" s="539"/>
      <c r="E23" s="183" t="s">
        <v>239</v>
      </c>
      <c r="F23" s="29"/>
      <c r="G23" s="160" t="str" cm="1">
        <f t="array" ref="G23">IFERROR( INDEX('Default values by region  avera'!$A$4:$T$50,(_xlfn.XMATCH($I$8,'Default values by region  avera'!$D$4:$D$49,0)),(_xlfn.XMATCH(E23,'Default values by region  avera'!$A$3:$T$3,0,))),"")</f>
        <v/>
      </c>
      <c r="H23" s="161" t="str" cm="1">
        <f t="array" aca="1" ref="H23" ca="1">IFERROR(_xlfn.XLOOKUP(ABS(G23),INDIRECT(SUBSTITUTE("'Range of variation by climatic '!My-Col$7:My-Col$11","My-Col",SUBSTITUTE(ADDRESS(1,_xlfn.XMATCH(E23,'Range of variation by climatic '!$A$3:$O$3,0),4),"1",""))),'Range of variation by climatic '!$A$7:$A$11,"N.A",-1),"")</f>
        <v/>
      </c>
      <c r="I23" s="356" t="str" cm="1">
        <f t="array" ref="I23">IFERROR(INDEX('Uncertainty - RR'!$A$4:$T$49,(_xlfn.XMATCH($I$8,'Uncertainty - RR'!$D$4:$D$49,0)),(_xlfn.XMATCH(E23,'Uncertainty - RR'!$A$3:$T$3,0))),"")</f>
        <v/>
      </c>
      <c r="J23" s="359" t="str">
        <f ca="1">IFERROR(H23*_xlfn.XLOOKUP(I23,'Uncertainty - RR'!$I$53:$I$58,'Uncertainty - RR'!$H$53:$H$58,,0), "N.A.")</f>
        <v>N.A.</v>
      </c>
      <c r="K23" s="219"/>
      <c r="L23" s="132" t="str">
        <f t="shared" si="2"/>
        <v>Select an option from dropdown</v>
      </c>
      <c r="M23" s="131" t="str" cm="1">
        <f t="array" ref="M23">IFERROR(INDEX('Default values by region  avera'!$A$4:$T$50,(_xlfn.XMATCH($O$8,'Default values by region  avera'!$D$4:$D$49,0)),(_xlfn.XMATCH(E23,'Default values by region  avera'!$A$3:$T$3,0,))),"")</f>
        <v/>
      </c>
      <c r="N23" s="161" t="str" cm="1">
        <f t="array" aca="1" ref="N23" ca="1">IFERROR(_xlfn.XLOOKUP(ABS(M23),INDIRECT(SUBSTITUTE("'Range of variation by climatic '!My-Col$7:My-Col$11","My-Col",SUBSTITUTE(ADDRESS(1,_xlfn.XMATCH(E23,'Range of variation by climatic '!$A$3:$O$3,0),4),"1",""))),'Range of variation by climatic '!$A$7:$A$11,"N.A",-1),"")</f>
        <v/>
      </c>
      <c r="O23" s="128" t="str" cm="1">
        <f t="array" ref="O23">IFERROR(INDEX('Uncertainty - RR'!$A$4:$T$49,(_xlfn.XMATCH($O$8,'Uncertainty - RR'!$D$4:$D$49,0)),(_xlfn.XMATCH(E23,'Uncertainty - RR'!$A$3:$T$3,0))),"")</f>
        <v/>
      </c>
      <c r="P23" s="359" t="str">
        <f ca="1">IFERROR(N23*_xlfn.XLOOKUP(O23,'Uncertainty - RR'!$I$53:$I$58,'Uncertainty - RR'!$H$53:$H$58,,0), "N.A.")</f>
        <v>N.A.</v>
      </c>
      <c r="Q23" s="217"/>
      <c r="R23" s="132" t="str">
        <f t="shared" si="0"/>
        <v>Select an option from dropdown</v>
      </c>
      <c r="S23" s="131" t="str" cm="1">
        <f t="array" ref="S23">IFERROR(INDEX('Default values by region  avera'!$A$4:$T$50,(_xlfn.XMATCH($U$8,'Default values by region  avera'!$D$4:$D$49,0)),(_xlfn.XMATCH(E23,'Default values by region  avera'!$A$3:$T$3,0,))),"")</f>
        <v/>
      </c>
      <c r="T23" s="161" t="str" cm="1">
        <f t="array" aca="1" ref="T23" ca="1">IFERROR(_xlfn.XLOOKUP(ABS(S23),INDIRECT(SUBSTITUTE("'Range of variation by climatic '!My-Col$7:My-Col$11","My-Col",SUBSTITUTE(ADDRESS(1,_xlfn.XMATCH(E23,'Range of variation by climatic '!$A$3:$O$3,0),4),"1",""))),'Range of variation by climatic '!$A$7:$A$11,"N.A",-1),"")</f>
        <v/>
      </c>
      <c r="U23" s="128" t="str" cm="1">
        <f t="array" ref="U23">IFERROR(INDEX('Uncertainty - RR'!$A$4:$T$49,(_xlfn.XMATCH($U$8,'Uncertainty - RR'!$D$4:$D$49,0)),(_xlfn.XMATCH(E23,'Uncertainty - RR'!$A$3:$T$3,0))),"")</f>
        <v/>
      </c>
      <c r="V23" s="359" t="str">
        <f ca="1">IFERROR(T23*_xlfn.XLOOKUP(U23,'Uncertainty - RR'!$I$53:$I$58,'Uncertainty - RR'!$H$53:$H$58,,0), "N.A.")</f>
        <v>N.A.</v>
      </c>
      <c r="W23" s="218"/>
      <c r="X23" s="132" t="str">
        <f t="shared" si="1"/>
        <v>Select an option from dropdown</v>
      </c>
      <c r="Y23" s="331"/>
      <c r="Z23" s="30"/>
      <c r="AA23" s="30"/>
      <c r="AB23" s="30"/>
      <c r="AC23" s="30"/>
      <c r="AD23" s="30"/>
      <c r="AE23" s="30"/>
      <c r="AF23" s="30"/>
    </row>
    <row r="24" spans="2:32" ht="28.5" customHeight="1">
      <c r="B24" s="439" t="s">
        <v>240</v>
      </c>
      <c r="C24" s="439"/>
      <c r="D24" s="439"/>
      <c r="E24" s="439"/>
      <c r="F24" s="30"/>
      <c r="G24" s="30"/>
      <c r="H24" s="548" t="s">
        <v>241</v>
      </c>
      <c r="I24" s="549"/>
      <c r="J24" s="355" t="e">
        <f ca="1">AVERAGEIFS(J11:J21,J11:J21,"&gt;=2",K11:K21,"Negative")</f>
        <v>#DIV/0!</v>
      </c>
      <c r="K24" s="30"/>
      <c r="L24" s="30"/>
      <c r="M24" s="30"/>
      <c r="N24" s="550" t="s">
        <v>241</v>
      </c>
      <c r="O24" s="551"/>
      <c r="P24" s="355" t="e">
        <f ca="1">AVERAGEIFS(P11:P21,P11:P21,"&gt;=2",Q11:Q21,"Negative")</f>
        <v>#DIV/0!</v>
      </c>
      <c r="Q24" s="30"/>
      <c r="R24" s="30"/>
      <c r="S24" s="30"/>
      <c r="T24" s="550" t="s">
        <v>241</v>
      </c>
      <c r="U24" s="551"/>
      <c r="V24" s="355" t="e">
        <f ca="1">AVERAGEIFS(V11:V21,V11:V21,"&gt;=2",W11:W21,"Negative")</f>
        <v>#DIV/0!</v>
      </c>
      <c r="W24" s="30"/>
      <c r="X24" s="30"/>
      <c r="Y24" s="30"/>
      <c r="Z24" s="30"/>
      <c r="AA24" s="30"/>
      <c r="AB24" s="30"/>
      <c r="AC24" s="30"/>
      <c r="AD24" s="30"/>
      <c r="AE24" s="30"/>
      <c r="AF24" s="30"/>
    </row>
    <row r="25" spans="2:32" ht="28.5" customHeight="1">
      <c r="B25" s="209"/>
      <c r="C25" s="209"/>
      <c r="D25" s="209"/>
      <c r="E25" s="209"/>
      <c r="F25" s="30"/>
      <c r="G25" s="30"/>
      <c r="H25" s="552" t="s">
        <v>242</v>
      </c>
      <c r="I25" s="552"/>
      <c r="J25" s="353" t="e">
        <f ca="1">AVERAGE(J22:J23)</f>
        <v>#DIV/0!</v>
      </c>
      <c r="K25" s="30"/>
      <c r="L25" s="30"/>
      <c r="M25" s="30"/>
      <c r="N25" s="552" t="s">
        <v>242</v>
      </c>
      <c r="O25" s="552"/>
      <c r="P25" s="353" t="e">
        <f ca="1">AVERAGE(P22:P23)</f>
        <v>#DIV/0!</v>
      </c>
      <c r="Q25" s="30"/>
      <c r="R25" s="30"/>
      <c r="S25" s="30"/>
      <c r="T25" s="552" t="s">
        <v>242</v>
      </c>
      <c r="U25" s="552"/>
      <c r="V25" s="353" t="e">
        <f ca="1">AVERAGE(V22:V23)</f>
        <v>#DIV/0!</v>
      </c>
      <c r="W25" s="30"/>
      <c r="X25" s="30"/>
      <c r="Y25" s="30"/>
      <c r="Z25" s="30"/>
      <c r="AA25" s="30"/>
      <c r="AB25" s="30"/>
      <c r="AC25" s="30"/>
      <c r="AD25" s="30"/>
      <c r="AE25" s="30"/>
      <c r="AF25" s="30"/>
    </row>
    <row r="26" spans="2:32" ht="28.5" customHeight="1" thickBot="1">
      <c r="B26" s="209"/>
      <c r="C26" s="209"/>
      <c r="D26" s="209"/>
      <c r="E26" s="209"/>
      <c r="F26" s="30"/>
      <c r="G26" s="30"/>
      <c r="H26" s="358"/>
      <c r="I26" s="210"/>
      <c r="J26" s="210"/>
      <c r="K26" s="210"/>
      <c r="L26" s="210"/>
      <c r="M26" s="210"/>
      <c r="N26" s="358"/>
      <c r="O26" s="210"/>
      <c r="P26" s="210"/>
      <c r="Q26" s="210"/>
      <c r="R26" s="210"/>
      <c r="S26" s="210"/>
      <c r="T26" s="358"/>
      <c r="U26" s="30"/>
      <c r="V26" s="30"/>
      <c r="W26" s="30"/>
      <c r="X26" s="30"/>
      <c r="Y26" s="30"/>
      <c r="Z26" s="30"/>
      <c r="AA26" s="30"/>
      <c r="AB26" s="30"/>
      <c r="AC26" s="30"/>
      <c r="AD26" s="30"/>
      <c r="AE26" s="30"/>
      <c r="AF26" s="30"/>
    </row>
    <row r="27" spans="2:32" ht="51" customHeight="1" thickBot="1">
      <c r="F27" s="527" t="s">
        <v>243</v>
      </c>
      <c r="G27" s="527"/>
      <c r="H27" s="212" t="s">
        <v>244</v>
      </c>
      <c r="I27" s="486" t="s">
        <v>245</v>
      </c>
      <c r="J27" s="486"/>
      <c r="K27" s="486"/>
      <c r="L27" s="486"/>
      <c r="M27" s="30"/>
      <c r="N27" s="481" t="s">
        <v>193</v>
      </c>
      <c r="O27" s="482"/>
      <c r="P27" s="132"/>
      <c r="Q27" s="30"/>
      <c r="R27" s="132"/>
      <c r="S27" s="30"/>
      <c r="T27" s="30"/>
      <c r="U27" s="30"/>
      <c r="V27" s="30"/>
      <c r="W27" s="30"/>
      <c r="X27" s="30"/>
      <c r="Y27" s="30"/>
      <c r="Z27" s="30"/>
      <c r="AA27" s="30"/>
      <c r="AB27" s="30"/>
      <c r="AC27" s="30"/>
      <c r="AD27" s="30"/>
      <c r="AE27" s="30"/>
      <c r="AF27" s="30"/>
    </row>
    <row r="28" spans="2:32" ht="42.75" customHeight="1" thickBot="1">
      <c r="E28" s="211" t="s">
        <v>246</v>
      </c>
      <c r="F28" s="485">
        <f ca="1">IFERROR((J24*$I$9),0)+IFERROR((P24*$O$9),0)+IFERROR((V24*$U$9),0)</f>
        <v>0</v>
      </c>
      <c r="G28" s="485"/>
      <c r="H28" s="213" t="str">
        <f ca="1">IFERROR(_xlfn.XLOOKUP(F28,'Data Valid. Internal-External'!AZ3:AZ9,'Data Valid. Internal-External'!BA3:BA9,,-1,),"")</f>
        <v/>
      </c>
      <c r="I28" s="546" t="s">
        <v>247</v>
      </c>
      <c r="J28" s="547"/>
      <c r="K28" s="214"/>
      <c r="L28" s="215" t="str" cm="1">
        <f t="array" aca="1" ref="L28" ca="1">IFERROR(_xlfn.IFS(K28="Y",IF(H28&lt;=1,1,0.6),K28="N",IF(H28&lt;=1,1,1),K28="",""),"")</f>
        <v/>
      </c>
      <c r="M28" s="132" t="str">
        <f>IF(K28="","Select an option from dropdown","")</f>
        <v>Select an option from dropdown</v>
      </c>
      <c r="N28" s="483" cm="1">
        <f t="array" aca="1" ref="N28" ca="1">IFERROR(_xlfn.IFS(F28&gt;1,1+((H28-1)*L28),F28=1,1,F28&lt;1,1,H28="",""),"")</f>
        <v>1</v>
      </c>
      <c r="O28" s="484"/>
      <c r="P28" s="362"/>
      <c r="Q28" s="30"/>
      <c r="S28" s="30"/>
      <c r="T28" s="30"/>
      <c r="U28" s="30"/>
      <c r="V28" s="30"/>
      <c r="W28" s="30"/>
      <c r="X28" s="30"/>
      <c r="Y28" s="30"/>
      <c r="Z28" s="30"/>
      <c r="AA28" s="30"/>
      <c r="AB28" s="30"/>
      <c r="AC28" s="30"/>
      <c r="AD28" s="30"/>
      <c r="AE28" s="30"/>
      <c r="AF28" s="30"/>
    </row>
    <row r="29" spans="2:32">
      <c r="C29" s="28"/>
      <c r="D29" s="28"/>
      <c r="E29" s="28"/>
      <c r="F29" s="32"/>
      <c r="G29" s="32"/>
      <c r="H29" s="32"/>
      <c r="I29" s="32"/>
      <c r="J29" s="32"/>
      <c r="K29" s="30"/>
      <c r="L29" s="30"/>
      <c r="M29" s="30"/>
      <c r="N29" s="30"/>
      <c r="O29" s="30"/>
      <c r="P29" s="30"/>
      <c r="Q29" s="30"/>
      <c r="R29" s="30"/>
      <c r="S29" s="30"/>
      <c r="T29" s="30"/>
      <c r="U29" s="30"/>
      <c r="V29" s="30"/>
      <c r="W29" s="30"/>
      <c r="X29" s="30"/>
      <c r="Y29" s="30"/>
      <c r="Z29" s="30"/>
      <c r="AA29" s="30"/>
      <c r="AB29" s="30"/>
      <c r="AC29" s="30"/>
      <c r="AD29" s="30"/>
      <c r="AE29" s="30"/>
      <c r="AF29" s="30"/>
    </row>
    <row r="30" spans="2:32" ht="15" customHeight="1">
      <c r="E30" s="32"/>
      <c r="F30" s="32"/>
      <c r="G30" s="32"/>
      <c r="H30" s="32"/>
      <c r="I30" s="32"/>
      <c r="J30" s="32"/>
      <c r="S30" s="30"/>
      <c r="U30" s="30"/>
      <c r="V30" s="30"/>
    </row>
    <row r="31" spans="2:32" ht="15" customHeight="1" thickBot="1">
      <c r="U31" s="30"/>
      <c r="V31" s="30"/>
    </row>
    <row r="32" spans="2:32" ht="20.45" customHeight="1">
      <c r="D32" s="504" t="s">
        <v>248</v>
      </c>
      <c r="E32" s="505"/>
      <c r="F32" s="505"/>
      <c r="G32" s="505"/>
      <c r="H32" s="505"/>
      <c r="I32" s="506"/>
      <c r="J32" s="349"/>
      <c r="L32" s="512" t="s">
        <v>249</v>
      </c>
      <c r="M32" s="513"/>
      <c r="N32" s="513"/>
      <c r="O32" s="514"/>
      <c r="P32" s="226"/>
      <c r="U32" s="30"/>
      <c r="V32" s="30"/>
    </row>
    <row r="33" spans="4:22" ht="15" customHeight="1">
      <c r="D33" s="507" t="s">
        <v>245</v>
      </c>
      <c r="E33" s="508"/>
      <c r="F33" s="508"/>
      <c r="G33" s="508"/>
      <c r="H33" s="508"/>
      <c r="I33" s="509"/>
      <c r="J33" s="350"/>
      <c r="L33" s="515" t="s">
        <v>250</v>
      </c>
      <c r="M33" s="516"/>
      <c r="N33" s="517" t="s">
        <v>251</v>
      </c>
      <c r="O33" s="518"/>
      <c r="P33" s="226"/>
      <c r="U33" s="30"/>
      <c r="V33" s="30"/>
    </row>
    <row r="34" spans="4:22" ht="26.45" customHeight="1">
      <c r="D34" s="520" t="s">
        <v>252</v>
      </c>
      <c r="E34" s="522" t="s">
        <v>253</v>
      </c>
      <c r="F34" s="522"/>
      <c r="G34" s="522"/>
      <c r="H34" s="522"/>
      <c r="I34" s="523"/>
      <c r="J34" s="350"/>
      <c r="L34" s="167" t="s">
        <v>254</v>
      </c>
      <c r="M34" s="168" t="s">
        <v>22</v>
      </c>
      <c r="N34" s="517"/>
      <c r="O34" s="518"/>
      <c r="P34" s="226"/>
      <c r="U34" s="30"/>
      <c r="V34" s="30"/>
    </row>
    <row r="35" spans="4:22" ht="26.45" customHeight="1">
      <c r="D35" s="521"/>
      <c r="E35" s="522"/>
      <c r="F35" s="522"/>
      <c r="G35" s="522"/>
      <c r="H35" s="522"/>
      <c r="I35" s="523"/>
      <c r="J35" s="350"/>
      <c r="K35" s="357"/>
      <c r="L35" s="170" t="s">
        <v>255</v>
      </c>
      <c r="M35" s="169" t="s">
        <v>256</v>
      </c>
      <c r="N35" s="510">
        <v>1.4</v>
      </c>
      <c r="O35" s="664"/>
      <c r="P35" s="226"/>
      <c r="U35" s="30"/>
      <c r="V35" s="30"/>
    </row>
    <row r="36" spans="4:22" ht="26.45" customHeight="1">
      <c r="D36" s="520" t="s">
        <v>257</v>
      </c>
      <c r="E36" s="522" t="s">
        <v>258</v>
      </c>
      <c r="F36" s="522"/>
      <c r="G36" s="522"/>
      <c r="H36" s="522"/>
      <c r="I36" s="523"/>
      <c r="J36" s="350"/>
      <c r="K36" s="357"/>
      <c r="L36" s="170" t="s">
        <v>259</v>
      </c>
      <c r="M36" s="169" t="s">
        <v>260</v>
      </c>
      <c r="N36" s="510">
        <v>1.3</v>
      </c>
      <c r="O36" s="664"/>
      <c r="P36" s="226"/>
      <c r="U36" s="30">
        <f ca="1">IF(AND(ISNONTEXT(N21),Q21="Negative"),N21*_xlfn.XLOOKUP(O21,'Uncertainty - RR'!$I$53:$I$58,'Uncertainty - RR'!$H$53:$H$58,,0),0)</f>
        <v>0</v>
      </c>
      <c r="V36" s="30"/>
    </row>
    <row r="37" spans="4:22" ht="26.45" customHeight="1">
      <c r="D37" s="521"/>
      <c r="E37" s="522"/>
      <c r="F37" s="522"/>
      <c r="G37" s="522"/>
      <c r="H37" s="522"/>
      <c r="I37" s="523"/>
      <c r="J37" s="350"/>
      <c r="K37" s="357"/>
      <c r="L37" s="170" t="s">
        <v>261</v>
      </c>
      <c r="M37" s="169" t="s">
        <v>262</v>
      </c>
      <c r="N37" s="510">
        <v>1.2</v>
      </c>
      <c r="O37" s="519"/>
      <c r="P37" s="354"/>
      <c r="U37" s="30"/>
      <c r="V37" s="30"/>
    </row>
    <row r="38" spans="4:22" ht="26.45" customHeight="1">
      <c r="D38" s="520" t="s">
        <v>263</v>
      </c>
      <c r="E38" s="522" t="s">
        <v>264</v>
      </c>
      <c r="F38" s="522"/>
      <c r="G38" s="522"/>
      <c r="H38" s="522"/>
      <c r="I38" s="523"/>
      <c r="J38" s="350"/>
      <c r="K38" s="357"/>
      <c r="L38" s="170" t="s">
        <v>265</v>
      </c>
      <c r="M38" s="169" t="s">
        <v>266</v>
      </c>
      <c r="N38" s="510">
        <v>1.1000000000000001</v>
      </c>
      <c r="O38" s="664"/>
      <c r="P38" s="226"/>
      <c r="U38" s="30"/>
      <c r="V38" s="30"/>
    </row>
    <row r="39" spans="4:22" ht="26.45" customHeight="1" thickBot="1">
      <c r="D39" s="521"/>
      <c r="E39" s="522"/>
      <c r="F39" s="522"/>
      <c r="G39" s="522"/>
      <c r="H39" s="522"/>
      <c r="I39" s="523"/>
      <c r="J39" s="350"/>
      <c r="K39" s="357"/>
      <c r="L39" s="171" t="s">
        <v>267</v>
      </c>
      <c r="M39" s="344" t="s">
        <v>268</v>
      </c>
      <c r="N39" s="511">
        <v>1</v>
      </c>
      <c r="O39" s="665"/>
      <c r="P39" s="226"/>
      <c r="U39" s="30"/>
      <c r="V39" s="30"/>
    </row>
    <row r="40" spans="4:22" ht="26.45" customHeight="1">
      <c r="D40" s="520" t="s">
        <v>269</v>
      </c>
      <c r="E40" s="522" t="s">
        <v>270</v>
      </c>
      <c r="F40" s="522"/>
      <c r="G40" s="522"/>
      <c r="H40" s="522"/>
      <c r="I40" s="523"/>
      <c r="J40" s="350"/>
      <c r="U40" s="30"/>
      <c r="V40" s="30"/>
    </row>
    <row r="41" spans="4:22" ht="26.45" customHeight="1">
      <c r="D41" s="521"/>
      <c r="E41" s="522"/>
      <c r="F41" s="522"/>
      <c r="G41" s="522"/>
      <c r="H41" s="522"/>
      <c r="I41" s="523"/>
      <c r="J41" s="350"/>
      <c r="M41">
        <v>1</v>
      </c>
    </row>
    <row r="42" spans="4:22" ht="26.45" customHeight="1">
      <c r="D42" s="520" t="s">
        <v>271</v>
      </c>
      <c r="E42" s="522" t="s">
        <v>272</v>
      </c>
      <c r="F42" s="522"/>
      <c r="G42" s="522"/>
      <c r="H42" s="522"/>
      <c r="I42" s="523"/>
      <c r="J42" s="350"/>
    </row>
    <row r="43" spans="4:22" ht="26.45" customHeight="1">
      <c r="D43" s="521"/>
      <c r="E43" s="522"/>
      <c r="F43" s="522"/>
      <c r="G43" s="522"/>
      <c r="H43" s="522"/>
      <c r="I43" s="523"/>
      <c r="J43" s="350"/>
    </row>
    <row r="44" spans="4:22" ht="26.45" customHeight="1">
      <c r="D44" s="520" t="s">
        <v>273</v>
      </c>
      <c r="E44" s="522" t="s">
        <v>274</v>
      </c>
      <c r="F44" s="522"/>
      <c r="G44" s="522"/>
      <c r="H44" s="522"/>
      <c r="I44" s="523"/>
      <c r="J44" s="350"/>
    </row>
    <row r="45" spans="4:22" ht="26.45" customHeight="1">
      <c r="D45" s="521"/>
      <c r="E45" s="522"/>
      <c r="F45" s="522"/>
      <c r="G45" s="522"/>
      <c r="H45" s="522"/>
      <c r="I45" s="523"/>
      <c r="J45" s="350"/>
    </row>
    <row r="46" spans="4:22" ht="26.45" customHeight="1">
      <c r="D46" s="520" t="s">
        <v>275</v>
      </c>
      <c r="E46" s="522" t="s">
        <v>276</v>
      </c>
      <c r="F46" s="522"/>
      <c r="G46" s="522"/>
      <c r="H46" s="522"/>
      <c r="I46" s="523"/>
      <c r="J46" s="350"/>
    </row>
    <row r="47" spans="4:22" ht="26.45" customHeight="1" thickBot="1">
      <c r="D47" s="524"/>
      <c r="E47" s="525"/>
      <c r="F47" s="525"/>
      <c r="G47" s="525"/>
      <c r="H47" s="525"/>
      <c r="I47" s="526"/>
      <c r="J47" s="350"/>
    </row>
  </sheetData>
  <dataConsolidate link="1"/>
  <mergeCells count="60">
    <mergeCell ref="I28:J28"/>
    <mergeCell ref="H24:I24"/>
    <mergeCell ref="N24:O24"/>
    <mergeCell ref="T24:U24"/>
    <mergeCell ref="H25:I25"/>
    <mergeCell ref="N25:O25"/>
    <mergeCell ref="T25:U25"/>
    <mergeCell ref="O8:Q8"/>
    <mergeCell ref="O9:Q9"/>
    <mergeCell ref="G9:H9"/>
    <mergeCell ref="B6:Q6"/>
    <mergeCell ref="I9:K9"/>
    <mergeCell ref="M9:N9"/>
    <mergeCell ref="F27:G27"/>
    <mergeCell ref="B11:C21"/>
    <mergeCell ref="D11:D13"/>
    <mergeCell ref="D14:D19"/>
    <mergeCell ref="D20:D21"/>
    <mergeCell ref="D22:D23"/>
    <mergeCell ref="B22:C23"/>
    <mergeCell ref="D44:D45"/>
    <mergeCell ref="D46:D47"/>
    <mergeCell ref="E40:I41"/>
    <mergeCell ref="E42:I43"/>
    <mergeCell ref="E44:I45"/>
    <mergeCell ref="E46:I47"/>
    <mergeCell ref="D40:D41"/>
    <mergeCell ref="D42:D43"/>
    <mergeCell ref="D32:I32"/>
    <mergeCell ref="D33:I33"/>
    <mergeCell ref="N38:O38"/>
    <mergeCell ref="N39:O39"/>
    <mergeCell ref="L32:O32"/>
    <mergeCell ref="L33:M33"/>
    <mergeCell ref="N33:O34"/>
    <mergeCell ref="N35:O35"/>
    <mergeCell ref="N36:O36"/>
    <mergeCell ref="N37:O37"/>
    <mergeCell ref="D34:D35"/>
    <mergeCell ref="D36:D37"/>
    <mergeCell ref="D38:D39"/>
    <mergeCell ref="E34:I35"/>
    <mergeCell ref="E36:I37"/>
    <mergeCell ref="E38:I39"/>
    <mergeCell ref="S2:W3"/>
    <mergeCell ref="B24:E24"/>
    <mergeCell ref="N27:O27"/>
    <mergeCell ref="N28:O28"/>
    <mergeCell ref="F28:G28"/>
    <mergeCell ref="I27:L27"/>
    <mergeCell ref="S9:T9"/>
    <mergeCell ref="U9:W9"/>
    <mergeCell ref="S8:T8"/>
    <mergeCell ref="U8:W8"/>
    <mergeCell ref="G7:W7"/>
    <mergeCell ref="G8:H8"/>
    <mergeCell ref="I8:K8"/>
    <mergeCell ref="M8:N8"/>
    <mergeCell ref="B2:R3"/>
    <mergeCell ref="B4:L4"/>
  </mergeCells>
  <conditionalFormatting sqref="G7">
    <cfRule type="containsText" dxfId="0" priority="2" operator="containsText" text="WARNING">
      <formula>NOT(ISERROR(SEARCH("WARNING",G7)))</formula>
    </cfRule>
  </conditionalFormatting>
  <dataValidations count="2">
    <dataValidation type="list" allowBlank="1" sqref="K28" xr:uid="{00000000-0002-0000-0400-000004000000}">
      <formula1>"Y,N"</formula1>
    </dataValidation>
    <dataValidation type="list" allowBlank="1" sqref="W11:W23 K11:K23 Q11:Q23" xr:uid="{4CDE6C2F-3D3F-44E3-8BDC-DE64CF69534D}">
      <formula1>"Positive,Negative,Does not apply"</formula1>
    </dataValidation>
  </dataValidations>
  <pageMargins left="0.7" right="0.7" top="0.75" bottom="0.75" header="0" footer="0"/>
  <pageSetup orientation="landscape" r:id="rId1"/>
  <headerFooter>
    <oddHeader>&amp;R005B82R006282ISK REPORT CALCULATION TOOL: VCS Version 3</oddHeader>
    <oddFooter>&amp;Lv3.0&amp;R&amp;P</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xr:uid="{2155F68C-945C-4DB9-9E51-9B5B8CD18A29}">
          <x14:formula1>
            <xm:f>'Default values by region  avera'!$D$4:$D$49</xm:f>
          </x14:formula1>
          <xm:sqref>I8:J8</xm:sqref>
        </x14:dataValidation>
        <x14:dataValidation type="list" allowBlank="1" showInputMessage="1" showErrorMessage="1" xr:uid="{4DFA018C-3417-4A4D-BB75-34E41B5C097A}">
          <x14:formula1>
            <xm:f>'Default values by region  avera'!$D$4:$D$49</xm:f>
          </x14:formula1>
          <xm:sqref>O8:P8 U8:V8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L329"/>
  <sheetViews>
    <sheetView zoomScale="80" zoomScaleNormal="80" workbookViewId="0">
      <selection activeCell="I18" sqref="I18"/>
    </sheetView>
  </sheetViews>
  <sheetFormatPr defaultColWidth="12.42578125" defaultRowHeight="15" customHeight="1"/>
  <cols>
    <col min="1" max="2" width="1.85546875" customWidth="1"/>
    <col min="3" max="3" width="1.42578125" customWidth="1"/>
    <col min="4" max="4" width="17.42578125" customWidth="1"/>
    <col min="5" max="5" width="23.42578125" customWidth="1"/>
    <col min="6" max="6" width="12.42578125" customWidth="1"/>
    <col min="7" max="7" width="23.42578125" customWidth="1"/>
    <col min="8" max="8" width="19.42578125" customWidth="1"/>
    <col min="9" max="9" width="15" customWidth="1"/>
    <col min="10" max="10" width="12.42578125" bestFit="1" customWidth="1"/>
    <col min="11" max="11" width="13.42578125" bestFit="1" customWidth="1"/>
    <col min="12" max="12" width="14.85546875" customWidth="1"/>
    <col min="13" max="13" width="10" customWidth="1"/>
    <col min="14" max="14" width="35.42578125" customWidth="1"/>
    <col min="15" max="15" width="10.42578125" customWidth="1"/>
    <col min="16" max="16" width="15.42578125" customWidth="1"/>
    <col min="17" max="17" width="10.85546875" customWidth="1"/>
    <col min="18" max="18" width="11.42578125" customWidth="1"/>
    <col min="19" max="19" width="15.42578125" customWidth="1"/>
    <col min="20" max="25" width="11.42578125" customWidth="1"/>
  </cols>
  <sheetData>
    <row r="1" spans="1:38" ht="21.75" customHeight="1">
      <c r="A1" s="137"/>
      <c r="B1" s="137"/>
      <c r="C1" s="137"/>
      <c r="D1" s="462"/>
      <c r="E1" s="627"/>
      <c r="F1" s="627"/>
      <c r="G1" s="627"/>
      <c r="H1" s="627"/>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row>
    <row r="2" spans="1:38" ht="14.25" customHeight="1" thickBot="1">
      <c r="A2" s="137"/>
      <c r="B2" s="137"/>
      <c r="C2" s="137"/>
      <c r="D2" s="137"/>
      <c r="E2" s="137"/>
      <c r="F2" s="137"/>
      <c r="G2" s="137"/>
      <c r="H2" s="137"/>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row>
    <row r="3" spans="1:38" ht="35.25" customHeight="1" thickBot="1">
      <c r="A3" s="137"/>
      <c r="B3" s="137"/>
      <c r="C3" s="137"/>
      <c r="D3" s="602" t="s">
        <v>277</v>
      </c>
      <c r="E3" s="603"/>
      <c r="F3" s="603"/>
      <c r="G3" s="603"/>
      <c r="H3" s="603"/>
      <c r="I3" s="603"/>
      <c r="J3" s="603"/>
      <c r="K3" s="603"/>
      <c r="L3" s="603"/>
      <c r="M3" s="603"/>
      <c r="N3" s="603"/>
      <c r="O3" s="603"/>
      <c r="P3" s="603"/>
      <c r="Q3" s="603"/>
      <c r="R3" s="603"/>
      <c r="S3" s="604"/>
      <c r="T3" s="30"/>
      <c r="U3" s="30"/>
      <c r="V3" s="30"/>
      <c r="W3" s="30"/>
      <c r="X3" s="30"/>
      <c r="Y3" s="30"/>
      <c r="Z3" s="30"/>
      <c r="AA3" s="30"/>
      <c r="AB3" s="30"/>
      <c r="AC3" s="30"/>
      <c r="AD3" s="30"/>
      <c r="AE3" s="30"/>
      <c r="AF3" s="30"/>
      <c r="AG3" s="30"/>
      <c r="AH3" s="30"/>
      <c r="AI3" s="30"/>
      <c r="AJ3" s="30"/>
      <c r="AK3" s="30"/>
      <c r="AL3" s="30"/>
    </row>
    <row r="4" spans="1:38" ht="189.75" customHeight="1" thickBot="1">
      <c r="A4" s="137"/>
      <c r="B4" s="137"/>
      <c r="C4" s="137"/>
      <c r="D4" s="599" t="s">
        <v>278</v>
      </c>
      <c r="E4" s="600"/>
      <c r="F4" s="600"/>
      <c r="G4" s="600"/>
      <c r="H4" s="600"/>
      <c r="I4" s="600"/>
      <c r="J4" s="600"/>
      <c r="K4" s="600"/>
      <c r="L4" s="600"/>
      <c r="M4" s="600"/>
      <c r="N4" s="600"/>
      <c r="O4" s="600"/>
      <c r="P4" s="600"/>
      <c r="Q4" s="600"/>
      <c r="R4" s="600"/>
      <c r="S4" s="601"/>
      <c r="T4" s="30"/>
      <c r="U4" s="30"/>
      <c r="V4" s="30"/>
      <c r="W4" s="30"/>
      <c r="X4" s="30"/>
      <c r="Y4" s="30"/>
      <c r="Z4" s="30"/>
      <c r="AA4" s="30"/>
      <c r="AB4" s="30"/>
      <c r="AC4" s="30"/>
      <c r="AD4" s="30"/>
      <c r="AE4" s="30"/>
      <c r="AF4" s="30"/>
      <c r="AG4" s="30"/>
      <c r="AH4" s="30"/>
      <c r="AI4" s="30"/>
      <c r="AJ4" s="30"/>
      <c r="AK4" s="30"/>
      <c r="AL4" s="30"/>
    </row>
    <row r="5" spans="1:38" s="137" customFormat="1" ht="15.95" customHeight="1"/>
    <row r="6" spans="1:38" s="137" customFormat="1" ht="24.95" customHeight="1" thickBot="1">
      <c r="D6" s="608" t="s">
        <v>279</v>
      </c>
      <c r="E6" s="609"/>
      <c r="F6" s="609"/>
      <c r="G6" s="609"/>
      <c r="H6" s="609"/>
      <c r="I6" s="609"/>
      <c r="J6" s="609"/>
      <c r="K6" s="609"/>
    </row>
    <row r="7" spans="1:38" ht="24" customHeight="1">
      <c r="A7" s="137"/>
      <c r="B7" s="30"/>
      <c r="C7" s="137"/>
      <c r="D7" s="611" t="s">
        <v>280</v>
      </c>
      <c r="E7" s="606" t="s">
        <v>176</v>
      </c>
      <c r="F7" s="607"/>
      <c r="G7" s="607"/>
      <c r="H7" s="607"/>
      <c r="I7" s="613" t="s">
        <v>281</v>
      </c>
      <c r="J7" s="613" t="s">
        <v>282</v>
      </c>
      <c r="K7" s="488" t="s">
        <v>283</v>
      </c>
      <c r="L7" s="30"/>
      <c r="M7" s="592" t="s">
        <v>284</v>
      </c>
      <c r="N7" s="666"/>
      <c r="O7" s="617" t="s">
        <v>236</v>
      </c>
      <c r="P7" s="667"/>
      <c r="Q7" s="667"/>
      <c r="R7" s="667"/>
      <c r="S7" s="668"/>
      <c r="T7" s="30"/>
      <c r="U7" s="30"/>
      <c r="V7" s="30"/>
      <c r="W7" s="30"/>
      <c r="X7" s="30"/>
      <c r="Y7" s="30"/>
      <c r="Z7" s="30"/>
      <c r="AA7" s="30"/>
      <c r="AB7" s="30"/>
      <c r="AC7" s="30"/>
      <c r="AD7" s="30"/>
      <c r="AE7" s="30"/>
      <c r="AF7" s="30"/>
      <c r="AG7" s="30"/>
      <c r="AH7" s="30"/>
      <c r="AI7" s="30"/>
      <c r="AJ7" s="30"/>
      <c r="AK7" s="30"/>
      <c r="AL7" s="30"/>
    </row>
    <row r="8" spans="1:38" ht="23.25" customHeight="1">
      <c r="A8" s="137"/>
      <c r="B8" s="30"/>
      <c r="C8" s="137"/>
      <c r="D8" s="612"/>
      <c r="E8" s="33" t="s">
        <v>285</v>
      </c>
      <c r="F8" s="136" t="s">
        <v>22</v>
      </c>
      <c r="G8" s="187"/>
      <c r="H8" s="188" t="s">
        <v>254</v>
      </c>
      <c r="I8" s="614"/>
      <c r="J8" s="614"/>
      <c r="K8" s="615"/>
      <c r="L8" s="30"/>
      <c r="M8" s="669"/>
      <c r="N8" s="652"/>
      <c r="O8" s="618" t="s">
        <v>286</v>
      </c>
      <c r="P8" s="619" t="s">
        <v>287</v>
      </c>
      <c r="Q8" s="596" t="s">
        <v>288</v>
      </c>
      <c r="R8" s="597" t="s">
        <v>289</v>
      </c>
      <c r="S8" s="605" t="s">
        <v>290</v>
      </c>
      <c r="T8" s="30"/>
      <c r="U8" s="30"/>
      <c r="V8" s="30"/>
      <c r="W8" s="30"/>
      <c r="X8" s="30"/>
      <c r="Y8" s="30"/>
      <c r="Z8" s="30"/>
      <c r="AA8" s="30"/>
      <c r="AB8" s="30"/>
      <c r="AC8" s="30"/>
      <c r="AD8" s="30"/>
      <c r="AE8" s="30"/>
      <c r="AF8" s="30"/>
      <c r="AG8" s="30"/>
      <c r="AH8" s="30"/>
      <c r="AI8" s="30"/>
      <c r="AJ8" s="30"/>
      <c r="AK8" s="30"/>
      <c r="AL8" s="30"/>
    </row>
    <row r="9" spans="1:38" ht="27.75" customHeight="1">
      <c r="A9" s="137"/>
      <c r="B9" s="137"/>
      <c r="C9" s="30"/>
      <c r="D9" s="589">
        <f ca="1">IFERROR(('3.1 Future Climate Impact'!J25*'3.1 Future Climate Impact'!I9),0)+IFERROR(('3.1 Future Climate Impact'!P25*'3.1 Future Climate Impact'!O9),0)+IFERROR(('3.1 Future Climate Impact'!V25*'3.1 Future Climate Impact'!U9),0)</f>
        <v>0</v>
      </c>
      <c r="E9" s="582" t="s">
        <v>291</v>
      </c>
      <c r="F9" s="580"/>
      <c r="G9" s="587" t="s">
        <v>292</v>
      </c>
      <c r="H9" s="616" t="str">
        <f>_xlfn.XLOOKUP(F17,'Data Valid. Internal-External'!AX3:AX15,'Data Valid. Internal-External'!AW3:AW15)</f>
        <v>Not applicable</v>
      </c>
      <c r="I9" s="594"/>
      <c r="J9" s="594"/>
      <c r="K9" s="595">
        <f>I9*J9</f>
        <v>0</v>
      </c>
      <c r="L9" s="610" t="str">
        <f>IF(I9="","Select SLR Risk according to Tab 14",IF(J9="","Enter SLR Adaptation Score according to Table 15",""))</f>
        <v>Select SLR Risk according to Tab 14</v>
      </c>
      <c r="M9" s="669"/>
      <c r="N9" s="654"/>
      <c r="O9" s="670"/>
      <c r="P9" s="670"/>
      <c r="Q9" s="670"/>
      <c r="R9" s="670"/>
      <c r="S9" s="671"/>
      <c r="T9" s="30"/>
      <c r="U9" s="30"/>
      <c r="V9" s="30"/>
      <c r="W9" s="30"/>
      <c r="X9" s="30"/>
      <c r="Y9" s="30"/>
      <c r="Z9" s="30"/>
      <c r="AA9" s="30"/>
      <c r="AB9" s="30"/>
      <c r="AC9" s="30"/>
      <c r="AD9" s="30"/>
      <c r="AE9" s="30"/>
      <c r="AF9" s="30"/>
      <c r="AG9" s="30"/>
      <c r="AH9" s="30"/>
      <c r="AI9" s="30"/>
      <c r="AJ9" s="30"/>
      <c r="AK9" s="30"/>
      <c r="AL9" s="30"/>
    </row>
    <row r="10" spans="1:38" ht="27.75" customHeight="1">
      <c r="A10" s="137"/>
      <c r="B10" s="137"/>
      <c r="C10" s="30"/>
      <c r="D10" s="672"/>
      <c r="E10" s="583"/>
      <c r="F10" s="581"/>
      <c r="G10" s="588"/>
      <c r="H10" s="673"/>
      <c r="I10" s="673"/>
      <c r="J10" s="673"/>
      <c r="K10" s="673"/>
      <c r="L10" s="610"/>
      <c r="M10" s="575" t="s">
        <v>176</v>
      </c>
      <c r="N10" s="586" t="s">
        <v>177</v>
      </c>
      <c r="O10" s="458" t="s">
        <v>178</v>
      </c>
      <c r="P10" s="458">
        <v>30</v>
      </c>
      <c r="Q10" s="458">
        <v>20</v>
      </c>
      <c r="R10" s="458">
        <v>5</v>
      </c>
      <c r="S10" s="572">
        <v>4</v>
      </c>
      <c r="T10" s="30"/>
      <c r="U10" s="30"/>
      <c r="V10" s="30"/>
      <c r="W10" s="30"/>
      <c r="X10" s="30"/>
      <c r="Y10" s="30"/>
      <c r="Z10" s="30"/>
      <c r="AA10" s="30"/>
      <c r="AB10" s="30"/>
      <c r="AC10" s="30"/>
      <c r="AD10" s="30"/>
      <c r="AE10" s="30"/>
      <c r="AF10" s="30"/>
      <c r="AG10" s="30"/>
      <c r="AH10" s="30"/>
      <c r="AI10" s="30"/>
      <c r="AJ10" s="30"/>
      <c r="AK10" s="30"/>
      <c r="AL10" s="30"/>
    </row>
    <row r="11" spans="1:38" ht="27.75" customHeight="1">
      <c r="A11" s="137"/>
      <c r="B11" s="137"/>
      <c r="C11" s="30"/>
      <c r="D11" s="672"/>
      <c r="E11" s="582" t="s">
        <v>293</v>
      </c>
      <c r="F11" s="580"/>
      <c r="G11" s="587" t="s">
        <v>294</v>
      </c>
      <c r="H11" s="673"/>
      <c r="I11" s="673"/>
      <c r="J11" s="673"/>
      <c r="K11" s="673"/>
      <c r="L11" s="610"/>
      <c r="M11" s="576"/>
      <c r="N11" s="674"/>
      <c r="O11" s="675"/>
      <c r="P11" s="675"/>
      <c r="Q11" s="675"/>
      <c r="R11" s="675"/>
      <c r="S11" s="676"/>
      <c r="T11" s="30"/>
      <c r="U11" s="30"/>
      <c r="V11" s="30"/>
      <c r="W11" s="30"/>
      <c r="X11" s="30"/>
      <c r="Y11" s="30"/>
      <c r="Z11" s="30"/>
      <c r="AA11" s="30"/>
      <c r="AB11" s="30"/>
      <c r="AC11" s="30"/>
      <c r="AD11" s="30"/>
      <c r="AE11" s="30"/>
      <c r="AF11" s="30"/>
      <c r="AG11" s="30"/>
      <c r="AH11" s="30"/>
      <c r="AI11" s="30"/>
      <c r="AJ11" s="30"/>
      <c r="AK11" s="30"/>
      <c r="AL11" s="30"/>
    </row>
    <row r="12" spans="1:38" ht="27.75" customHeight="1">
      <c r="A12" s="137"/>
      <c r="B12" s="137"/>
      <c r="C12" s="30"/>
      <c r="D12" s="672"/>
      <c r="E12" s="583"/>
      <c r="F12" s="581"/>
      <c r="G12" s="588"/>
      <c r="H12" s="673"/>
      <c r="I12" s="673"/>
      <c r="J12" s="673"/>
      <c r="K12" s="673"/>
      <c r="L12" s="610"/>
      <c r="M12" s="576"/>
      <c r="N12" s="586" t="s">
        <v>181</v>
      </c>
      <c r="O12" s="458">
        <v>30</v>
      </c>
      <c r="P12" s="458">
        <v>20</v>
      </c>
      <c r="Q12" s="458">
        <v>5</v>
      </c>
      <c r="R12" s="458">
        <v>4</v>
      </c>
      <c r="S12" s="572">
        <v>3</v>
      </c>
      <c r="T12" s="30"/>
      <c r="U12" s="30"/>
      <c r="V12" s="30"/>
      <c r="W12" s="30"/>
      <c r="X12" s="30"/>
      <c r="Y12" s="30"/>
      <c r="Z12" s="30"/>
      <c r="AA12" s="30"/>
      <c r="AB12" s="30"/>
      <c r="AC12" s="30"/>
      <c r="AD12" s="30"/>
      <c r="AE12" s="30"/>
      <c r="AF12" s="30"/>
      <c r="AG12" s="30"/>
      <c r="AH12" s="30"/>
      <c r="AI12" s="30"/>
      <c r="AJ12" s="30"/>
      <c r="AK12" s="30"/>
      <c r="AL12" s="30"/>
    </row>
    <row r="13" spans="1:38" ht="27.75" customHeight="1">
      <c r="A13" s="137"/>
      <c r="B13" s="137"/>
      <c r="C13" s="30"/>
      <c r="D13" s="672"/>
      <c r="E13" s="582" t="s">
        <v>239</v>
      </c>
      <c r="F13" s="580"/>
      <c r="G13" s="587" t="s">
        <v>295</v>
      </c>
      <c r="H13" s="673"/>
      <c r="I13" s="673"/>
      <c r="J13" s="673"/>
      <c r="K13" s="673"/>
      <c r="L13" s="610"/>
      <c r="M13" s="576"/>
      <c r="N13" s="674"/>
      <c r="O13" s="675"/>
      <c r="P13" s="675"/>
      <c r="Q13" s="675"/>
      <c r="R13" s="675"/>
      <c r="S13" s="676"/>
      <c r="T13" s="30"/>
      <c r="U13" s="30"/>
      <c r="V13" s="30"/>
      <c r="W13" s="30"/>
      <c r="X13" s="30"/>
      <c r="Y13" s="30"/>
      <c r="Z13" s="30"/>
      <c r="AA13" s="30"/>
      <c r="AB13" s="30"/>
      <c r="AC13" s="30"/>
      <c r="AD13" s="30"/>
      <c r="AE13" s="30"/>
      <c r="AF13" s="30"/>
      <c r="AG13" s="30"/>
      <c r="AH13" s="30"/>
      <c r="AI13" s="30"/>
      <c r="AJ13" s="30"/>
      <c r="AK13" s="30"/>
      <c r="AL13" s="30"/>
    </row>
    <row r="14" spans="1:38" ht="27.75" customHeight="1">
      <c r="A14" s="137"/>
      <c r="B14" s="137"/>
      <c r="C14" s="30"/>
      <c r="D14" s="672"/>
      <c r="E14" s="583"/>
      <c r="F14" s="581"/>
      <c r="G14" s="588"/>
      <c r="H14" s="673"/>
      <c r="I14" s="673"/>
      <c r="J14" s="673"/>
      <c r="K14" s="673"/>
      <c r="L14" s="610"/>
      <c r="M14" s="576"/>
      <c r="N14" s="586" t="s">
        <v>184</v>
      </c>
      <c r="O14" s="477">
        <v>20</v>
      </c>
      <c r="P14" s="458">
        <v>5</v>
      </c>
      <c r="Q14" s="458">
        <v>4</v>
      </c>
      <c r="R14" s="458">
        <v>3</v>
      </c>
      <c r="S14" s="572">
        <v>2</v>
      </c>
      <c r="T14" s="30"/>
      <c r="U14" s="30"/>
      <c r="V14" s="30"/>
      <c r="W14" s="30"/>
      <c r="X14" s="30"/>
      <c r="Y14" s="30"/>
      <c r="Z14" s="30"/>
      <c r="AA14" s="30"/>
      <c r="AB14" s="30"/>
      <c r="AC14" s="30"/>
      <c r="AD14" s="30"/>
      <c r="AE14" s="30"/>
      <c r="AF14" s="30"/>
      <c r="AG14" s="30"/>
      <c r="AH14" s="30"/>
      <c r="AI14" s="30"/>
      <c r="AJ14" s="30"/>
      <c r="AK14" s="30"/>
      <c r="AL14" s="30"/>
    </row>
    <row r="15" spans="1:38" ht="27.75" customHeight="1">
      <c r="A15" s="137"/>
      <c r="B15" s="137"/>
      <c r="C15" s="30"/>
      <c r="D15" s="672"/>
      <c r="E15" s="582" t="s">
        <v>296</v>
      </c>
      <c r="F15" s="580"/>
      <c r="G15" s="587" t="s">
        <v>297</v>
      </c>
      <c r="H15" s="673"/>
      <c r="I15" s="673"/>
      <c r="J15" s="673"/>
      <c r="K15" s="673"/>
      <c r="L15" s="610"/>
      <c r="M15" s="576"/>
      <c r="N15" s="674"/>
      <c r="O15" s="675"/>
      <c r="P15" s="675"/>
      <c r="Q15" s="675"/>
      <c r="R15" s="675"/>
      <c r="S15" s="676"/>
      <c r="T15" s="30"/>
      <c r="U15" s="30"/>
      <c r="V15" s="30"/>
      <c r="W15" s="30"/>
      <c r="X15" s="30"/>
      <c r="Y15" s="30"/>
      <c r="Z15" s="30"/>
      <c r="AA15" s="30"/>
      <c r="AB15" s="30"/>
      <c r="AC15" s="30"/>
      <c r="AD15" s="30"/>
      <c r="AE15" s="30"/>
      <c r="AF15" s="30"/>
      <c r="AG15" s="30"/>
      <c r="AH15" s="30"/>
      <c r="AI15" s="30"/>
      <c r="AJ15" s="30"/>
      <c r="AK15" s="30"/>
      <c r="AL15" s="30"/>
    </row>
    <row r="16" spans="1:38" ht="27.75" customHeight="1">
      <c r="A16" s="137"/>
      <c r="B16" s="137"/>
      <c r="C16" s="30"/>
      <c r="D16" s="677"/>
      <c r="E16" s="583"/>
      <c r="F16" s="581"/>
      <c r="G16" s="588"/>
      <c r="H16" s="678"/>
      <c r="I16" s="678"/>
      <c r="J16" s="678"/>
      <c r="K16" s="678"/>
      <c r="L16" s="610"/>
      <c r="M16" s="576"/>
      <c r="N16" s="164" t="s">
        <v>187</v>
      </c>
      <c r="O16" s="24">
        <v>5</v>
      </c>
      <c r="P16" s="24">
        <v>4</v>
      </c>
      <c r="Q16" s="24">
        <v>3</v>
      </c>
      <c r="R16" s="24">
        <v>2</v>
      </c>
      <c r="S16" s="159">
        <v>1</v>
      </c>
      <c r="T16" s="30"/>
      <c r="U16" s="30"/>
      <c r="V16" s="30"/>
      <c r="W16" s="30"/>
      <c r="X16" s="30"/>
      <c r="Y16" s="30"/>
      <c r="Z16" s="30"/>
      <c r="AA16" s="30"/>
      <c r="AB16" s="30"/>
      <c r="AC16" s="30"/>
      <c r="AD16" s="30"/>
      <c r="AE16" s="30"/>
      <c r="AF16" s="30"/>
      <c r="AG16" s="30"/>
      <c r="AH16" s="30"/>
      <c r="AI16" s="30"/>
      <c r="AJ16" s="30"/>
      <c r="AK16" s="30"/>
      <c r="AL16" s="30"/>
    </row>
    <row r="17" spans="1:38" ht="36.950000000000003" customHeight="1">
      <c r="A17" s="137"/>
      <c r="B17" s="30"/>
      <c r="C17" s="137"/>
      <c r="D17" s="184"/>
      <c r="E17" s="185" t="s">
        <v>298</v>
      </c>
      <c r="F17" s="186">
        <f>F9+F11+F13+F15</f>
        <v>0</v>
      </c>
      <c r="G17" s="30"/>
      <c r="H17" s="137"/>
      <c r="I17" s="30"/>
      <c r="J17" s="30"/>
      <c r="K17" s="30"/>
      <c r="L17" s="30"/>
      <c r="M17" s="576"/>
      <c r="N17" s="573" t="s">
        <v>189</v>
      </c>
      <c r="O17" s="574">
        <v>4</v>
      </c>
      <c r="P17" s="458">
        <v>3</v>
      </c>
      <c r="Q17" s="458">
        <v>2</v>
      </c>
      <c r="R17" s="458">
        <v>1</v>
      </c>
      <c r="S17" s="572">
        <v>1</v>
      </c>
      <c r="T17" s="30"/>
      <c r="U17" s="30"/>
      <c r="V17" s="30"/>
      <c r="W17" s="30"/>
      <c r="X17" s="30"/>
      <c r="Y17" s="30"/>
      <c r="Z17" s="30"/>
      <c r="AA17" s="30"/>
      <c r="AB17" s="30"/>
      <c r="AC17" s="30"/>
      <c r="AD17" s="30"/>
      <c r="AE17" s="30"/>
      <c r="AF17" s="30"/>
      <c r="AG17" s="30"/>
      <c r="AH17" s="30"/>
      <c r="AI17" s="30"/>
      <c r="AJ17" s="30"/>
      <c r="AK17" s="30"/>
      <c r="AL17" s="30"/>
    </row>
    <row r="18" spans="1:38" ht="36.950000000000003" customHeight="1">
      <c r="A18" s="137"/>
      <c r="B18" s="30"/>
      <c r="C18" s="137"/>
      <c r="D18" s="30"/>
      <c r="E18" s="30"/>
      <c r="F18" s="30"/>
      <c r="G18" s="30"/>
      <c r="H18" s="137"/>
      <c r="I18" s="30"/>
      <c r="J18" s="30"/>
      <c r="K18" s="30"/>
      <c r="L18" s="30"/>
      <c r="M18" s="576"/>
      <c r="N18" s="679"/>
      <c r="O18" s="680"/>
      <c r="P18" s="675"/>
      <c r="Q18" s="675"/>
      <c r="R18" s="675"/>
      <c r="S18" s="676"/>
      <c r="T18" s="30"/>
      <c r="U18" s="30"/>
      <c r="V18" s="30"/>
      <c r="W18" s="30"/>
      <c r="X18" s="30"/>
      <c r="Y18" s="30"/>
      <c r="Z18" s="30"/>
      <c r="AA18" s="30"/>
      <c r="AB18" s="30"/>
      <c r="AC18" s="30"/>
      <c r="AD18" s="30"/>
      <c r="AE18" s="30"/>
      <c r="AF18" s="30"/>
      <c r="AG18" s="30"/>
      <c r="AH18" s="30"/>
      <c r="AI18" s="30"/>
      <c r="AJ18" s="30"/>
      <c r="AK18" s="30"/>
      <c r="AL18" s="30"/>
    </row>
    <row r="19" spans="1:38" ht="36.950000000000003" customHeight="1" thickBot="1">
      <c r="A19" s="137"/>
      <c r="B19" s="30"/>
      <c r="C19" s="137"/>
      <c r="D19" s="30"/>
      <c r="E19" s="30"/>
      <c r="F19" s="30"/>
      <c r="G19" s="30"/>
      <c r="H19" s="137"/>
      <c r="I19" s="30"/>
      <c r="J19" s="30"/>
      <c r="K19" s="30"/>
      <c r="L19" s="30"/>
      <c r="M19" s="577"/>
      <c r="N19" s="369" t="s">
        <v>190</v>
      </c>
      <c r="O19" s="370">
        <v>0</v>
      </c>
      <c r="P19" s="370">
        <v>0</v>
      </c>
      <c r="Q19" s="370">
        <v>0</v>
      </c>
      <c r="R19" s="370">
        <v>0</v>
      </c>
      <c r="S19" s="368">
        <v>0</v>
      </c>
      <c r="T19" s="30"/>
      <c r="U19" s="30"/>
      <c r="V19" s="30"/>
      <c r="W19" s="30"/>
      <c r="X19" s="30"/>
      <c r="Y19" s="30"/>
      <c r="Z19" s="30"/>
      <c r="AA19" s="30"/>
      <c r="AB19" s="30"/>
      <c r="AC19" s="30"/>
      <c r="AD19" s="30"/>
      <c r="AE19" s="30"/>
      <c r="AF19" s="30"/>
      <c r="AG19" s="30"/>
      <c r="AH19" s="30"/>
      <c r="AI19" s="30"/>
      <c r="AJ19" s="30"/>
      <c r="AK19" s="30"/>
      <c r="AL19" s="30"/>
    </row>
    <row r="20" spans="1:38" ht="14.25" customHeight="1" thickBot="1">
      <c r="A20" s="137"/>
      <c r="B20" s="137"/>
      <c r="C20" s="137"/>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row>
    <row r="21" spans="1:38" ht="23.25">
      <c r="A21" s="137"/>
      <c r="B21" s="553" t="s">
        <v>299</v>
      </c>
      <c r="C21" s="681"/>
      <c r="D21" s="560" t="s">
        <v>300</v>
      </c>
      <c r="E21" s="682"/>
      <c r="F21" s="682"/>
      <c r="G21" s="682"/>
      <c r="H21" s="682"/>
      <c r="I21" s="682"/>
      <c r="J21" s="681"/>
      <c r="K21" s="30"/>
      <c r="L21" s="30"/>
      <c r="M21" s="444" t="s">
        <v>301</v>
      </c>
      <c r="N21" s="683"/>
      <c r="O21" s="683"/>
      <c r="P21" s="683"/>
      <c r="Q21" s="683"/>
      <c r="R21" s="683"/>
      <c r="S21" s="684"/>
      <c r="T21" s="30"/>
      <c r="U21" s="30"/>
      <c r="V21" s="30"/>
      <c r="W21" s="30"/>
      <c r="X21" s="30"/>
      <c r="Y21" s="30"/>
      <c r="Z21" s="30"/>
      <c r="AA21" s="30"/>
      <c r="AB21" s="30"/>
      <c r="AC21" s="30"/>
      <c r="AD21" s="30"/>
      <c r="AE21" s="30"/>
      <c r="AF21" s="30"/>
      <c r="AG21" s="30"/>
      <c r="AH21" s="30"/>
      <c r="AI21" s="30"/>
      <c r="AJ21" s="30"/>
      <c r="AK21" s="30"/>
      <c r="AL21" s="30"/>
    </row>
    <row r="22" spans="1:38" ht="14.25" customHeight="1">
      <c r="A22" s="137"/>
      <c r="B22" s="651"/>
      <c r="C22" s="685"/>
      <c r="D22" s="345" t="s">
        <v>302</v>
      </c>
      <c r="E22" s="561" t="s">
        <v>303</v>
      </c>
      <c r="F22" s="562"/>
      <c r="G22" s="562"/>
      <c r="H22" s="562"/>
      <c r="I22" s="562"/>
      <c r="J22" s="346" t="s">
        <v>304</v>
      </c>
      <c r="K22" s="30"/>
      <c r="L22" s="30"/>
      <c r="M22" s="584" t="s">
        <v>305</v>
      </c>
      <c r="N22" s="662"/>
      <c r="O22" s="585" t="s">
        <v>303</v>
      </c>
      <c r="P22" s="686"/>
      <c r="Q22" s="686"/>
      <c r="R22" s="662"/>
      <c r="S22" s="332" t="s">
        <v>306</v>
      </c>
      <c r="T22" s="30"/>
      <c r="U22" s="30"/>
      <c r="V22" s="30"/>
      <c r="W22" s="30"/>
      <c r="X22" s="30"/>
      <c r="Y22" s="30"/>
      <c r="Z22" s="30"/>
      <c r="AA22" s="30"/>
      <c r="AB22" s="30"/>
      <c r="AC22" s="30"/>
      <c r="AD22" s="30"/>
      <c r="AE22" s="30"/>
      <c r="AF22" s="30"/>
      <c r="AG22" s="30"/>
      <c r="AH22" s="30"/>
      <c r="AI22" s="30"/>
      <c r="AJ22" s="30"/>
      <c r="AK22" s="30"/>
      <c r="AL22" s="30"/>
    </row>
    <row r="23" spans="1:38" ht="63.75" customHeight="1">
      <c r="A23" s="137"/>
      <c r="B23" s="651"/>
      <c r="C23" s="685"/>
      <c r="D23" s="189" t="s">
        <v>307</v>
      </c>
      <c r="E23" s="554" t="s">
        <v>308</v>
      </c>
      <c r="F23" s="555"/>
      <c r="G23" s="555"/>
      <c r="H23" s="555"/>
      <c r="I23" s="556"/>
      <c r="J23" s="35">
        <v>0</v>
      </c>
      <c r="K23" s="30"/>
      <c r="L23" s="30"/>
      <c r="M23" s="578" t="s">
        <v>309</v>
      </c>
      <c r="N23" s="571"/>
      <c r="O23" s="579" t="s">
        <v>310</v>
      </c>
      <c r="P23" s="570"/>
      <c r="Q23" s="570"/>
      <c r="R23" s="571"/>
      <c r="S23" s="333">
        <v>0.5</v>
      </c>
      <c r="T23" s="30"/>
      <c r="U23" s="30"/>
      <c r="V23" s="30"/>
      <c r="W23" s="30"/>
      <c r="X23" s="30"/>
      <c r="Y23" s="30"/>
      <c r="Z23" s="30"/>
      <c r="AA23" s="30"/>
      <c r="AB23" s="30"/>
      <c r="AC23" s="30"/>
      <c r="AD23" s="30"/>
      <c r="AE23" s="30"/>
      <c r="AF23" s="30"/>
      <c r="AG23" s="30"/>
      <c r="AH23" s="30"/>
      <c r="AI23" s="30"/>
      <c r="AJ23" s="30"/>
      <c r="AK23" s="30"/>
      <c r="AL23" s="30"/>
    </row>
    <row r="24" spans="1:38" ht="44.45" customHeight="1">
      <c r="A24" s="137"/>
      <c r="B24" s="651"/>
      <c r="C24" s="685"/>
      <c r="D24" s="189" t="s">
        <v>311</v>
      </c>
      <c r="E24" s="554" t="s">
        <v>312</v>
      </c>
      <c r="F24" s="555"/>
      <c r="G24" s="555"/>
      <c r="H24" s="555"/>
      <c r="I24" s="556"/>
      <c r="J24" s="35">
        <v>1</v>
      </c>
      <c r="K24" s="133"/>
      <c r="L24" s="133"/>
      <c r="M24" s="578" t="s">
        <v>313</v>
      </c>
      <c r="N24" s="571"/>
      <c r="O24" s="579" t="s">
        <v>314</v>
      </c>
      <c r="P24" s="570"/>
      <c r="Q24" s="570"/>
      <c r="R24" s="571"/>
      <c r="S24" s="333">
        <v>0.5</v>
      </c>
      <c r="T24" s="30"/>
      <c r="U24" s="30"/>
      <c r="V24" s="30"/>
      <c r="W24" s="30"/>
      <c r="X24" s="30"/>
      <c r="Y24" s="30"/>
      <c r="Z24" s="30"/>
      <c r="AA24" s="30"/>
      <c r="AB24" s="30"/>
      <c r="AC24" s="30"/>
      <c r="AD24" s="30"/>
      <c r="AE24" s="30"/>
      <c r="AF24" s="30"/>
      <c r="AG24" s="30"/>
      <c r="AH24" s="30"/>
      <c r="AI24" s="30"/>
      <c r="AJ24" s="30"/>
      <c r="AK24" s="30"/>
      <c r="AL24" s="30"/>
    </row>
    <row r="25" spans="1:38" ht="68.25" customHeight="1">
      <c r="A25" s="137"/>
      <c r="B25" s="651"/>
      <c r="C25" s="685"/>
      <c r="D25" s="189" t="s">
        <v>315</v>
      </c>
      <c r="E25" s="554" t="s">
        <v>316</v>
      </c>
      <c r="F25" s="555"/>
      <c r="G25" s="555"/>
      <c r="H25" s="555"/>
      <c r="I25" s="556"/>
      <c r="J25" s="35">
        <v>2</v>
      </c>
      <c r="K25" s="133"/>
      <c r="L25" s="133"/>
      <c r="M25" s="578" t="s">
        <v>317</v>
      </c>
      <c r="N25" s="571"/>
      <c r="O25" s="579" t="s">
        <v>318</v>
      </c>
      <c r="P25" s="570"/>
      <c r="Q25" s="570"/>
      <c r="R25" s="571"/>
      <c r="S25" s="333">
        <v>0.6</v>
      </c>
      <c r="T25" s="30"/>
      <c r="U25" s="30"/>
      <c r="V25" s="30"/>
      <c r="W25" s="30"/>
      <c r="X25" s="30"/>
      <c r="Y25" s="30"/>
      <c r="Z25" s="30"/>
      <c r="AA25" s="30"/>
      <c r="AB25" s="30"/>
      <c r="AC25" s="30"/>
      <c r="AD25" s="30"/>
      <c r="AE25" s="30"/>
      <c r="AF25" s="30"/>
      <c r="AG25" s="30"/>
      <c r="AH25" s="30"/>
      <c r="AI25" s="30"/>
      <c r="AJ25" s="30"/>
      <c r="AK25" s="30"/>
      <c r="AL25" s="30"/>
    </row>
    <row r="26" spans="1:38" ht="44.45" customHeight="1" thickBot="1">
      <c r="A26" s="137"/>
      <c r="B26" s="651"/>
      <c r="C26" s="685"/>
      <c r="D26" s="190" t="s">
        <v>319</v>
      </c>
      <c r="E26" s="557" t="s">
        <v>320</v>
      </c>
      <c r="F26" s="558"/>
      <c r="G26" s="558"/>
      <c r="H26" s="558"/>
      <c r="I26" s="559"/>
      <c r="J26" s="37">
        <v>3</v>
      </c>
      <c r="K26" s="133"/>
      <c r="L26" s="133"/>
      <c r="M26" s="578" t="s">
        <v>321</v>
      </c>
      <c r="N26" s="570"/>
      <c r="O26" s="570"/>
      <c r="P26" s="570"/>
      <c r="Q26" s="570"/>
      <c r="R26" s="571"/>
      <c r="S26" s="333">
        <v>0.25</v>
      </c>
      <c r="T26" s="30"/>
      <c r="U26" s="30"/>
      <c r="V26" s="30"/>
      <c r="W26" s="30"/>
      <c r="X26" s="30"/>
      <c r="Y26" s="30"/>
      <c r="Z26" s="30"/>
      <c r="AA26" s="30"/>
      <c r="AB26" s="30"/>
      <c r="AC26" s="30"/>
      <c r="AD26" s="30"/>
      <c r="AE26" s="30"/>
      <c r="AF26" s="30"/>
      <c r="AG26" s="30"/>
      <c r="AH26" s="30"/>
      <c r="AI26" s="30"/>
      <c r="AJ26" s="30"/>
      <c r="AK26" s="30"/>
      <c r="AL26" s="30"/>
    </row>
    <row r="27" spans="1:38" ht="14.25" customHeight="1" thickBot="1">
      <c r="A27" s="137"/>
      <c r="B27" s="651"/>
      <c r="C27" s="685"/>
      <c r="D27" s="28"/>
      <c r="E27" s="30"/>
      <c r="F27" s="30"/>
      <c r="G27" s="30"/>
      <c r="H27" s="30"/>
      <c r="I27" s="30"/>
      <c r="J27" s="30"/>
      <c r="K27" s="30"/>
      <c r="L27" s="30"/>
      <c r="M27" s="593" t="s">
        <v>204</v>
      </c>
      <c r="N27" s="566"/>
      <c r="O27" s="566"/>
      <c r="P27" s="566"/>
      <c r="Q27" s="566"/>
      <c r="R27" s="567"/>
      <c r="S27" s="334">
        <v>1</v>
      </c>
      <c r="T27" s="30"/>
      <c r="U27" s="30"/>
      <c r="V27" s="30"/>
      <c r="W27" s="30"/>
      <c r="X27" s="30"/>
      <c r="Y27" s="30"/>
      <c r="Z27" s="30"/>
      <c r="AA27" s="30"/>
      <c r="AB27" s="30"/>
      <c r="AC27" s="30"/>
      <c r="AD27" s="30"/>
      <c r="AE27" s="30"/>
      <c r="AF27" s="30"/>
      <c r="AG27" s="30"/>
      <c r="AH27" s="30"/>
      <c r="AI27" s="30"/>
      <c r="AJ27" s="30"/>
      <c r="AK27" s="30"/>
      <c r="AL27" s="30"/>
    </row>
    <row r="28" spans="1:38" ht="23.25">
      <c r="A28" s="137"/>
      <c r="B28" s="651"/>
      <c r="C28" s="685"/>
      <c r="D28" s="560" t="s">
        <v>322</v>
      </c>
      <c r="E28" s="682"/>
      <c r="F28" s="682"/>
      <c r="G28" s="682"/>
      <c r="H28" s="682"/>
      <c r="I28" s="682"/>
      <c r="J28" s="681"/>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row>
    <row r="29" spans="1:38" ht="14.25" customHeight="1">
      <c r="A29" s="137"/>
      <c r="B29" s="651"/>
      <c r="C29" s="685"/>
      <c r="D29" s="345" t="s">
        <v>302</v>
      </c>
      <c r="E29" s="561" t="s">
        <v>323</v>
      </c>
      <c r="F29" s="562"/>
      <c r="G29" s="562"/>
      <c r="H29" s="562"/>
      <c r="I29" s="562"/>
      <c r="J29" s="346" t="s">
        <v>304</v>
      </c>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row>
    <row r="30" spans="1:38" ht="41.25" customHeight="1">
      <c r="A30" s="137"/>
      <c r="B30" s="651"/>
      <c r="C30" s="685"/>
      <c r="D30" s="189" t="s">
        <v>324</v>
      </c>
      <c r="E30" s="554" t="s">
        <v>325</v>
      </c>
      <c r="F30" s="563"/>
      <c r="G30" s="563"/>
      <c r="H30" s="563"/>
      <c r="I30" s="564"/>
      <c r="J30" s="35">
        <v>0</v>
      </c>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row>
    <row r="31" spans="1:38" ht="26.25" customHeight="1">
      <c r="A31" s="137"/>
      <c r="B31" s="651"/>
      <c r="C31" s="685"/>
      <c r="D31" s="189" t="s">
        <v>326</v>
      </c>
      <c r="E31" s="565" t="s">
        <v>327</v>
      </c>
      <c r="F31" s="555"/>
      <c r="G31" s="555"/>
      <c r="H31" s="555"/>
      <c r="I31" s="556"/>
      <c r="J31" s="35">
        <v>1</v>
      </c>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row>
    <row r="32" spans="1:38" ht="26.25" customHeight="1">
      <c r="A32" s="137"/>
      <c r="B32" s="651"/>
      <c r="C32" s="685"/>
      <c r="D32" s="189" t="s">
        <v>328</v>
      </c>
      <c r="E32" s="554" t="s">
        <v>329</v>
      </c>
      <c r="F32" s="563"/>
      <c r="G32" s="563"/>
      <c r="H32" s="563"/>
      <c r="I32" s="564"/>
      <c r="J32" s="35">
        <v>2</v>
      </c>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row>
    <row r="33" spans="1:38" ht="26.25" customHeight="1" thickBot="1">
      <c r="A33" s="137"/>
      <c r="B33" s="651"/>
      <c r="C33" s="685"/>
      <c r="D33" s="190" t="s">
        <v>330</v>
      </c>
      <c r="E33" s="557" t="s">
        <v>331</v>
      </c>
      <c r="F33" s="568"/>
      <c r="G33" s="568"/>
      <c r="H33" s="568"/>
      <c r="I33" s="569"/>
      <c r="J33" s="37">
        <v>3</v>
      </c>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row>
    <row r="34" spans="1:38" ht="14.25" customHeight="1" thickBot="1">
      <c r="A34" s="137"/>
      <c r="B34" s="651"/>
      <c r="C34" s="685"/>
      <c r="D34" s="28"/>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row>
    <row r="35" spans="1:38" ht="23.25">
      <c r="A35" s="137"/>
      <c r="B35" s="651"/>
      <c r="C35" s="685"/>
      <c r="D35" s="560" t="s">
        <v>332</v>
      </c>
      <c r="E35" s="682"/>
      <c r="F35" s="682"/>
      <c r="G35" s="682"/>
      <c r="H35" s="682"/>
      <c r="I35" s="682"/>
      <c r="J35" s="681"/>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row>
    <row r="36" spans="1:38" ht="14.25" customHeight="1">
      <c r="A36" s="137"/>
      <c r="B36" s="651"/>
      <c r="C36" s="685"/>
      <c r="D36" s="345" t="s">
        <v>302</v>
      </c>
      <c r="E36" s="561" t="s">
        <v>323</v>
      </c>
      <c r="F36" s="562"/>
      <c r="G36" s="562"/>
      <c r="H36" s="562"/>
      <c r="I36" s="562"/>
      <c r="J36" s="346" t="s">
        <v>304</v>
      </c>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row>
    <row r="37" spans="1:38" ht="30.75" customHeight="1">
      <c r="A37" s="137"/>
      <c r="B37" s="651"/>
      <c r="C37" s="685"/>
      <c r="D37" s="189" t="s">
        <v>333</v>
      </c>
      <c r="E37" s="554" t="s">
        <v>334</v>
      </c>
      <c r="F37" s="570"/>
      <c r="G37" s="570"/>
      <c r="H37" s="570"/>
      <c r="I37" s="571"/>
      <c r="J37" s="35">
        <v>0</v>
      </c>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row>
    <row r="38" spans="1:38" ht="30.75" customHeight="1">
      <c r="A38" s="137"/>
      <c r="B38" s="651"/>
      <c r="C38" s="685"/>
      <c r="D38" s="189" t="s">
        <v>335</v>
      </c>
      <c r="E38" s="554" t="s">
        <v>336</v>
      </c>
      <c r="F38" s="570"/>
      <c r="G38" s="570"/>
      <c r="H38" s="570"/>
      <c r="I38" s="571"/>
      <c r="J38" s="35">
        <v>1</v>
      </c>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row>
    <row r="39" spans="1:38" ht="30.75" customHeight="1">
      <c r="A39" s="137"/>
      <c r="B39" s="651"/>
      <c r="C39" s="685"/>
      <c r="D39" s="189" t="s">
        <v>337</v>
      </c>
      <c r="E39" s="554" t="s">
        <v>338</v>
      </c>
      <c r="F39" s="570"/>
      <c r="G39" s="570"/>
      <c r="H39" s="570"/>
      <c r="I39" s="571"/>
      <c r="J39" s="35">
        <v>2</v>
      </c>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row>
    <row r="40" spans="1:38" ht="36.950000000000003" customHeight="1" thickBot="1">
      <c r="A40" s="137"/>
      <c r="B40" s="651"/>
      <c r="C40" s="685"/>
      <c r="D40" s="190" t="s">
        <v>339</v>
      </c>
      <c r="E40" s="557" t="s">
        <v>340</v>
      </c>
      <c r="F40" s="566"/>
      <c r="G40" s="566"/>
      <c r="H40" s="566"/>
      <c r="I40" s="567"/>
      <c r="J40" s="37">
        <v>3</v>
      </c>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row>
    <row r="41" spans="1:38" ht="14.25" customHeight="1" thickBot="1">
      <c r="A41" s="137"/>
      <c r="B41" s="651"/>
      <c r="C41" s="685"/>
      <c r="D41" s="28"/>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row>
    <row r="42" spans="1:38" ht="23.25">
      <c r="A42" s="137"/>
      <c r="B42" s="651"/>
      <c r="C42" s="685"/>
      <c r="D42" s="598" t="s">
        <v>341</v>
      </c>
      <c r="E42" s="683"/>
      <c r="F42" s="683"/>
      <c r="G42" s="683"/>
      <c r="H42" s="683"/>
      <c r="I42" s="683"/>
      <c r="J42" s="684"/>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row>
    <row r="43" spans="1:38" ht="14.25" customHeight="1">
      <c r="A43" s="137"/>
      <c r="B43" s="651"/>
      <c r="C43" s="685"/>
      <c r="D43" s="345" t="s">
        <v>302</v>
      </c>
      <c r="E43" s="561" t="s">
        <v>323</v>
      </c>
      <c r="F43" s="562"/>
      <c r="G43" s="562"/>
      <c r="H43" s="562"/>
      <c r="I43" s="562"/>
      <c r="J43" s="346" t="s">
        <v>304</v>
      </c>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row>
    <row r="44" spans="1:38" ht="37.5" customHeight="1">
      <c r="A44" s="137"/>
      <c r="B44" s="651"/>
      <c r="C44" s="685"/>
      <c r="D44" s="189" t="s">
        <v>342</v>
      </c>
      <c r="E44" s="554" t="s">
        <v>343</v>
      </c>
      <c r="F44" s="590"/>
      <c r="G44" s="590"/>
      <c r="H44" s="590"/>
      <c r="I44" s="591"/>
      <c r="J44" s="35">
        <v>0</v>
      </c>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row>
    <row r="45" spans="1:38" ht="37.5" customHeight="1">
      <c r="A45" s="137"/>
      <c r="B45" s="651"/>
      <c r="C45" s="685"/>
      <c r="D45" s="189" t="s">
        <v>344</v>
      </c>
      <c r="E45" s="554" t="s">
        <v>345</v>
      </c>
      <c r="F45" s="590"/>
      <c r="G45" s="590"/>
      <c r="H45" s="590"/>
      <c r="I45" s="591"/>
      <c r="J45" s="35">
        <v>1</v>
      </c>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row>
    <row r="46" spans="1:38" ht="37.5" customHeight="1">
      <c r="A46" s="137"/>
      <c r="B46" s="651"/>
      <c r="C46" s="685"/>
      <c r="D46" s="189" t="s">
        <v>346</v>
      </c>
      <c r="E46" s="554" t="s">
        <v>347</v>
      </c>
      <c r="F46" s="570"/>
      <c r="G46" s="570"/>
      <c r="H46" s="570"/>
      <c r="I46" s="571"/>
      <c r="J46" s="35">
        <v>2</v>
      </c>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row>
    <row r="47" spans="1:38" ht="37.5" customHeight="1" thickBot="1">
      <c r="A47" s="137"/>
      <c r="B47" s="651"/>
      <c r="C47" s="685"/>
      <c r="D47" s="190" t="s">
        <v>348</v>
      </c>
      <c r="E47" s="557" t="s">
        <v>349</v>
      </c>
      <c r="F47" s="566"/>
      <c r="G47" s="566"/>
      <c r="H47" s="566"/>
      <c r="I47" s="567"/>
      <c r="J47" s="37">
        <v>3</v>
      </c>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row>
    <row r="48" spans="1:38" ht="14.25" customHeight="1">
      <c r="A48" s="137"/>
      <c r="B48" s="651"/>
      <c r="C48" s="685"/>
      <c r="D48" s="28"/>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row>
    <row r="49" spans="1:38" ht="23.25">
      <c r="A49" s="137"/>
      <c r="B49" s="651"/>
      <c r="C49" s="685"/>
      <c r="D49" s="134" t="s">
        <v>350</v>
      </c>
      <c r="E49" s="135"/>
      <c r="F49" s="135"/>
      <c r="G49" s="135"/>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row>
    <row r="50" spans="1:38" ht="14.25" customHeight="1">
      <c r="A50" s="137"/>
      <c r="B50" s="651"/>
      <c r="C50" s="685"/>
      <c r="D50" s="347" t="s">
        <v>285</v>
      </c>
      <c r="E50" s="348" t="s">
        <v>351</v>
      </c>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row>
    <row r="51" spans="1:38" ht="14.25" customHeight="1">
      <c r="A51" s="137"/>
      <c r="B51" s="651"/>
      <c r="C51" s="685"/>
      <c r="D51" s="34" t="s">
        <v>352</v>
      </c>
      <c r="E51" s="35" t="s">
        <v>353</v>
      </c>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row>
    <row r="52" spans="1:38" ht="14.25" customHeight="1">
      <c r="A52" s="137"/>
      <c r="B52" s="651"/>
      <c r="C52" s="685"/>
      <c r="D52" s="34" t="s">
        <v>354</v>
      </c>
      <c r="E52" s="35" t="s">
        <v>355</v>
      </c>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row>
    <row r="53" spans="1:38" ht="14.25" customHeight="1">
      <c r="A53" s="137"/>
      <c r="B53" s="651"/>
      <c r="C53" s="685"/>
      <c r="D53" s="34" t="s">
        <v>356</v>
      </c>
      <c r="E53" s="35" t="s">
        <v>357</v>
      </c>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row>
    <row r="54" spans="1:38" ht="14.25" customHeight="1">
      <c r="A54" s="137"/>
      <c r="B54" s="651"/>
      <c r="C54" s="685"/>
      <c r="D54" s="34" t="s">
        <v>358</v>
      </c>
      <c r="E54" s="35" t="s">
        <v>359</v>
      </c>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row>
    <row r="55" spans="1:38" ht="14.25" customHeight="1">
      <c r="A55" s="137"/>
      <c r="B55" s="651"/>
      <c r="C55" s="685"/>
      <c r="D55" s="34" t="s">
        <v>360</v>
      </c>
      <c r="E55" s="35" t="s">
        <v>361</v>
      </c>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row>
    <row r="56" spans="1:38" ht="14.25" customHeight="1" thickBot="1">
      <c r="A56" s="137"/>
      <c r="B56" s="687"/>
      <c r="C56" s="688"/>
      <c r="D56" s="36" t="s">
        <v>190</v>
      </c>
      <c r="E56" s="37" t="s">
        <v>362</v>
      </c>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row>
    <row r="57" spans="1:38" ht="14.25" customHeight="1">
      <c r="A57" s="137"/>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row>
    <row r="58" spans="1:38" ht="14.25" customHeight="1">
      <c r="A58" s="137"/>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row>
    <row r="59" spans="1:38" ht="14.25" customHeight="1">
      <c r="A59" s="137"/>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row>
    <row r="60" spans="1:38" ht="14.25" customHeight="1">
      <c r="A60" s="137"/>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row>
    <row r="61" spans="1:38" ht="14.25" customHeight="1">
      <c r="A61" s="137"/>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row>
    <row r="62" spans="1:38" ht="15" customHeight="1">
      <c r="A62" s="137"/>
      <c r="B62" s="137"/>
      <c r="C62" s="137"/>
      <c r="D62" s="137"/>
      <c r="E62" s="137"/>
      <c r="F62" s="137"/>
      <c r="G62" s="137"/>
      <c r="H62" s="137"/>
      <c r="I62" s="137"/>
      <c r="J62" s="137"/>
      <c r="K62" s="137"/>
      <c r="L62" s="137"/>
      <c r="M62" s="137"/>
      <c r="N62" s="137"/>
      <c r="O62" s="137"/>
      <c r="P62" s="137"/>
      <c r="Q62" s="137"/>
      <c r="R62" s="137"/>
      <c r="S62" s="137"/>
      <c r="T62" s="137"/>
      <c r="U62" s="137"/>
      <c r="V62" s="137"/>
      <c r="W62" s="137"/>
      <c r="X62" s="30"/>
      <c r="Y62" s="30"/>
      <c r="Z62" s="30"/>
      <c r="AA62" s="30"/>
      <c r="AB62" s="30"/>
      <c r="AC62" s="30"/>
      <c r="AD62" s="30"/>
      <c r="AE62" s="30"/>
      <c r="AF62" s="30"/>
      <c r="AG62" s="30"/>
      <c r="AH62" s="30"/>
      <c r="AI62" s="30"/>
      <c r="AJ62" s="30"/>
      <c r="AK62" s="30"/>
      <c r="AL62" s="30"/>
    </row>
    <row r="63" spans="1:38" ht="15" customHeight="1">
      <c r="A63" s="137"/>
      <c r="B63" s="137"/>
      <c r="C63" s="137"/>
      <c r="D63" s="137"/>
      <c r="E63" s="137"/>
      <c r="F63" s="137"/>
      <c r="G63" s="137"/>
      <c r="H63" s="137"/>
      <c r="I63" s="137"/>
      <c r="J63" s="137"/>
      <c r="K63" s="137"/>
      <c r="L63" s="137"/>
      <c r="M63" s="137"/>
      <c r="N63" s="137"/>
      <c r="O63" s="137"/>
      <c r="P63" s="137"/>
      <c r="Q63" s="137"/>
      <c r="R63" s="137"/>
      <c r="S63" s="137"/>
      <c r="T63" s="137"/>
      <c r="U63" s="137"/>
      <c r="V63" s="137"/>
      <c r="W63" s="137"/>
      <c r="X63" s="30"/>
      <c r="Y63" s="30"/>
      <c r="Z63" s="30"/>
      <c r="AA63" s="30"/>
      <c r="AB63" s="30"/>
      <c r="AC63" s="30"/>
      <c r="AD63" s="30"/>
      <c r="AE63" s="30"/>
      <c r="AF63" s="30"/>
      <c r="AG63" s="30"/>
      <c r="AH63" s="30"/>
      <c r="AI63" s="30"/>
      <c r="AJ63" s="30"/>
      <c r="AK63" s="30"/>
      <c r="AL63" s="30"/>
    </row>
    <row r="64" spans="1:38" ht="15" customHeight="1">
      <c r="A64" s="137"/>
      <c r="B64" s="137"/>
      <c r="C64" s="137"/>
      <c r="D64" s="137"/>
      <c r="E64" s="137"/>
      <c r="F64" s="137"/>
      <c r="G64" s="137"/>
      <c r="H64" s="137"/>
      <c r="I64" s="137"/>
      <c r="J64" s="137"/>
      <c r="K64" s="137"/>
      <c r="L64" s="137"/>
      <c r="M64" s="137"/>
      <c r="N64" s="137"/>
      <c r="O64" s="137"/>
      <c r="P64" s="137"/>
      <c r="Q64" s="137"/>
      <c r="R64" s="137"/>
      <c r="S64" s="137"/>
      <c r="T64" s="137"/>
      <c r="U64" s="137"/>
      <c r="V64" s="137"/>
      <c r="W64" s="137"/>
      <c r="X64" s="30"/>
      <c r="Y64" s="30"/>
      <c r="Z64" s="30"/>
      <c r="AA64" s="30"/>
      <c r="AB64" s="30"/>
      <c r="AC64" s="30"/>
      <c r="AD64" s="30"/>
      <c r="AE64" s="30"/>
      <c r="AF64" s="30"/>
      <c r="AG64" s="30"/>
      <c r="AH64" s="30"/>
      <c r="AI64" s="30"/>
      <c r="AJ64" s="30"/>
      <c r="AK64" s="30"/>
      <c r="AL64" s="30"/>
    </row>
    <row r="65" spans="1:38" ht="15" customHeight="1">
      <c r="A65" s="137"/>
      <c r="B65" s="137"/>
      <c r="C65" s="137"/>
      <c r="D65" s="137"/>
      <c r="E65" s="137"/>
      <c r="F65" s="137"/>
      <c r="G65" s="137"/>
      <c r="H65" s="137"/>
      <c r="I65" s="137"/>
      <c r="J65" s="137"/>
      <c r="K65" s="137"/>
      <c r="L65" s="137"/>
      <c r="M65" s="137"/>
      <c r="N65" s="137"/>
      <c r="O65" s="137"/>
      <c r="P65" s="137"/>
      <c r="Q65" s="137"/>
      <c r="R65" s="137"/>
      <c r="S65" s="137"/>
      <c r="T65" s="137"/>
      <c r="U65" s="137"/>
      <c r="V65" s="137"/>
      <c r="W65" s="137"/>
      <c r="X65" s="30"/>
      <c r="Y65" s="30"/>
      <c r="Z65" s="30"/>
      <c r="AA65" s="30"/>
      <c r="AB65" s="30"/>
      <c r="AC65" s="30"/>
      <c r="AD65" s="30"/>
      <c r="AE65" s="30"/>
      <c r="AF65" s="30"/>
      <c r="AG65" s="30"/>
      <c r="AH65" s="30"/>
      <c r="AI65" s="30"/>
      <c r="AJ65" s="30"/>
      <c r="AK65" s="30"/>
      <c r="AL65" s="30"/>
    </row>
    <row r="66" spans="1:38" ht="15" customHeight="1">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30"/>
      <c r="Y66" s="30"/>
      <c r="Z66" s="30"/>
      <c r="AA66" s="30"/>
      <c r="AB66" s="30"/>
      <c r="AC66" s="30"/>
      <c r="AD66" s="30"/>
      <c r="AE66" s="30"/>
      <c r="AF66" s="30"/>
      <c r="AG66" s="30"/>
      <c r="AH66" s="30"/>
      <c r="AI66" s="30"/>
      <c r="AJ66" s="30"/>
      <c r="AK66" s="30"/>
      <c r="AL66" s="30"/>
    </row>
    <row r="67" spans="1:38" ht="15" customHeight="1">
      <c r="A67" s="137"/>
      <c r="B67" s="137"/>
      <c r="C67" s="137"/>
      <c r="D67" s="137"/>
      <c r="E67" s="137"/>
      <c r="F67" s="137"/>
      <c r="G67" s="137"/>
      <c r="H67" s="137"/>
      <c r="I67" s="137"/>
      <c r="J67" s="137"/>
      <c r="K67" s="137"/>
      <c r="L67" s="137"/>
      <c r="M67" s="137"/>
      <c r="N67" s="137"/>
      <c r="O67" s="137"/>
      <c r="P67" s="137"/>
      <c r="Q67" s="137"/>
      <c r="R67" s="137"/>
      <c r="S67" s="137"/>
      <c r="T67" s="137"/>
      <c r="U67" s="137"/>
      <c r="V67" s="137"/>
      <c r="W67" s="137"/>
      <c r="X67" s="30"/>
      <c r="Y67" s="30"/>
      <c r="Z67" s="30"/>
      <c r="AA67" s="30"/>
      <c r="AB67" s="30"/>
      <c r="AC67" s="30"/>
      <c r="AD67" s="30"/>
      <c r="AE67" s="30"/>
      <c r="AF67" s="30"/>
      <c r="AG67" s="30"/>
      <c r="AH67" s="30"/>
      <c r="AI67" s="30"/>
      <c r="AJ67" s="30"/>
      <c r="AK67" s="30"/>
      <c r="AL67" s="30"/>
    </row>
    <row r="68" spans="1:38" ht="15" customHeight="1">
      <c r="A68" s="137"/>
      <c r="B68" s="137"/>
      <c r="C68" s="137"/>
      <c r="D68" s="137"/>
      <c r="E68" s="137"/>
      <c r="F68" s="137"/>
      <c r="G68" s="137"/>
      <c r="H68" s="137"/>
      <c r="I68" s="137"/>
      <c r="J68" s="137"/>
      <c r="K68" s="137"/>
      <c r="L68" s="137"/>
      <c r="M68" s="137"/>
      <c r="N68" s="137"/>
      <c r="O68" s="137"/>
      <c r="P68" s="137"/>
      <c r="Q68" s="137"/>
      <c r="R68" s="137"/>
      <c r="S68" s="137"/>
      <c r="T68" s="137"/>
      <c r="U68" s="137"/>
      <c r="V68" s="137"/>
      <c r="W68" s="137"/>
      <c r="X68" s="30"/>
      <c r="Y68" s="30"/>
      <c r="Z68" s="30"/>
      <c r="AA68" s="30"/>
      <c r="AB68" s="30"/>
      <c r="AC68" s="30"/>
      <c r="AD68" s="30"/>
      <c r="AE68" s="30"/>
      <c r="AF68" s="30"/>
      <c r="AG68" s="30"/>
      <c r="AH68" s="30"/>
      <c r="AI68" s="30"/>
      <c r="AJ68" s="30"/>
      <c r="AK68" s="30"/>
      <c r="AL68" s="30"/>
    </row>
    <row r="69" spans="1:38" ht="15" customHeight="1">
      <c r="A69" s="137"/>
      <c r="B69" s="137"/>
      <c r="C69" s="137"/>
      <c r="D69" s="137"/>
      <c r="E69" s="137"/>
      <c r="F69" s="137"/>
      <c r="G69" s="137"/>
      <c r="H69" s="137"/>
      <c r="I69" s="137"/>
      <c r="J69" s="137"/>
      <c r="K69" s="137"/>
      <c r="L69" s="137"/>
      <c r="M69" s="137"/>
      <c r="N69" s="137"/>
      <c r="O69" s="137"/>
      <c r="P69" s="137"/>
      <c r="Q69" s="137"/>
      <c r="R69" s="137"/>
      <c r="S69" s="137"/>
      <c r="T69" s="137"/>
      <c r="U69" s="137"/>
      <c r="V69" s="137"/>
      <c r="W69" s="137"/>
      <c r="X69" s="30"/>
      <c r="Y69" s="30"/>
      <c r="Z69" s="30"/>
      <c r="AA69" s="30"/>
      <c r="AB69" s="30"/>
      <c r="AC69" s="30"/>
      <c r="AD69" s="30"/>
      <c r="AE69" s="30"/>
      <c r="AF69" s="30"/>
      <c r="AG69" s="30"/>
      <c r="AH69" s="30"/>
      <c r="AI69" s="30"/>
      <c r="AJ69" s="30"/>
      <c r="AK69" s="30"/>
      <c r="AL69" s="30"/>
    </row>
    <row r="70" spans="1:38" ht="15" customHeight="1">
      <c r="A70" s="137"/>
      <c r="B70" s="137"/>
      <c r="C70" s="137"/>
      <c r="D70" s="137"/>
      <c r="E70" s="137"/>
      <c r="F70" s="137"/>
      <c r="G70" s="137"/>
      <c r="H70" s="137"/>
      <c r="I70" s="137"/>
      <c r="J70" s="137"/>
      <c r="K70" s="137"/>
      <c r="L70" s="137"/>
      <c r="M70" s="137"/>
      <c r="N70" s="137"/>
      <c r="O70" s="137"/>
      <c r="P70" s="137"/>
      <c r="Q70" s="137"/>
      <c r="R70" s="137"/>
      <c r="S70" s="137"/>
      <c r="T70" s="137"/>
      <c r="U70" s="137"/>
      <c r="V70" s="137"/>
      <c r="W70" s="137"/>
      <c r="X70" s="30"/>
      <c r="Y70" s="30"/>
      <c r="Z70" s="30"/>
      <c r="AA70" s="30"/>
      <c r="AB70" s="30"/>
      <c r="AC70" s="30"/>
      <c r="AD70" s="30"/>
      <c r="AE70" s="30"/>
      <c r="AF70" s="30"/>
      <c r="AG70" s="30"/>
      <c r="AH70" s="30"/>
      <c r="AI70" s="30"/>
      <c r="AJ70" s="30"/>
      <c r="AK70" s="30"/>
      <c r="AL70" s="30"/>
    </row>
    <row r="71" spans="1:38" ht="15" customHeight="1">
      <c r="A71" s="137"/>
      <c r="B71" s="137"/>
      <c r="C71" s="137"/>
      <c r="D71" s="137"/>
      <c r="E71" s="137"/>
      <c r="F71" s="137"/>
      <c r="G71" s="137"/>
      <c r="H71" s="137"/>
      <c r="I71" s="137"/>
      <c r="J71" s="137"/>
      <c r="K71" s="137"/>
      <c r="L71" s="137"/>
      <c r="M71" s="137"/>
      <c r="N71" s="137"/>
      <c r="O71" s="137"/>
      <c r="P71" s="137"/>
      <c r="Q71" s="137"/>
      <c r="R71" s="137"/>
      <c r="S71" s="137"/>
      <c r="T71" s="137"/>
      <c r="U71" s="137"/>
      <c r="V71" s="137"/>
      <c r="W71" s="137"/>
      <c r="X71" s="30"/>
      <c r="Y71" s="30"/>
      <c r="Z71" s="30"/>
      <c r="AA71" s="30"/>
      <c r="AB71" s="30"/>
      <c r="AC71" s="30"/>
      <c r="AD71" s="30"/>
      <c r="AE71" s="30"/>
      <c r="AF71" s="30"/>
      <c r="AG71" s="30"/>
      <c r="AH71" s="30"/>
      <c r="AI71" s="30"/>
      <c r="AJ71" s="30"/>
      <c r="AK71" s="30"/>
      <c r="AL71" s="30"/>
    </row>
    <row r="72" spans="1:38" ht="15" customHeight="1">
      <c r="A72" s="137"/>
      <c r="B72" s="137"/>
      <c r="C72" s="137"/>
      <c r="D72" s="137"/>
      <c r="E72" s="137"/>
      <c r="F72" s="137"/>
      <c r="G72" s="137"/>
      <c r="H72" s="137"/>
      <c r="I72" s="137"/>
      <c r="J72" s="137"/>
      <c r="K72" s="137"/>
      <c r="L72" s="137"/>
      <c r="M72" s="137"/>
      <c r="N72" s="137"/>
      <c r="O72" s="137"/>
      <c r="P72" s="137"/>
      <c r="Q72" s="137"/>
      <c r="R72" s="137"/>
      <c r="S72" s="137"/>
      <c r="T72" s="137"/>
      <c r="U72" s="137"/>
      <c r="V72" s="137"/>
      <c r="W72" s="137"/>
      <c r="X72" s="30"/>
      <c r="Y72" s="30"/>
      <c r="Z72" s="30"/>
      <c r="AA72" s="30"/>
      <c r="AB72" s="30"/>
      <c r="AC72" s="30"/>
      <c r="AD72" s="30"/>
      <c r="AE72" s="30"/>
      <c r="AF72" s="30"/>
      <c r="AG72" s="30"/>
      <c r="AH72" s="30"/>
      <c r="AI72" s="30"/>
      <c r="AJ72" s="30"/>
      <c r="AK72" s="30"/>
      <c r="AL72" s="30"/>
    </row>
    <row r="73" spans="1:38" ht="15" customHeight="1">
      <c r="A73" s="137"/>
      <c r="B73" s="137"/>
      <c r="C73" s="137"/>
      <c r="D73" s="137"/>
      <c r="E73" s="137"/>
      <c r="F73" s="137"/>
      <c r="G73" s="137"/>
      <c r="H73" s="137"/>
      <c r="I73" s="137"/>
      <c r="J73" s="137"/>
      <c r="K73" s="137"/>
      <c r="L73" s="137"/>
      <c r="M73" s="137"/>
      <c r="N73" s="137"/>
      <c r="O73" s="137"/>
      <c r="P73" s="137"/>
      <c r="Q73" s="137"/>
      <c r="R73" s="137"/>
      <c r="S73" s="137"/>
      <c r="T73" s="137"/>
      <c r="U73" s="137"/>
      <c r="V73" s="137"/>
      <c r="W73" s="137"/>
      <c r="X73" s="30"/>
      <c r="Y73" s="30"/>
      <c r="Z73" s="30"/>
      <c r="AA73" s="30"/>
      <c r="AB73" s="30"/>
      <c r="AC73" s="30"/>
      <c r="AD73" s="30"/>
      <c r="AE73" s="30"/>
      <c r="AF73" s="30"/>
      <c r="AG73" s="30"/>
      <c r="AH73" s="30"/>
      <c r="AI73" s="30"/>
      <c r="AJ73" s="30"/>
      <c r="AK73" s="30"/>
      <c r="AL73" s="30"/>
    </row>
    <row r="74" spans="1:38" ht="15" customHeight="1">
      <c r="A74" s="137"/>
      <c r="B74" s="137"/>
      <c r="C74" s="137"/>
      <c r="D74" s="137"/>
      <c r="E74" s="137"/>
      <c r="F74" s="137"/>
      <c r="G74" s="137"/>
      <c r="H74" s="137"/>
      <c r="I74" s="137"/>
      <c r="J74" s="137"/>
      <c r="K74" s="137"/>
      <c r="L74" s="137"/>
      <c r="M74" s="137"/>
      <c r="N74" s="137"/>
      <c r="O74" s="137"/>
      <c r="P74" s="137"/>
      <c r="Q74" s="137"/>
      <c r="R74" s="137"/>
      <c r="S74" s="137"/>
      <c r="T74" s="137"/>
      <c r="U74" s="137"/>
      <c r="V74" s="137"/>
      <c r="W74" s="137"/>
      <c r="X74" s="30"/>
      <c r="Y74" s="30"/>
      <c r="Z74" s="30"/>
      <c r="AA74" s="30"/>
      <c r="AB74" s="30"/>
      <c r="AC74" s="30"/>
      <c r="AD74" s="30"/>
      <c r="AE74" s="30"/>
      <c r="AF74" s="30"/>
      <c r="AG74" s="30"/>
      <c r="AH74" s="30"/>
      <c r="AI74" s="30"/>
      <c r="AJ74" s="30"/>
      <c r="AK74" s="30"/>
      <c r="AL74" s="30"/>
    </row>
    <row r="75" spans="1:38" ht="15" customHeight="1">
      <c r="A75" s="137"/>
      <c r="B75" s="137"/>
      <c r="C75" s="137"/>
      <c r="D75" s="137"/>
      <c r="E75" s="137"/>
      <c r="F75" s="137"/>
      <c r="G75" s="137"/>
      <c r="H75" s="137"/>
      <c r="I75" s="137"/>
      <c r="J75" s="137"/>
      <c r="K75" s="137"/>
      <c r="L75" s="137"/>
      <c r="M75" s="137"/>
      <c r="N75" s="137"/>
      <c r="O75" s="137"/>
      <c r="P75" s="137"/>
      <c r="Q75" s="137"/>
      <c r="R75" s="137"/>
      <c r="S75" s="137"/>
      <c r="T75" s="137"/>
      <c r="U75" s="137"/>
      <c r="V75" s="137"/>
      <c r="W75" s="137"/>
      <c r="X75" s="30"/>
      <c r="Y75" s="30"/>
      <c r="Z75" s="30"/>
      <c r="AA75" s="30"/>
      <c r="AB75" s="30"/>
      <c r="AC75" s="30"/>
      <c r="AD75" s="30"/>
      <c r="AE75" s="30"/>
      <c r="AF75" s="30"/>
      <c r="AG75" s="30"/>
      <c r="AH75" s="30"/>
      <c r="AI75" s="30"/>
      <c r="AJ75" s="30"/>
      <c r="AK75" s="30"/>
      <c r="AL75" s="30"/>
    </row>
    <row r="76" spans="1:38" ht="15" customHeight="1">
      <c r="A76" s="137"/>
      <c r="B76" s="137"/>
      <c r="C76" s="137"/>
      <c r="D76" s="137"/>
      <c r="E76" s="137"/>
      <c r="F76" s="137"/>
      <c r="G76" s="137"/>
      <c r="H76" s="137"/>
      <c r="I76" s="137"/>
      <c r="J76" s="137"/>
      <c r="K76" s="137"/>
      <c r="L76" s="137"/>
      <c r="M76" s="137"/>
      <c r="N76" s="137"/>
      <c r="O76" s="137"/>
      <c r="P76" s="137"/>
      <c r="Q76" s="137"/>
      <c r="R76" s="137"/>
      <c r="S76" s="137"/>
      <c r="T76" s="137"/>
      <c r="U76" s="137"/>
      <c r="V76" s="137"/>
      <c r="W76" s="137"/>
      <c r="X76" s="30"/>
      <c r="Y76" s="30"/>
      <c r="Z76" s="30"/>
      <c r="AA76" s="30"/>
      <c r="AB76" s="30"/>
      <c r="AC76" s="30"/>
      <c r="AD76" s="30"/>
      <c r="AE76" s="30"/>
      <c r="AF76" s="30"/>
      <c r="AG76" s="30"/>
      <c r="AH76" s="30"/>
      <c r="AI76" s="30"/>
      <c r="AJ76" s="30"/>
      <c r="AK76" s="30"/>
      <c r="AL76" s="30"/>
    </row>
    <row r="77" spans="1:38" ht="15" customHeight="1">
      <c r="A77" s="137"/>
      <c r="B77" s="137"/>
      <c r="C77" s="137"/>
      <c r="D77" s="137"/>
      <c r="E77" s="137"/>
      <c r="F77" s="137"/>
      <c r="G77" s="137"/>
      <c r="H77" s="137"/>
      <c r="I77" s="137"/>
      <c r="J77" s="137"/>
      <c r="K77" s="137"/>
      <c r="L77" s="137"/>
      <c r="M77" s="137"/>
      <c r="N77" s="137"/>
      <c r="O77" s="137"/>
      <c r="P77" s="137"/>
      <c r="Q77" s="137"/>
      <c r="R77" s="137"/>
      <c r="S77" s="137"/>
      <c r="T77" s="137"/>
      <c r="U77" s="137"/>
      <c r="V77" s="137"/>
      <c r="W77" s="137"/>
      <c r="X77" s="30"/>
      <c r="Y77" s="30"/>
      <c r="Z77" s="30"/>
      <c r="AA77" s="30"/>
      <c r="AB77" s="30"/>
      <c r="AC77" s="30"/>
      <c r="AD77" s="30"/>
      <c r="AE77" s="30"/>
      <c r="AF77" s="30"/>
      <c r="AG77" s="30"/>
      <c r="AH77" s="30"/>
      <c r="AI77" s="30"/>
      <c r="AJ77" s="30"/>
      <c r="AK77" s="30"/>
      <c r="AL77" s="30"/>
    </row>
    <row r="78" spans="1:38" ht="15" customHeight="1">
      <c r="A78" s="137"/>
      <c r="B78" s="137"/>
      <c r="C78" s="137"/>
      <c r="D78" s="137"/>
      <c r="E78" s="137"/>
      <c r="F78" s="137"/>
      <c r="G78" s="137"/>
      <c r="H78" s="137"/>
      <c r="I78" s="137"/>
      <c r="J78" s="137"/>
      <c r="K78" s="137"/>
      <c r="L78" s="137"/>
      <c r="M78" s="137"/>
      <c r="N78" s="137"/>
      <c r="O78" s="137"/>
      <c r="P78" s="137"/>
      <c r="Q78" s="137"/>
      <c r="R78" s="137"/>
      <c r="S78" s="137"/>
      <c r="T78" s="137"/>
      <c r="U78" s="137"/>
      <c r="V78" s="137"/>
      <c r="W78" s="137"/>
      <c r="X78" s="30"/>
      <c r="Y78" s="30"/>
      <c r="Z78" s="30"/>
      <c r="AA78" s="30"/>
      <c r="AB78" s="30"/>
      <c r="AC78" s="30"/>
      <c r="AD78" s="30"/>
      <c r="AE78" s="30"/>
      <c r="AF78" s="30"/>
      <c r="AG78" s="30"/>
      <c r="AH78" s="30"/>
      <c r="AI78" s="30"/>
      <c r="AJ78" s="30"/>
      <c r="AK78" s="30"/>
      <c r="AL78" s="30"/>
    </row>
    <row r="79" spans="1:38" ht="15" customHeight="1">
      <c r="A79" s="137"/>
      <c r="B79" s="137"/>
      <c r="C79" s="137"/>
      <c r="D79" s="137"/>
      <c r="E79" s="137"/>
      <c r="F79" s="137"/>
      <c r="G79" s="137"/>
      <c r="H79" s="137"/>
      <c r="I79" s="137"/>
      <c r="J79" s="137"/>
      <c r="K79" s="137"/>
      <c r="L79" s="137"/>
      <c r="M79" s="137"/>
      <c r="N79" s="137"/>
      <c r="O79" s="137"/>
      <c r="P79" s="137"/>
      <c r="Q79" s="137"/>
      <c r="R79" s="137"/>
      <c r="S79" s="137"/>
      <c r="T79" s="137"/>
      <c r="U79" s="137"/>
      <c r="V79" s="137"/>
      <c r="W79" s="137"/>
      <c r="X79" s="30"/>
      <c r="Y79" s="30"/>
      <c r="Z79" s="30"/>
      <c r="AA79" s="30"/>
      <c r="AB79" s="30"/>
      <c r="AC79" s="30"/>
      <c r="AD79" s="30"/>
      <c r="AE79" s="30"/>
      <c r="AF79" s="30"/>
      <c r="AG79" s="30"/>
      <c r="AH79" s="30"/>
      <c r="AI79" s="30"/>
      <c r="AJ79" s="30"/>
      <c r="AK79" s="30"/>
      <c r="AL79" s="30"/>
    </row>
    <row r="80" spans="1:38" ht="15" customHeight="1">
      <c r="A80" s="137"/>
      <c r="B80" s="137"/>
      <c r="C80" s="137"/>
      <c r="D80" s="137"/>
      <c r="E80" s="137"/>
      <c r="F80" s="137"/>
      <c r="G80" s="137"/>
      <c r="H80" s="137"/>
      <c r="I80" s="137"/>
      <c r="J80" s="137"/>
      <c r="K80" s="137"/>
      <c r="L80" s="137"/>
      <c r="M80" s="137"/>
      <c r="N80" s="137"/>
      <c r="O80" s="137"/>
      <c r="P80" s="137"/>
      <c r="Q80" s="137"/>
      <c r="R80" s="137"/>
      <c r="S80" s="137"/>
      <c r="T80" s="137"/>
      <c r="U80" s="137"/>
      <c r="V80" s="137"/>
      <c r="W80" s="137"/>
      <c r="X80" s="30"/>
      <c r="Y80" s="30"/>
      <c r="Z80" s="30"/>
      <c r="AA80" s="30"/>
      <c r="AB80" s="30"/>
      <c r="AC80" s="30"/>
      <c r="AD80" s="30"/>
      <c r="AE80" s="30"/>
      <c r="AF80" s="30"/>
      <c r="AG80" s="30"/>
      <c r="AH80" s="30"/>
      <c r="AI80" s="30"/>
      <c r="AJ80" s="30"/>
      <c r="AK80" s="30"/>
      <c r="AL80" s="30"/>
    </row>
    <row r="81" spans="1:38" ht="15" customHeight="1">
      <c r="A81" s="137"/>
      <c r="B81" s="137"/>
      <c r="C81" s="137"/>
      <c r="D81" s="137"/>
      <c r="E81" s="137"/>
      <c r="F81" s="137"/>
      <c r="G81" s="137"/>
      <c r="H81" s="137"/>
      <c r="I81" s="137"/>
      <c r="J81" s="137"/>
      <c r="K81" s="137"/>
      <c r="L81" s="137"/>
      <c r="M81" s="137"/>
      <c r="N81" s="137"/>
      <c r="O81" s="137"/>
      <c r="P81" s="137"/>
      <c r="Q81" s="137"/>
      <c r="R81" s="137"/>
      <c r="S81" s="137"/>
      <c r="T81" s="137"/>
      <c r="U81" s="137"/>
      <c r="V81" s="137"/>
      <c r="W81" s="137"/>
      <c r="X81" s="30"/>
      <c r="Y81" s="30"/>
      <c r="Z81" s="30"/>
      <c r="AA81" s="30"/>
      <c r="AB81" s="30"/>
      <c r="AC81" s="30"/>
      <c r="AD81" s="30"/>
      <c r="AE81" s="30"/>
      <c r="AF81" s="30"/>
      <c r="AG81" s="30"/>
      <c r="AH81" s="30"/>
      <c r="AI81" s="30"/>
      <c r="AJ81" s="30"/>
      <c r="AK81" s="30"/>
      <c r="AL81" s="30"/>
    </row>
    <row r="82" spans="1:38" ht="15" customHeight="1">
      <c r="A82" s="137"/>
      <c r="B82" s="137"/>
      <c r="C82" s="137"/>
      <c r="D82" s="137"/>
      <c r="E82" s="137"/>
      <c r="F82" s="137"/>
      <c r="G82" s="137"/>
      <c r="H82" s="137"/>
      <c r="I82" s="137"/>
      <c r="J82" s="137"/>
      <c r="K82" s="137"/>
      <c r="L82" s="137"/>
      <c r="M82" s="137"/>
      <c r="N82" s="137"/>
      <c r="O82" s="137"/>
      <c r="P82" s="137"/>
      <c r="Q82" s="137"/>
      <c r="R82" s="137"/>
      <c r="S82" s="137"/>
      <c r="T82" s="137"/>
      <c r="U82" s="137"/>
      <c r="V82" s="137"/>
      <c r="W82" s="137"/>
      <c r="X82" s="30"/>
      <c r="Y82" s="30"/>
      <c r="Z82" s="30"/>
      <c r="AA82" s="30"/>
      <c r="AB82" s="30"/>
      <c r="AC82" s="30"/>
      <c r="AD82" s="30"/>
      <c r="AE82" s="30"/>
      <c r="AF82" s="30"/>
      <c r="AG82" s="30"/>
      <c r="AH82" s="30"/>
      <c r="AI82" s="30"/>
      <c r="AJ82" s="30"/>
      <c r="AK82" s="30"/>
      <c r="AL82" s="30"/>
    </row>
    <row r="83" spans="1:38" ht="15" customHeight="1">
      <c r="A83" s="137"/>
      <c r="B83" s="137"/>
      <c r="C83" s="137"/>
      <c r="D83" s="137"/>
      <c r="E83" s="137"/>
      <c r="F83" s="137"/>
      <c r="G83" s="137"/>
      <c r="H83" s="137"/>
      <c r="I83" s="137"/>
      <c r="J83" s="137"/>
      <c r="K83" s="137"/>
      <c r="L83" s="137"/>
      <c r="M83" s="137"/>
      <c r="N83" s="137"/>
      <c r="O83" s="137"/>
      <c r="P83" s="137"/>
      <c r="Q83" s="137"/>
      <c r="R83" s="137"/>
      <c r="S83" s="137"/>
      <c r="T83" s="137"/>
      <c r="U83" s="137"/>
      <c r="V83" s="137"/>
      <c r="W83" s="137"/>
      <c r="X83" s="30"/>
      <c r="Y83" s="30"/>
      <c r="Z83" s="30"/>
      <c r="AA83" s="30"/>
      <c r="AB83" s="30"/>
      <c r="AC83" s="30"/>
      <c r="AD83" s="30"/>
      <c r="AE83" s="30"/>
      <c r="AF83" s="30"/>
      <c r="AG83" s="30"/>
      <c r="AH83" s="30"/>
      <c r="AI83" s="30"/>
      <c r="AJ83" s="30"/>
      <c r="AK83" s="30"/>
      <c r="AL83" s="30"/>
    </row>
    <row r="84" spans="1:38" ht="15" customHeight="1">
      <c r="A84" s="137"/>
      <c r="B84" s="137"/>
      <c r="C84" s="137"/>
      <c r="D84" s="137"/>
      <c r="E84" s="137"/>
      <c r="F84" s="137"/>
      <c r="G84" s="137"/>
      <c r="H84" s="137"/>
      <c r="I84" s="137"/>
      <c r="J84" s="137"/>
      <c r="K84" s="137"/>
      <c r="L84" s="137"/>
      <c r="M84" s="137"/>
      <c r="N84" s="137"/>
      <c r="O84" s="137"/>
      <c r="P84" s="137"/>
      <c r="Q84" s="137"/>
      <c r="R84" s="137"/>
      <c r="S84" s="137"/>
      <c r="T84" s="137"/>
      <c r="U84" s="137"/>
      <c r="V84" s="137"/>
      <c r="W84" s="137"/>
      <c r="X84" s="30"/>
      <c r="Y84" s="30"/>
      <c r="Z84" s="30"/>
      <c r="AA84" s="30"/>
      <c r="AB84" s="30"/>
      <c r="AC84" s="30"/>
      <c r="AD84" s="30"/>
      <c r="AE84" s="30"/>
      <c r="AF84" s="30"/>
      <c r="AG84" s="30"/>
      <c r="AH84" s="30"/>
      <c r="AI84" s="30"/>
      <c r="AJ84" s="30"/>
      <c r="AK84" s="30"/>
      <c r="AL84" s="30"/>
    </row>
    <row r="85" spans="1:38" ht="15" customHeight="1">
      <c r="A85" s="137"/>
      <c r="B85" s="137"/>
      <c r="C85" s="137"/>
      <c r="D85" s="137"/>
      <c r="E85" s="137"/>
      <c r="F85" s="137"/>
      <c r="G85" s="137"/>
      <c r="H85" s="137"/>
      <c r="I85" s="137"/>
      <c r="J85" s="137"/>
      <c r="K85" s="137"/>
      <c r="L85" s="137"/>
      <c r="M85" s="137"/>
      <c r="N85" s="137"/>
      <c r="O85" s="137"/>
      <c r="P85" s="137"/>
      <c r="Q85" s="137"/>
      <c r="R85" s="137"/>
      <c r="S85" s="137"/>
      <c r="T85" s="137"/>
      <c r="U85" s="137"/>
      <c r="V85" s="137"/>
      <c r="W85" s="137"/>
      <c r="X85" s="30"/>
      <c r="Y85" s="30"/>
      <c r="Z85" s="30"/>
      <c r="AA85" s="30"/>
      <c r="AB85" s="30"/>
      <c r="AC85" s="30"/>
      <c r="AD85" s="30"/>
      <c r="AE85" s="30"/>
      <c r="AF85" s="30"/>
      <c r="AG85" s="30"/>
      <c r="AH85" s="30"/>
      <c r="AI85" s="30"/>
      <c r="AJ85" s="30"/>
      <c r="AK85" s="30"/>
      <c r="AL85" s="30"/>
    </row>
    <row r="86" spans="1:38" ht="15" customHeight="1">
      <c r="A86" s="137"/>
      <c r="B86" s="137"/>
      <c r="C86" s="137"/>
      <c r="D86" s="137"/>
      <c r="E86" s="137"/>
      <c r="F86" s="137"/>
      <c r="G86" s="137"/>
      <c r="H86" s="137"/>
      <c r="I86" s="137"/>
      <c r="J86" s="137"/>
      <c r="K86" s="137"/>
      <c r="L86" s="137"/>
      <c r="M86" s="137"/>
      <c r="N86" s="137"/>
      <c r="O86" s="137"/>
      <c r="P86" s="137"/>
      <c r="Q86" s="137"/>
      <c r="R86" s="137"/>
      <c r="S86" s="137"/>
      <c r="T86" s="137"/>
      <c r="U86" s="137"/>
      <c r="V86" s="137"/>
      <c r="W86" s="137"/>
      <c r="X86" s="30"/>
      <c r="Y86" s="30"/>
      <c r="Z86" s="30"/>
      <c r="AA86" s="30"/>
      <c r="AB86" s="30"/>
      <c r="AC86" s="30"/>
      <c r="AD86" s="30"/>
      <c r="AE86" s="30"/>
      <c r="AF86" s="30"/>
      <c r="AG86" s="30"/>
      <c r="AH86" s="30"/>
      <c r="AI86" s="30"/>
      <c r="AJ86" s="30"/>
      <c r="AK86" s="30"/>
      <c r="AL86" s="30"/>
    </row>
    <row r="87" spans="1:38" ht="15" customHeight="1">
      <c r="A87" s="137"/>
      <c r="B87" s="137"/>
      <c r="C87" s="137"/>
      <c r="D87" s="137"/>
      <c r="E87" s="137"/>
      <c r="F87" s="137"/>
      <c r="G87" s="137"/>
      <c r="H87" s="137"/>
      <c r="I87" s="137"/>
      <c r="J87" s="137"/>
      <c r="K87" s="137"/>
      <c r="L87" s="137"/>
      <c r="M87" s="137"/>
      <c r="N87" s="137"/>
      <c r="O87" s="137"/>
      <c r="P87" s="137"/>
      <c r="Q87" s="137"/>
      <c r="R87" s="137"/>
      <c r="S87" s="137"/>
      <c r="T87" s="137"/>
      <c r="U87" s="137"/>
      <c r="V87" s="137"/>
      <c r="W87" s="137"/>
      <c r="X87" s="30"/>
      <c r="Y87" s="30"/>
      <c r="Z87" s="30"/>
      <c r="AA87" s="30"/>
      <c r="AB87" s="30"/>
      <c r="AC87" s="30"/>
      <c r="AD87" s="30"/>
      <c r="AE87" s="30"/>
      <c r="AF87" s="30"/>
      <c r="AG87" s="30"/>
      <c r="AH87" s="30"/>
      <c r="AI87" s="30"/>
      <c r="AJ87" s="30"/>
      <c r="AK87" s="30"/>
      <c r="AL87" s="30"/>
    </row>
    <row r="88" spans="1:38" ht="15" customHeight="1">
      <c r="A88" s="137"/>
      <c r="B88" s="137"/>
      <c r="C88" s="137"/>
      <c r="D88" s="137"/>
      <c r="E88" s="137"/>
      <c r="F88" s="137"/>
      <c r="G88" s="137"/>
      <c r="H88" s="137"/>
      <c r="I88" s="137"/>
      <c r="J88" s="137"/>
      <c r="K88" s="137"/>
      <c r="L88" s="137"/>
      <c r="M88" s="137"/>
      <c r="N88" s="137"/>
      <c r="O88" s="137"/>
      <c r="P88" s="137"/>
      <c r="Q88" s="137"/>
      <c r="R88" s="137"/>
      <c r="S88" s="137"/>
      <c r="T88" s="137"/>
      <c r="U88" s="137"/>
      <c r="V88" s="137"/>
      <c r="W88" s="137"/>
      <c r="X88" s="30"/>
      <c r="Y88" s="30"/>
      <c r="Z88" s="30"/>
      <c r="AA88" s="30"/>
      <c r="AB88" s="30"/>
      <c r="AC88" s="30"/>
      <c r="AD88" s="30"/>
      <c r="AE88" s="30"/>
      <c r="AF88" s="30"/>
      <c r="AG88" s="30"/>
      <c r="AH88" s="30"/>
      <c r="AI88" s="30"/>
      <c r="AJ88" s="30"/>
      <c r="AK88" s="30"/>
      <c r="AL88" s="30"/>
    </row>
    <row r="89" spans="1:38" ht="15" customHeight="1">
      <c r="A89" s="137"/>
      <c r="B89" s="137"/>
      <c r="C89" s="137"/>
      <c r="D89" s="137"/>
      <c r="E89" s="137"/>
      <c r="F89" s="137"/>
      <c r="G89" s="137"/>
      <c r="H89" s="137"/>
      <c r="I89" s="137"/>
      <c r="J89" s="137"/>
      <c r="K89" s="137"/>
      <c r="L89" s="137"/>
      <c r="M89" s="137"/>
      <c r="N89" s="137"/>
      <c r="O89" s="137"/>
      <c r="P89" s="137"/>
      <c r="Q89" s="137"/>
      <c r="R89" s="137"/>
      <c r="S89" s="137"/>
      <c r="T89" s="137"/>
      <c r="U89" s="137"/>
      <c r="V89" s="137"/>
      <c r="W89" s="137"/>
      <c r="X89" s="30"/>
      <c r="Y89" s="30"/>
      <c r="Z89" s="30"/>
      <c r="AA89" s="30"/>
      <c r="AB89" s="30"/>
      <c r="AC89" s="30"/>
      <c r="AD89" s="30"/>
      <c r="AE89" s="30"/>
      <c r="AF89" s="30"/>
      <c r="AG89" s="30"/>
      <c r="AH89" s="30"/>
      <c r="AI89" s="30"/>
      <c r="AJ89" s="30"/>
      <c r="AK89" s="30"/>
      <c r="AL89" s="30"/>
    </row>
    <row r="90" spans="1:38" ht="15" customHeight="1">
      <c r="A90" s="137"/>
      <c r="B90" s="137"/>
      <c r="C90" s="137"/>
      <c r="D90" s="137"/>
      <c r="E90" s="137"/>
      <c r="F90" s="137"/>
      <c r="G90" s="137"/>
      <c r="H90" s="137"/>
      <c r="I90" s="137"/>
      <c r="J90" s="137"/>
      <c r="K90" s="137"/>
      <c r="L90" s="137"/>
      <c r="M90" s="137"/>
      <c r="N90" s="137"/>
      <c r="O90" s="137"/>
      <c r="P90" s="137"/>
      <c r="Q90" s="137"/>
      <c r="R90" s="137"/>
      <c r="S90" s="137"/>
      <c r="T90" s="137"/>
      <c r="U90" s="137"/>
      <c r="V90" s="137"/>
      <c r="W90" s="137"/>
      <c r="X90" s="30"/>
      <c r="Y90" s="30"/>
      <c r="Z90" s="30"/>
      <c r="AA90" s="30"/>
      <c r="AB90" s="30"/>
      <c r="AC90" s="30"/>
      <c r="AD90" s="30"/>
      <c r="AE90" s="30"/>
      <c r="AF90" s="30"/>
      <c r="AG90" s="30"/>
      <c r="AH90" s="30"/>
      <c r="AI90" s="30"/>
      <c r="AJ90" s="30"/>
      <c r="AK90" s="30"/>
      <c r="AL90" s="30"/>
    </row>
    <row r="91" spans="1:38" ht="15" customHeight="1">
      <c r="A91" s="137"/>
      <c r="B91" s="137"/>
      <c r="C91" s="137"/>
      <c r="D91" s="137"/>
      <c r="E91" s="137"/>
      <c r="F91" s="137"/>
      <c r="G91" s="137"/>
      <c r="H91" s="137"/>
      <c r="I91" s="137"/>
      <c r="J91" s="137"/>
      <c r="K91" s="137"/>
      <c r="L91" s="137"/>
      <c r="M91" s="137"/>
      <c r="N91" s="137"/>
      <c r="O91" s="137"/>
      <c r="P91" s="137"/>
      <c r="Q91" s="137"/>
      <c r="R91" s="137"/>
      <c r="S91" s="137"/>
      <c r="T91" s="137"/>
      <c r="U91" s="137"/>
      <c r="V91" s="137"/>
      <c r="W91" s="137"/>
      <c r="X91" s="30"/>
      <c r="Y91" s="30"/>
      <c r="Z91" s="30"/>
      <c r="AA91" s="30"/>
      <c r="AB91" s="30"/>
      <c r="AC91" s="30"/>
      <c r="AD91" s="30"/>
      <c r="AE91" s="30"/>
      <c r="AF91" s="30"/>
      <c r="AG91" s="30"/>
      <c r="AH91" s="30"/>
      <c r="AI91" s="30"/>
      <c r="AJ91" s="30"/>
      <c r="AK91" s="30"/>
      <c r="AL91" s="30"/>
    </row>
    <row r="92" spans="1:38" ht="15" customHeight="1">
      <c r="A92" s="137"/>
      <c r="B92" s="137"/>
      <c r="C92" s="137"/>
      <c r="D92" s="137"/>
      <c r="E92" s="137"/>
      <c r="F92" s="137"/>
      <c r="G92" s="137"/>
      <c r="H92" s="137"/>
      <c r="I92" s="137"/>
      <c r="J92" s="137"/>
      <c r="K92" s="137"/>
      <c r="L92" s="137"/>
      <c r="M92" s="137"/>
      <c r="N92" s="137"/>
      <c r="O92" s="137"/>
      <c r="P92" s="137"/>
      <c r="Q92" s="137"/>
      <c r="R92" s="137"/>
      <c r="S92" s="137"/>
      <c r="T92" s="137"/>
      <c r="U92" s="137"/>
      <c r="V92" s="137"/>
      <c r="W92" s="137"/>
      <c r="X92" s="30"/>
      <c r="Y92" s="30"/>
      <c r="Z92" s="30"/>
      <c r="AA92" s="30"/>
      <c r="AB92" s="30"/>
      <c r="AC92" s="30"/>
      <c r="AD92" s="30"/>
      <c r="AE92" s="30"/>
      <c r="AF92" s="30"/>
      <c r="AG92" s="30"/>
      <c r="AH92" s="30"/>
      <c r="AI92" s="30"/>
      <c r="AJ92" s="30"/>
      <c r="AK92" s="30"/>
      <c r="AL92" s="30"/>
    </row>
    <row r="93" spans="1:38" ht="15" customHeight="1">
      <c r="A93" s="137"/>
      <c r="B93" s="137"/>
      <c r="C93" s="137"/>
      <c r="D93" s="137"/>
      <c r="E93" s="137"/>
      <c r="F93" s="137"/>
      <c r="G93" s="137"/>
      <c r="H93" s="137"/>
      <c r="I93" s="137"/>
      <c r="J93" s="137"/>
      <c r="K93" s="137"/>
      <c r="L93" s="137"/>
      <c r="M93" s="137"/>
      <c r="N93" s="137"/>
      <c r="O93" s="137"/>
      <c r="P93" s="137"/>
      <c r="Q93" s="137"/>
      <c r="R93" s="137"/>
      <c r="S93" s="137"/>
      <c r="T93" s="137"/>
      <c r="U93" s="137"/>
      <c r="V93" s="137"/>
      <c r="W93" s="137"/>
      <c r="X93" s="30"/>
      <c r="Y93" s="30"/>
      <c r="Z93" s="30"/>
      <c r="AA93" s="30"/>
      <c r="AB93" s="30"/>
      <c r="AC93" s="30"/>
      <c r="AD93" s="30"/>
      <c r="AE93" s="30"/>
      <c r="AF93" s="30"/>
      <c r="AG93" s="30"/>
      <c r="AH93" s="30"/>
      <c r="AI93" s="30"/>
      <c r="AJ93" s="30"/>
      <c r="AK93" s="30"/>
      <c r="AL93" s="30"/>
    </row>
    <row r="94" spans="1:38" ht="15" customHeight="1">
      <c r="A94" s="137"/>
      <c r="B94" s="137"/>
      <c r="C94" s="137"/>
      <c r="D94" s="137"/>
      <c r="E94" s="137"/>
      <c r="F94" s="137"/>
      <c r="G94" s="137"/>
      <c r="H94" s="137"/>
      <c r="I94" s="137"/>
      <c r="J94" s="137"/>
      <c r="K94" s="137"/>
      <c r="L94" s="137"/>
      <c r="M94" s="137"/>
      <c r="N94" s="137"/>
      <c r="O94" s="137"/>
      <c r="P94" s="137"/>
      <c r="Q94" s="137"/>
      <c r="R94" s="137"/>
      <c r="S94" s="137"/>
      <c r="T94" s="137"/>
      <c r="U94" s="137"/>
      <c r="V94" s="137"/>
      <c r="W94" s="137"/>
      <c r="X94" s="30"/>
      <c r="Y94" s="30"/>
      <c r="Z94" s="30"/>
      <c r="AA94" s="30"/>
      <c r="AB94" s="30"/>
      <c r="AC94" s="30"/>
      <c r="AD94" s="30"/>
      <c r="AE94" s="30"/>
      <c r="AF94" s="30"/>
      <c r="AG94" s="30"/>
      <c r="AH94" s="30"/>
      <c r="AI94" s="30"/>
      <c r="AJ94" s="30"/>
      <c r="AK94" s="30"/>
      <c r="AL94" s="30"/>
    </row>
    <row r="95" spans="1:38" ht="15" customHeight="1">
      <c r="A95" s="137"/>
      <c r="B95" s="137"/>
      <c r="C95" s="137"/>
      <c r="D95" s="137"/>
      <c r="E95" s="137"/>
      <c r="F95" s="137"/>
      <c r="G95" s="137"/>
      <c r="H95" s="137"/>
      <c r="I95" s="137"/>
      <c r="J95" s="137"/>
      <c r="K95" s="137"/>
      <c r="L95" s="137"/>
      <c r="M95" s="137"/>
      <c r="N95" s="137"/>
      <c r="O95" s="137"/>
      <c r="P95" s="137"/>
      <c r="Q95" s="137"/>
      <c r="R95" s="137"/>
      <c r="S95" s="137"/>
      <c r="T95" s="137"/>
      <c r="U95" s="137"/>
      <c r="V95" s="137"/>
      <c r="W95" s="137"/>
      <c r="X95" s="30"/>
      <c r="Y95" s="30"/>
      <c r="Z95" s="30"/>
      <c r="AA95" s="30"/>
      <c r="AB95" s="30"/>
      <c r="AC95" s="30"/>
      <c r="AD95" s="30"/>
      <c r="AE95" s="30"/>
      <c r="AF95" s="30"/>
      <c r="AG95" s="30"/>
      <c r="AH95" s="30"/>
      <c r="AI95" s="30"/>
      <c r="AJ95" s="30"/>
      <c r="AK95" s="30"/>
      <c r="AL95" s="30"/>
    </row>
    <row r="96" spans="1:38" ht="15" customHeight="1">
      <c r="A96" s="137"/>
      <c r="B96" s="137"/>
      <c r="C96" s="137"/>
      <c r="D96" s="137"/>
      <c r="E96" s="137"/>
      <c r="F96" s="137"/>
      <c r="G96" s="137"/>
      <c r="H96" s="137"/>
      <c r="I96" s="137"/>
      <c r="J96" s="137"/>
      <c r="K96" s="137"/>
      <c r="L96" s="137"/>
      <c r="M96" s="137"/>
      <c r="N96" s="137"/>
      <c r="O96" s="137"/>
      <c r="P96" s="137"/>
      <c r="Q96" s="137"/>
      <c r="R96" s="137"/>
      <c r="S96" s="137"/>
      <c r="T96" s="137"/>
      <c r="U96" s="137"/>
      <c r="V96" s="137"/>
      <c r="W96" s="137"/>
      <c r="X96" s="30"/>
      <c r="Y96" s="30"/>
      <c r="Z96" s="30"/>
      <c r="AA96" s="30"/>
      <c r="AB96" s="30"/>
      <c r="AC96" s="30"/>
      <c r="AD96" s="30"/>
      <c r="AE96" s="30"/>
      <c r="AF96" s="30"/>
      <c r="AG96" s="30"/>
      <c r="AH96" s="30"/>
      <c r="AI96" s="30"/>
      <c r="AJ96" s="30"/>
      <c r="AK96" s="30"/>
      <c r="AL96" s="30"/>
    </row>
    <row r="97" spans="1:38" ht="15" customHeight="1">
      <c r="A97" s="137"/>
      <c r="B97" s="137"/>
      <c r="C97" s="137"/>
      <c r="D97" s="137"/>
      <c r="E97" s="137"/>
      <c r="F97" s="137"/>
      <c r="G97" s="137"/>
      <c r="H97" s="137"/>
      <c r="I97" s="137"/>
      <c r="J97" s="137"/>
      <c r="K97" s="137"/>
      <c r="L97" s="137"/>
      <c r="M97" s="137"/>
      <c r="N97" s="137"/>
      <c r="O97" s="137"/>
      <c r="P97" s="137"/>
      <c r="Q97" s="137"/>
      <c r="R97" s="137"/>
      <c r="S97" s="137"/>
      <c r="T97" s="137"/>
      <c r="U97" s="137"/>
      <c r="V97" s="137"/>
      <c r="W97" s="137"/>
      <c r="X97" s="30"/>
      <c r="Y97" s="30"/>
      <c r="Z97" s="30"/>
      <c r="AA97" s="30"/>
      <c r="AB97" s="30"/>
      <c r="AC97" s="30"/>
      <c r="AD97" s="30"/>
      <c r="AE97" s="30"/>
      <c r="AF97" s="30"/>
      <c r="AG97" s="30"/>
      <c r="AH97" s="30"/>
      <c r="AI97" s="30"/>
      <c r="AJ97" s="30"/>
      <c r="AK97" s="30"/>
      <c r="AL97" s="30"/>
    </row>
    <row r="98" spans="1:38" ht="15" customHeight="1">
      <c r="A98" s="137"/>
      <c r="B98" s="137"/>
      <c r="C98" s="137"/>
      <c r="D98" s="137"/>
      <c r="E98" s="137"/>
      <c r="F98" s="137"/>
      <c r="G98" s="137"/>
      <c r="H98" s="137"/>
      <c r="I98" s="137"/>
      <c r="J98" s="137"/>
      <c r="K98" s="137"/>
      <c r="L98" s="137"/>
      <c r="M98" s="137"/>
      <c r="N98" s="137"/>
      <c r="O98" s="137"/>
      <c r="P98" s="137"/>
      <c r="Q98" s="137"/>
      <c r="R98" s="137"/>
      <c r="S98" s="137"/>
      <c r="T98" s="137"/>
      <c r="U98" s="137"/>
      <c r="V98" s="137"/>
      <c r="W98" s="137"/>
      <c r="X98" s="30"/>
      <c r="Y98" s="30"/>
      <c r="Z98" s="30"/>
      <c r="AA98" s="30"/>
      <c r="AB98" s="30"/>
      <c r="AC98" s="30"/>
      <c r="AD98" s="30"/>
      <c r="AE98" s="30"/>
      <c r="AF98" s="30"/>
      <c r="AG98" s="30"/>
      <c r="AH98" s="30"/>
      <c r="AI98" s="30"/>
      <c r="AJ98" s="30"/>
      <c r="AK98" s="30"/>
      <c r="AL98" s="30"/>
    </row>
    <row r="99" spans="1:38" ht="15" customHeight="1">
      <c r="A99" s="137"/>
      <c r="B99" s="137"/>
      <c r="C99" s="137"/>
      <c r="D99" s="137"/>
      <c r="E99" s="137"/>
      <c r="F99" s="137"/>
      <c r="G99" s="137"/>
      <c r="H99" s="137"/>
      <c r="I99" s="137"/>
      <c r="J99" s="137"/>
      <c r="K99" s="137"/>
      <c r="L99" s="137"/>
      <c r="M99" s="137"/>
      <c r="N99" s="137"/>
      <c r="O99" s="137"/>
      <c r="P99" s="137"/>
      <c r="Q99" s="137"/>
      <c r="R99" s="137"/>
      <c r="S99" s="137"/>
      <c r="T99" s="137"/>
      <c r="U99" s="137"/>
      <c r="V99" s="137"/>
      <c r="W99" s="137"/>
      <c r="X99" s="30"/>
      <c r="Y99" s="30"/>
      <c r="Z99" s="30"/>
      <c r="AA99" s="30"/>
      <c r="AB99" s="30"/>
      <c r="AC99" s="30"/>
      <c r="AD99" s="30"/>
      <c r="AE99" s="30"/>
      <c r="AF99" s="30"/>
      <c r="AG99" s="30"/>
      <c r="AH99" s="30"/>
      <c r="AI99" s="30"/>
      <c r="AJ99" s="30"/>
      <c r="AK99" s="30"/>
      <c r="AL99" s="30"/>
    </row>
    <row r="100" spans="1:38" ht="15" customHeight="1">
      <c r="A100" s="137"/>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c r="X100" s="30"/>
      <c r="Y100" s="30"/>
      <c r="Z100" s="30"/>
      <c r="AA100" s="30"/>
      <c r="AB100" s="30"/>
      <c r="AC100" s="30"/>
      <c r="AD100" s="30"/>
      <c r="AE100" s="30"/>
      <c r="AF100" s="30"/>
      <c r="AG100" s="30"/>
      <c r="AH100" s="30"/>
      <c r="AI100" s="30"/>
      <c r="AJ100" s="30"/>
      <c r="AK100" s="30"/>
      <c r="AL100" s="30"/>
    </row>
    <row r="101" spans="1:38" ht="15" customHeight="1">
      <c r="A101" s="137"/>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c r="X101" s="30"/>
      <c r="Y101" s="30"/>
      <c r="Z101" s="30"/>
      <c r="AA101" s="30"/>
      <c r="AB101" s="30"/>
      <c r="AC101" s="30"/>
      <c r="AD101" s="30"/>
      <c r="AE101" s="30"/>
      <c r="AF101" s="30"/>
      <c r="AG101" s="30"/>
      <c r="AH101" s="30"/>
      <c r="AI101" s="30"/>
      <c r="AJ101" s="30"/>
      <c r="AK101" s="30"/>
      <c r="AL101" s="30"/>
    </row>
    <row r="102" spans="1:38" ht="15" customHeight="1">
      <c r="A102" s="137"/>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c r="X102" s="30"/>
      <c r="Y102" s="30"/>
      <c r="Z102" s="30"/>
      <c r="AA102" s="30"/>
      <c r="AB102" s="30"/>
      <c r="AC102" s="30"/>
      <c r="AD102" s="30"/>
      <c r="AE102" s="30"/>
      <c r="AF102" s="30"/>
      <c r="AG102" s="30"/>
      <c r="AH102" s="30"/>
      <c r="AI102" s="30"/>
      <c r="AJ102" s="30"/>
      <c r="AK102" s="30"/>
      <c r="AL102" s="30"/>
    </row>
    <row r="103" spans="1:38" ht="15" customHeight="1">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c r="X103" s="30"/>
      <c r="Y103" s="30"/>
      <c r="Z103" s="30"/>
      <c r="AA103" s="30"/>
      <c r="AB103" s="30"/>
      <c r="AC103" s="30"/>
      <c r="AD103" s="30"/>
      <c r="AE103" s="30"/>
      <c r="AF103" s="30"/>
      <c r="AG103" s="30"/>
      <c r="AH103" s="30"/>
      <c r="AI103" s="30"/>
      <c r="AJ103" s="30"/>
      <c r="AK103" s="30"/>
      <c r="AL103" s="30"/>
    </row>
    <row r="104" spans="1:38" ht="15" customHeight="1">
      <c r="A104" s="137"/>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c r="X104" s="30"/>
      <c r="Y104" s="30"/>
      <c r="Z104" s="30"/>
      <c r="AA104" s="30"/>
      <c r="AB104" s="30"/>
      <c r="AC104" s="30"/>
      <c r="AD104" s="30"/>
      <c r="AE104" s="30"/>
      <c r="AF104" s="30"/>
      <c r="AG104" s="30"/>
      <c r="AH104" s="30"/>
      <c r="AI104" s="30"/>
      <c r="AJ104" s="30"/>
      <c r="AK104" s="30"/>
      <c r="AL104" s="30"/>
    </row>
    <row r="105" spans="1:38" ht="15" customHeight="1">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c r="X105" s="30"/>
      <c r="Y105" s="30"/>
      <c r="Z105" s="30"/>
      <c r="AA105" s="30"/>
      <c r="AB105" s="30"/>
      <c r="AC105" s="30"/>
      <c r="AD105" s="30"/>
      <c r="AE105" s="30"/>
      <c r="AF105" s="30"/>
      <c r="AG105" s="30"/>
      <c r="AH105" s="30"/>
      <c r="AI105" s="30"/>
      <c r="AJ105" s="30"/>
      <c r="AK105" s="30"/>
      <c r="AL105" s="30"/>
    </row>
    <row r="106" spans="1:38" ht="15" customHeight="1">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c r="X106" s="30"/>
      <c r="Y106" s="30"/>
      <c r="Z106" s="30"/>
      <c r="AA106" s="30"/>
      <c r="AB106" s="30"/>
      <c r="AC106" s="30"/>
      <c r="AD106" s="30"/>
      <c r="AE106" s="30"/>
      <c r="AF106" s="30"/>
      <c r="AG106" s="30"/>
      <c r="AH106" s="30"/>
      <c r="AI106" s="30"/>
      <c r="AJ106" s="30"/>
      <c r="AK106" s="30"/>
      <c r="AL106" s="30"/>
    </row>
    <row r="107" spans="1:38" ht="15" customHeight="1">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30"/>
      <c r="Y107" s="30"/>
      <c r="Z107" s="30"/>
      <c r="AA107" s="30"/>
      <c r="AB107" s="30"/>
      <c r="AC107" s="30"/>
      <c r="AD107" s="30"/>
      <c r="AE107" s="30"/>
      <c r="AF107" s="30"/>
      <c r="AG107" s="30"/>
      <c r="AH107" s="30"/>
      <c r="AI107" s="30"/>
      <c r="AJ107" s="30"/>
      <c r="AK107" s="30"/>
      <c r="AL107" s="30"/>
    </row>
    <row r="108" spans="1:38" ht="15" customHeight="1">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c r="X108" s="30"/>
      <c r="Y108" s="30"/>
      <c r="Z108" s="30"/>
      <c r="AA108" s="30"/>
      <c r="AB108" s="30"/>
      <c r="AC108" s="30"/>
      <c r="AD108" s="30"/>
      <c r="AE108" s="30"/>
      <c r="AF108" s="30"/>
      <c r="AG108" s="30"/>
      <c r="AH108" s="30"/>
      <c r="AI108" s="30"/>
      <c r="AJ108" s="30"/>
      <c r="AK108" s="30"/>
      <c r="AL108" s="30"/>
    </row>
    <row r="109" spans="1:38" ht="15" customHeight="1">
      <c r="A109" s="137"/>
      <c r="B109" s="137"/>
      <c r="C109" s="137"/>
      <c r="D109" s="137"/>
      <c r="E109" s="137"/>
      <c r="F109" s="137"/>
      <c r="G109" s="137"/>
      <c r="H109" s="137"/>
      <c r="I109" s="137"/>
      <c r="J109" s="137"/>
      <c r="K109" s="137"/>
      <c r="L109" s="137"/>
      <c r="M109" s="137"/>
      <c r="N109" s="137"/>
      <c r="O109" s="137"/>
      <c r="P109" s="137"/>
      <c r="Q109" s="137"/>
      <c r="R109" s="137"/>
      <c r="S109" s="137"/>
      <c r="T109" s="137"/>
      <c r="U109" s="137"/>
      <c r="V109" s="137"/>
      <c r="W109" s="137"/>
      <c r="X109" s="30"/>
      <c r="Y109" s="30"/>
      <c r="Z109" s="30"/>
      <c r="AA109" s="30"/>
      <c r="AB109" s="30"/>
      <c r="AC109" s="30"/>
      <c r="AD109" s="30"/>
      <c r="AE109" s="30"/>
      <c r="AF109" s="30"/>
      <c r="AG109" s="30"/>
      <c r="AH109" s="30"/>
      <c r="AI109" s="30"/>
      <c r="AJ109" s="30"/>
      <c r="AK109" s="30"/>
      <c r="AL109" s="30"/>
    </row>
    <row r="110" spans="1:38" ht="15" customHeight="1">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c r="X110" s="30"/>
      <c r="Y110" s="30"/>
      <c r="Z110" s="30"/>
      <c r="AA110" s="30"/>
      <c r="AB110" s="30"/>
      <c r="AC110" s="30"/>
      <c r="AD110" s="30"/>
      <c r="AE110" s="30"/>
      <c r="AF110" s="30"/>
      <c r="AG110" s="30"/>
      <c r="AH110" s="30"/>
      <c r="AI110" s="30"/>
      <c r="AJ110" s="30"/>
      <c r="AK110" s="30"/>
      <c r="AL110" s="30"/>
    </row>
    <row r="111" spans="1:38" ht="15" customHeight="1">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c r="X111" s="30"/>
      <c r="Y111" s="30"/>
      <c r="Z111" s="30"/>
      <c r="AA111" s="30"/>
      <c r="AB111" s="30"/>
      <c r="AC111" s="30"/>
      <c r="AD111" s="30"/>
      <c r="AE111" s="30"/>
      <c r="AF111" s="30"/>
      <c r="AG111" s="30"/>
      <c r="AH111" s="30"/>
      <c r="AI111" s="30"/>
      <c r="AJ111" s="30"/>
      <c r="AK111" s="30"/>
      <c r="AL111" s="30"/>
    </row>
    <row r="112" spans="1:38" ht="15" customHeight="1">
      <c r="A112" s="137"/>
      <c r="B112" s="137"/>
      <c r="C112" s="137"/>
      <c r="D112" s="137"/>
      <c r="E112" s="137"/>
      <c r="F112" s="137"/>
      <c r="G112" s="137"/>
      <c r="H112" s="137"/>
      <c r="I112" s="137"/>
      <c r="J112" s="137"/>
      <c r="K112" s="137"/>
      <c r="L112" s="137"/>
      <c r="M112" s="137"/>
      <c r="N112" s="137"/>
      <c r="O112" s="137"/>
      <c r="P112" s="137"/>
      <c r="Q112" s="137"/>
      <c r="R112" s="137"/>
      <c r="S112" s="137"/>
      <c r="T112" s="137"/>
      <c r="U112" s="137"/>
      <c r="V112" s="137"/>
      <c r="W112" s="137"/>
      <c r="X112" s="30"/>
      <c r="Y112" s="30"/>
      <c r="Z112" s="30"/>
      <c r="AA112" s="30"/>
      <c r="AB112" s="30"/>
      <c r="AC112" s="30"/>
      <c r="AD112" s="30"/>
      <c r="AE112" s="30"/>
      <c r="AF112" s="30"/>
      <c r="AG112" s="30"/>
      <c r="AH112" s="30"/>
      <c r="AI112" s="30"/>
      <c r="AJ112" s="30"/>
      <c r="AK112" s="30"/>
      <c r="AL112" s="30"/>
    </row>
    <row r="113" spans="1:38" ht="15" customHeight="1">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c r="X113" s="30"/>
      <c r="Y113" s="30"/>
      <c r="Z113" s="30"/>
      <c r="AA113" s="30"/>
      <c r="AB113" s="30"/>
      <c r="AC113" s="30"/>
      <c r="AD113" s="30"/>
      <c r="AE113" s="30"/>
      <c r="AF113" s="30"/>
      <c r="AG113" s="30"/>
      <c r="AH113" s="30"/>
      <c r="AI113" s="30"/>
      <c r="AJ113" s="30"/>
      <c r="AK113" s="30"/>
      <c r="AL113" s="30"/>
    </row>
    <row r="114" spans="1:38" ht="15" customHeight="1">
      <c r="A114" s="137"/>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137"/>
      <c r="X114" s="30"/>
      <c r="Y114" s="30"/>
      <c r="Z114" s="30"/>
      <c r="AA114" s="30"/>
      <c r="AB114" s="30"/>
      <c r="AC114" s="30"/>
      <c r="AD114" s="30"/>
      <c r="AE114" s="30"/>
      <c r="AF114" s="30"/>
      <c r="AG114" s="30"/>
      <c r="AH114" s="30"/>
      <c r="AI114" s="30"/>
      <c r="AJ114" s="30"/>
      <c r="AK114" s="30"/>
      <c r="AL114" s="30"/>
    </row>
    <row r="115" spans="1:38" ht="15" customHeight="1">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c r="X115" s="30"/>
      <c r="Y115" s="30"/>
      <c r="Z115" s="30"/>
      <c r="AA115" s="30"/>
      <c r="AB115" s="30"/>
      <c r="AC115" s="30"/>
      <c r="AD115" s="30"/>
      <c r="AE115" s="30"/>
      <c r="AF115" s="30"/>
      <c r="AG115" s="30"/>
      <c r="AH115" s="30"/>
      <c r="AI115" s="30"/>
      <c r="AJ115" s="30"/>
      <c r="AK115" s="30"/>
      <c r="AL115" s="30"/>
    </row>
    <row r="116" spans="1:38" ht="15" customHeight="1">
      <c r="A116" s="137"/>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137"/>
      <c r="X116" s="30"/>
      <c r="Y116" s="30"/>
      <c r="Z116" s="30"/>
      <c r="AA116" s="30"/>
      <c r="AB116" s="30"/>
      <c r="AC116" s="30"/>
      <c r="AD116" s="30"/>
      <c r="AE116" s="30"/>
      <c r="AF116" s="30"/>
      <c r="AG116" s="30"/>
      <c r="AH116" s="30"/>
      <c r="AI116" s="30"/>
      <c r="AJ116" s="30"/>
      <c r="AK116" s="30"/>
      <c r="AL116" s="30"/>
    </row>
    <row r="117" spans="1:38" ht="15" customHeight="1">
      <c r="A117" s="137"/>
      <c r="B117" s="137"/>
      <c r="C117" s="137"/>
      <c r="D117" s="137"/>
      <c r="E117" s="137"/>
      <c r="F117" s="137"/>
      <c r="G117" s="137"/>
      <c r="H117" s="137"/>
      <c r="I117" s="137"/>
      <c r="J117" s="137"/>
      <c r="K117" s="137"/>
      <c r="L117" s="137"/>
      <c r="M117" s="137"/>
      <c r="N117" s="137"/>
      <c r="O117" s="137"/>
      <c r="P117" s="137"/>
      <c r="Q117" s="137"/>
      <c r="R117" s="137"/>
      <c r="S117" s="137"/>
      <c r="T117" s="137"/>
      <c r="U117" s="137"/>
      <c r="V117" s="137"/>
      <c r="W117" s="137"/>
      <c r="X117" s="30"/>
      <c r="Y117" s="30"/>
      <c r="Z117" s="30"/>
      <c r="AA117" s="30"/>
      <c r="AB117" s="30"/>
      <c r="AC117" s="30"/>
      <c r="AD117" s="30"/>
      <c r="AE117" s="30"/>
      <c r="AF117" s="30"/>
      <c r="AG117" s="30"/>
      <c r="AH117" s="30"/>
      <c r="AI117" s="30"/>
      <c r="AJ117" s="30"/>
      <c r="AK117" s="30"/>
      <c r="AL117" s="30"/>
    </row>
    <row r="118" spans="1:38" ht="15" customHeight="1">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c r="X118" s="30"/>
      <c r="Y118" s="30"/>
      <c r="Z118" s="30"/>
      <c r="AA118" s="30"/>
      <c r="AB118" s="30"/>
      <c r="AC118" s="30"/>
      <c r="AD118" s="30"/>
      <c r="AE118" s="30"/>
      <c r="AF118" s="30"/>
      <c r="AG118" s="30"/>
      <c r="AH118" s="30"/>
      <c r="AI118" s="30"/>
      <c r="AJ118" s="30"/>
      <c r="AK118" s="30"/>
      <c r="AL118" s="30"/>
    </row>
    <row r="119" spans="1:38" ht="15" customHeight="1">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30"/>
      <c r="Y119" s="30"/>
      <c r="Z119" s="30"/>
      <c r="AA119" s="30"/>
      <c r="AB119" s="30"/>
      <c r="AC119" s="30"/>
      <c r="AD119" s="30"/>
      <c r="AE119" s="30"/>
      <c r="AF119" s="30"/>
      <c r="AG119" s="30"/>
      <c r="AH119" s="30"/>
      <c r="AI119" s="30"/>
      <c r="AJ119" s="30"/>
      <c r="AK119" s="30"/>
      <c r="AL119" s="30"/>
    </row>
    <row r="120" spans="1:38" ht="15" customHeight="1">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c r="X120" s="30"/>
      <c r="Y120" s="30"/>
      <c r="Z120" s="30"/>
      <c r="AA120" s="30"/>
      <c r="AB120" s="30"/>
      <c r="AC120" s="30"/>
      <c r="AD120" s="30"/>
      <c r="AE120" s="30"/>
      <c r="AF120" s="30"/>
      <c r="AG120" s="30"/>
      <c r="AH120" s="30"/>
      <c r="AI120" s="30"/>
      <c r="AJ120" s="30"/>
      <c r="AK120" s="30"/>
      <c r="AL120" s="30"/>
    </row>
    <row r="121" spans="1:38" ht="15" customHeight="1">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c r="X121" s="30"/>
      <c r="Y121" s="30"/>
      <c r="Z121" s="30"/>
      <c r="AA121" s="30"/>
      <c r="AB121" s="30"/>
      <c r="AC121" s="30"/>
      <c r="AD121" s="30"/>
      <c r="AE121" s="30"/>
      <c r="AF121" s="30"/>
      <c r="AG121" s="30"/>
      <c r="AH121" s="30"/>
      <c r="AI121" s="30"/>
      <c r="AJ121" s="30"/>
      <c r="AK121" s="30"/>
      <c r="AL121" s="30"/>
    </row>
    <row r="122" spans="1:38" ht="15" customHeight="1">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c r="X122" s="30"/>
      <c r="Y122" s="30"/>
      <c r="Z122" s="30"/>
      <c r="AA122" s="30"/>
      <c r="AB122" s="30"/>
      <c r="AC122" s="30"/>
      <c r="AD122" s="30"/>
      <c r="AE122" s="30"/>
      <c r="AF122" s="30"/>
      <c r="AG122" s="30"/>
      <c r="AH122" s="30"/>
      <c r="AI122" s="30"/>
      <c r="AJ122" s="30"/>
      <c r="AK122" s="30"/>
      <c r="AL122" s="30"/>
    </row>
    <row r="123" spans="1:38" ht="15" customHeight="1">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c r="X123" s="30"/>
      <c r="Y123" s="30"/>
      <c r="Z123" s="30"/>
      <c r="AA123" s="30"/>
      <c r="AB123" s="30"/>
      <c r="AC123" s="30"/>
      <c r="AD123" s="30"/>
      <c r="AE123" s="30"/>
      <c r="AF123" s="30"/>
      <c r="AG123" s="30"/>
      <c r="AH123" s="30"/>
      <c r="AI123" s="30"/>
      <c r="AJ123" s="30"/>
      <c r="AK123" s="30"/>
      <c r="AL123" s="30"/>
    </row>
    <row r="124" spans="1:38" ht="15" customHeight="1">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30"/>
      <c r="Y124" s="30"/>
      <c r="Z124" s="30"/>
      <c r="AA124" s="30"/>
      <c r="AB124" s="30"/>
      <c r="AC124" s="30"/>
      <c r="AD124" s="30"/>
      <c r="AE124" s="30"/>
      <c r="AF124" s="30"/>
      <c r="AG124" s="30"/>
      <c r="AH124" s="30"/>
      <c r="AI124" s="30"/>
      <c r="AJ124" s="30"/>
      <c r="AK124" s="30"/>
      <c r="AL124" s="30"/>
    </row>
    <row r="125" spans="1:38" ht="15" customHeight="1">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c r="X125" s="30"/>
      <c r="Y125" s="30"/>
      <c r="Z125" s="30"/>
      <c r="AA125" s="30"/>
      <c r="AB125" s="30"/>
      <c r="AC125" s="30"/>
      <c r="AD125" s="30"/>
      <c r="AE125" s="30"/>
      <c r="AF125" s="30"/>
      <c r="AG125" s="30"/>
      <c r="AH125" s="30"/>
      <c r="AI125" s="30"/>
      <c r="AJ125" s="30"/>
      <c r="AK125" s="30"/>
      <c r="AL125" s="30"/>
    </row>
    <row r="126" spans="1:38" ht="15" customHeight="1">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c r="X126" s="30"/>
      <c r="Y126" s="30"/>
      <c r="Z126" s="30"/>
      <c r="AA126" s="30"/>
      <c r="AB126" s="30"/>
      <c r="AC126" s="30"/>
      <c r="AD126" s="30"/>
      <c r="AE126" s="30"/>
      <c r="AF126" s="30"/>
      <c r="AG126" s="30"/>
      <c r="AH126" s="30"/>
      <c r="AI126" s="30"/>
      <c r="AJ126" s="30"/>
      <c r="AK126" s="30"/>
      <c r="AL126" s="30"/>
    </row>
    <row r="127" spans="1:38" ht="15" customHeight="1">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c r="X127" s="30"/>
      <c r="Y127" s="30"/>
      <c r="Z127" s="30"/>
      <c r="AA127" s="30"/>
      <c r="AB127" s="30"/>
      <c r="AC127" s="30"/>
      <c r="AD127" s="30"/>
      <c r="AE127" s="30"/>
      <c r="AF127" s="30"/>
      <c r="AG127" s="30"/>
      <c r="AH127" s="30"/>
      <c r="AI127" s="30"/>
      <c r="AJ127" s="30"/>
      <c r="AK127" s="30"/>
      <c r="AL127" s="30"/>
    </row>
    <row r="128" spans="1:38" ht="15" customHeight="1">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c r="X128" s="30"/>
      <c r="Y128" s="30"/>
      <c r="Z128" s="30"/>
      <c r="AA128" s="30"/>
      <c r="AB128" s="30"/>
      <c r="AC128" s="30"/>
      <c r="AD128" s="30"/>
      <c r="AE128" s="30"/>
      <c r="AF128" s="30"/>
      <c r="AG128" s="30"/>
      <c r="AH128" s="30"/>
      <c r="AI128" s="30"/>
      <c r="AJ128" s="30"/>
      <c r="AK128" s="30"/>
      <c r="AL128" s="30"/>
    </row>
    <row r="129" spans="1:38" ht="15" customHeight="1">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30"/>
      <c r="Y129" s="30"/>
      <c r="Z129" s="30"/>
      <c r="AA129" s="30"/>
      <c r="AB129" s="30"/>
      <c r="AC129" s="30"/>
      <c r="AD129" s="30"/>
      <c r="AE129" s="30"/>
      <c r="AF129" s="30"/>
      <c r="AG129" s="30"/>
      <c r="AH129" s="30"/>
      <c r="AI129" s="30"/>
      <c r="AJ129" s="30"/>
      <c r="AK129" s="30"/>
      <c r="AL129" s="30"/>
    </row>
    <row r="130" spans="1:38" ht="15" customHeight="1">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c r="X130" s="30"/>
      <c r="Y130" s="30"/>
      <c r="Z130" s="30"/>
      <c r="AA130" s="30"/>
      <c r="AB130" s="30"/>
      <c r="AC130" s="30"/>
      <c r="AD130" s="30"/>
      <c r="AE130" s="30"/>
      <c r="AF130" s="30"/>
      <c r="AG130" s="30"/>
      <c r="AH130" s="30"/>
      <c r="AI130" s="30"/>
      <c r="AJ130" s="30"/>
      <c r="AK130" s="30"/>
      <c r="AL130" s="30"/>
    </row>
    <row r="131" spans="1:38" ht="15" customHeight="1">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30"/>
      <c r="Y131" s="30"/>
      <c r="Z131" s="30"/>
      <c r="AA131" s="30"/>
      <c r="AB131" s="30"/>
      <c r="AC131" s="30"/>
      <c r="AD131" s="30"/>
      <c r="AE131" s="30"/>
      <c r="AF131" s="30"/>
      <c r="AG131" s="30"/>
      <c r="AH131" s="30"/>
      <c r="AI131" s="30"/>
      <c r="AJ131" s="30"/>
      <c r="AK131" s="30"/>
      <c r="AL131" s="30"/>
    </row>
    <row r="132" spans="1:38" ht="15" customHeight="1">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30"/>
      <c r="Y132" s="30"/>
      <c r="Z132" s="30"/>
      <c r="AA132" s="30"/>
      <c r="AB132" s="30"/>
      <c r="AC132" s="30"/>
      <c r="AD132" s="30"/>
      <c r="AE132" s="30"/>
      <c r="AF132" s="30"/>
      <c r="AG132" s="30"/>
      <c r="AH132" s="30"/>
      <c r="AI132" s="30"/>
      <c r="AJ132" s="30"/>
      <c r="AK132" s="30"/>
      <c r="AL132" s="30"/>
    </row>
    <row r="133" spans="1:38" ht="15" customHeight="1">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30"/>
      <c r="Y133" s="30"/>
      <c r="Z133" s="30"/>
      <c r="AA133" s="30"/>
      <c r="AB133" s="30"/>
      <c r="AC133" s="30"/>
      <c r="AD133" s="30"/>
      <c r="AE133" s="30"/>
      <c r="AF133" s="30"/>
      <c r="AG133" s="30"/>
      <c r="AH133" s="30"/>
      <c r="AI133" s="30"/>
      <c r="AJ133" s="30"/>
      <c r="AK133" s="30"/>
      <c r="AL133" s="30"/>
    </row>
    <row r="134" spans="1:38" ht="15" customHeight="1">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30"/>
      <c r="Y134" s="30"/>
      <c r="Z134" s="30"/>
      <c r="AA134" s="30"/>
      <c r="AB134" s="30"/>
      <c r="AC134" s="30"/>
      <c r="AD134" s="30"/>
      <c r="AE134" s="30"/>
      <c r="AF134" s="30"/>
      <c r="AG134" s="30"/>
      <c r="AH134" s="30"/>
      <c r="AI134" s="30"/>
      <c r="AJ134" s="30"/>
      <c r="AK134" s="30"/>
      <c r="AL134" s="30"/>
    </row>
    <row r="135" spans="1:38" ht="15" customHeight="1">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30"/>
      <c r="Y135" s="30"/>
      <c r="Z135" s="30"/>
      <c r="AA135" s="30"/>
      <c r="AB135" s="30"/>
      <c r="AC135" s="30"/>
      <c r="AD135" s="30"/>
      <c r="AE135" s="30"/>
      <c r="AF135" s="30"/>
      <c r="AG135" s="30"/>
      <c r="AH135" s="30"/>
      <c r="AI135" s="30"/>
      <c r="AJ135" s="30"/>
      <c r="AK135" s="30"/>
      <c r="AL135" s="30"/>
    </row>
    <row r="136" spans="1:38" ht="15" customHeight="1">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c r="X136" s="30"/>
      <c r="Y136" s="30"/>
      <c r="Z136" s="30"/>
      <c r="AA136" s="30"/>
      <c r="AB136" s="30"/>
      <c r="AC136" s="30"/>
      <c r="AD136" s="30"/>
      <c r="AE136" s="30"/>
      <c r="AF136" s="30"/>
      <c r="AG136" s="30"/>
      <c r="AH136" s="30"/>
      <c r="AI136" s="30"/>
      <c r="AJ136" s="30"/>
      <c r="AK136" s="30"/>
      <c r="AL136" s="30"/>
    </row>
    <row r="137" spans="1:38" ht="15" customHeight="1">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30"/>
      <c r="Y137" s="30"/>
      <c r="Z137" s="30"/>
      <c r="AA137" s="30"/>
      <c r="AB137" s="30"/>
      <c r="AC137" s="30"/>
      <c r="AD137" s="30"/>
      <c r="AE137" s="30"/>
      <c r="AF137" s="30"/>
      <c r="AG137" s="30"/>
      <c r="AH137" s="30"/>
      <c r="AI137" s="30"/>
      <c r="AJ137" s="30"/>
      <c r="AK137" s="30"/>
      <c r="AL137" s="30"/>
    </row>
    <row r="138" spans="1:38" ht="15" customHeight="1">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c r="X138" s="30"/>
      <c r="Y138" s="30"/>
      <c r="Z138" s="30"/>
      <c r="AA138" s="30"/>
      <c r="AB138" s="30"/>
      <c r="AC138" s="30"/>
      <c r="AD138" s="30"/>
      <c r="AE138" s="30"/>
      <c r="AF138" s="30"/>
      <c r="AG138" s="30"/>
      <c r="AH138" s="30"/>
      <c r="AI138" s="30"/>
      <c r="AJ138" s="30"/>
      <c r="AK138" s="30"/>
      <c r="AL138" s="30"/>
    </row>
    <row r="139" spans="1:38" ht="15" customHeight="1">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30"/>
      <c r="Y139" s="30"/>
      <c r="Z139" s="30"/>
      <c r="AA139" s="30"/>
      <c r="AB139" s="30"/>
      <c r="AC139" s="30"/>
      <c r="AD139" s="30"/>
      <c r="AE139" s="30"/>
      <c r="AF139" s="30"/>
      <c r="AG139" s="30"/>
      <c r="AH139" s="30"/>
      <c r="AI139" s="30"/>
      <c r="AJ139" s="30"/>
      <c r="AK139" s="30"/>
      <c r="AL139" s="30"/>
    </row>
    <row r="140" spans="1:38" ht="15" customHeight="1">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c r="X140" s="30"/>
      <c r="Y140" s="30"/>
      <c r="Z140" s="30"/>
      <c r="AA140" s="30"/>
      <c r="AB140" s="30"/>
      <c r="AC140" s="30"/>
      <c r="AD140" s="30"/>
      <c r="AE140" s="30"/>
      <c r="AF140" s="30"/>
      <c r="AG140" s="30"/>
      <c r="AH140" s="30"/>
      <c r="AI140" s="30"/>
      <c r="AJ140" s="30"/>
      <c r="AK140" s="30"/>
      <c r="AL140" s="30"/>
    </row>
    <row r="141" spans="1:38" ht="15" customHeight="1">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c r="X141" s="30"/>
      <c r="Y141" s="30"/>
      <c r="Z141" s="30"/>
      <c r="AA141" s="30"/>
      <c r="AB141" s="30"/>
      <c r="AC141" s="30"/>
      <c r="AD141" s="30"/>
      <c r="AE141" s="30"/>
      <c r="AF141" s="30"/>
      <c r="AG141" s="30"/>
      <c r="AH141" s="30"/>
      <c r="AI141" s="30"/>
      <c r="AJ141" s="30"/>
      <c r="AK141" s="30"/>
      <c r="AL141" s="30"/>
    </row>
    <row r="142" spans="1:38" ht="15" customHeight="1">
      <c r="A142" s="137"/>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c r="X142" s="30"/>
      <c r="Y142" s="30"/>
      <c r="Z142" s="30"/>
      <c r="AA142" s="30"/>
      <c r="AB142" s="30"/>
      <c r="AC142" s="30"/>
      <c r="AD142" s="30"/>
      <c r="AE142" s="30"/>
      <c r="AF142" s="30"/>
      <c r="AG142" s="30"/>
      <c r="AH142" s="30"/>
      <c r="AI142" s="30"/>
      <c r="AJ142" s="30"/>
      <c r="AK142" s="30"/>
      <c r="AL142" s="30"/>
    </row>
    <row r="143" spans="1:38" ht="15" customHeight="1">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c r="X143" s="30"/>
      <c r="Y143" s="30"/>
      <c r="Z143" s="30"/>
      <c r="AA143" s="30"/>
      <c r="AB143" s="30"/>
      <c r="AC143" s="30"/>
      <c r="AD143" s="30"/>
      <c r="AE143" s="30"/>
      <c r="AF143" s="30"/>
      <c r="AG143" s="30"/>
      <c r="AH143" s="30"/>
      <c r="AI143" s="30"/>
      <c r="AJ143" s="30"/>
      <c r="AK143" s="30"/>
      <c r="AL143" s="30"/>
    </row>
    <row r="144" spans="1:38" ht="15" customHeight="1">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c r="X144" s="30"/>
      <c r="Y144" s="30"/>
      <c r="Z144" s="30"/>
      <c r="AA144" s="30"/>
      <c r="AB144" s="30"/>
      <c r="AC144" s="30"/>
      <c r="AD144" s="30"/>
      <c r="AE144" s="30"/>
      <c r="AF144" s="30"/>
      <c r="AG144" s="30"/>
      <c r="AH144" s="30"/>
      <c r="AI144" s="30"/>
      <c r="AJ144" s="30"/>
      <c r="AK144" s="30"/>
      <c r="AL144" s="30"/>
    </row>
    <row r="145" spans="1:38" ht="15" customHeight="1">
      <c r="A145" s="137"/>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c r="X145" s="30"/>
      <c r="Y145" s="30"/>
      <c r="Z145" s="30"/>
      <c r="AA145" s="30"/>
      <c r="AB145" s="30"/>
      <c r="AC145" s="30"/>
      <c r="AD145" s="30"/>
      <c r="AE145" s="30"/>
      <c r="AF145" s="30"/>
      <c r="AG145" s="30"/>
      <c r="AH145" s="30"/>
      <c r="AI145" s="30"/>
      <c r="AJ145" s="30"/>
      <c r="AK145" s="30"/>
      <c r="AL145" s="30"/>
    </row>
    <row r="146" spans="1:38" ht="15" customHeight="1">
      <c r="A146" s="137"/>
      <c r="B146" s="137"/>
      <c r="C146" s="137"/>
      <c r="D146" s="137"/>
      <c r="E146" s="137"/>
      <c r="F146" s="137"/>
      <c r="G146" s="137"/>
      <c r="H146" s="137"/>
      <c r="I146" s="137"/>
      <c r="J146" s="137"/>
      <c r="K146" s="137"/>
      <c r="L146" s="137"/>
      <c r="M146" s="137"/>
      <c r="N146" s="137"/>
      <c r="O146" s="137"/>
      <c r="P146" s="137"/>
      <c r="Q146" s="137"/>
      <c r="R146" s="137"/>
      <c r="S146" s="137"/>
      <c r="T146" s="137"/>
      <c r="U146" s="137"/>
      <c r="V146" s="137"/>
      <c r="W146" s="137"/>
      <c r="X146" s="30"/>
      <c r="Y146" s="30"/>
      <c r="Z146" s="30"/>
      <c r="AA146" s="30"/>
      <c r="AB146" s="30"/>
      <c r="AC146" s="30"/>
      <c r="AD146" s="30"/>
      <c r="AE146" s="30"/>
      <c r="AF146" s="30"/>
      <c r="AG146" s="30"/>
      <c r="AH146" s="30"/>
      <c r="AI146" s="30"/>
      <c r="AJ146" s="30"/>
      <c r="AK146" s="30"/>
      <c r="AL146" s="30"/>
    </row>
    <row r="147" spans="1:38" ht="15" customHeight="1">
      <c r="A147" s="13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c r="X147" s="30"/>
      <c r="Y147" s="30"/>
      <c r="Z147" s="30"/>
      <c r="AA147" s="30"/>
      <c r="AB147" s="30"/>
      <c r="AC147" s="30"/>
      <c r="AD147" s="30"/>
      <c r="AE147" s="30"/>
      <c r="AF147" s="30"/>
      <c r="AG147" s="30"/>
      <c r="AH147" s="30"/>
      <c r="AI147" s="30"/>
      <c r="AJ147" s="30"/>
      <c r="AK147" s="30"/>
      <c r="AL147" s="30"/>
    </row>
    <row r="148" spans="1:38" ht="15" customHeight="1">
      <c r="A148" s="137"/>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c r="X148" s="30"/>
      <c r="Y148" s="30"/>
      <c r="Z148" s="30"/>
      <c r="AA148" s="30"/>
      <c r="AB148" s="30"/>
      <c r="AC148" s="30"/>
      <c r="AD148" s="30"/>
      <c r="AE148" s="30"/>
      <c r="AF148" s="30"/>
      <c r="AG148" s="30"/>
      <c r="AH148" s="30"/>
      <c r="AI148" s="30"/>
      <c r="AJ148" s="30"/>
      <c r="AK148" s="30"/>
      <c r="AL148" s="30"/>
    </row>
    <row r="149" spans="1:38" ht="15" customHeight="1">
      <c r="A149" s="137"/>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c r="X149" s="30"/>
      <c r="Y149" s="30"/>
      <c r="Z149" s="30"/>
      <c r="AA149" s="30"/>
      <c r="AB149" s="30"/>
      <c r="AC149" s="30"/>
      <c r="AD149" s="30"/>
      <c r="AE149" s="30"/>
      <c r="AF149" s="30"/>
      <c r="AG149" s="30"/>
      <c r="AH149" s="30"/>
      <c r="AI149" s="30"/>
      <c r="AJ149" s="30"/>
      <c r="AK149" s="30"/>
      <c r="AL149" s="30"/>
    </row>
    <row r="150" spans="1:38" ht="15" customHeight="1">
      <c r="A150" s="137"/>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137"/>
      <c r="X150" s="30"/>
      <c r="Y150" s="30"/>
      <c r="Z150" s="30"/>
      <c r="AA150" s="30"/>
      <c r="AB150" s="30"/>
      <c r="AC150" s="30"/>
      <c r="AD150" s="30"/>
      <c r="AE150" s="30"/>
      <c r="AF150" s="30"/>
      <c r="AG150" s="30"/>
      <c r="AH150" s="30"/>
      <c r="AI150" s="30"/>
      <c r="AJ150" s="30"/>
      <c r="AK150" s="30"/>
      <c r="AL150" s="30"/>
    </row>
    <row r="151" spans="1:38" ht="15" customHeight="1">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137"/>
      <c r="X151" s="30"/>
      <c r="Y151" s="30"/>
      <c r="Z151" s="30"/>
      <c r="AA151" s="30"/>
      <c r="AB151" s="30"/>
      <c r="AC151" s="30"/>
      <c r="AD151" s="30"/>
      <c r="AE151" s="30"/>
      <c r="AF151" s="30"/>
      <c r="AG151" s="30"/>
      <c r="AH151" s="30"/>
      <c r="AI151" s="30"/>
      <c r="AJ151" s="30"/>
      <c r="AK151" s="30"/>
      <c r="AL151" s="30"/>
    </row>
    <row r="152" spans="1:38" ht="15" customHeight="1">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c r="X152" s="30"/>
      <c r="Y152" s="30"/>
      <c r="Z152" s="30"/>
      <c r="AA152" s="30"/>
      <c r="AB152" s="30"/>
      <c r="AC152" s="30"/>
      <c r="AD152" s="30"/>
      <c r="AE152" s="30"/>
      <c r="AF152" s="30"/>
      <c r="AG152" s="30"/>
      <c r="AH152" s="30"/>
      <c r="AI152" s="30"/>
      <c r="AJ152" s="30"/>
      <c r="AK152" s="30"/>
      <c r="AL152" s="30"/>
    </row>
    <row r="153" spans="1:38" ht="15" customHeight="1">
      <c r="A153" s="137"/>
      <c r="B153" s="137"/>
      <c r="C153" s="137"/>
      <c r="D153" s="137"/>
      <c r="E153" s="137"/>
      <c r="F153" s="137"/>
      <c r="G153" s="137"/>
      <c r="H153" s="137"/>
      <c r="I153" s="137"/>
      <c r="J153" s="137"/>
      <c r="K153" s="137"/>
      <c r="L153" s="137"/>
      <c r="M153" s="137"/>
      <c r="N153" s="137"/>
      <c r="O153" s="137"/>
      <c r="P153" s="137"/>
      <c r="Q153" s="137"/>
      <c r="R153" s="137"/>
      <c r="S153" s="137"/>
      <c r="T153" s="137"/>
      <c r="U153" s="137"/>
      <c r="V153" s="137"/>
      <c r="W153" s="137"/>
      <c r="X153" s="30"/>
      <c r="Y153" s="30"/>
      <c r="Z153" s="30"/>
      <c r="AA153" s="30"/>
      <c r="AB153" s="30"/>
      <c r="AC153" s="30"/>
      <c r="AD153" s="30"/>
      <c r="AE153" s="30"/>
      <c r="AF153" s="30"/>
      <c r="AG153" s="30"/>
      <c r="AH153" s="30"/>
      <c r="AI153" s="30"/>
      <c r="AJ153" s="30"/>
      <c r="AK153" s="30"/>
      <c r="AL153" s="30"/>
    </row>
    <row r="154" spans="1:38" ht="15" customHeight="1">
      <c r="A154" s="137"/>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c r="X154" s="30"/>
      <c r="Y154" s="30"/>
      <c r="Z154" s="30"/>
      <c r="AA154" s="30"/>
      <c r="AB154" s="30"/>
      <c r="AC154" s="30"/>
      <c r="AD154" s="30"/>
      <c r="AE154" s="30"/>
      <c r="AF154" s="30"/>
      <c r="AG154" s="30"/>
      <c r="AH154" s="30"/>
      <c r="AI154" s="30"/>
      <c r="AJ154" s="30"/>
      <c r="AK154" s="30"/>
      <c r="AL154" s="30"/>
    </row>
    <row r="155" spans="1:38" ht="15" customHeight="1">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c r="W155" s="137"/>
      <c r="X155" s="30"/>
      <c r="Y155" s="30"/>
      <c r="Z155" s="30"/>
      <c r="AA155" s="30"/>
      <c r="AB155" s="30"/>
      <c r="AC155" s="30"/>
      <c r="AD155" s="30"/>
      <c r="AE155" s="30"/>
      <c r="AF155" s="30"/>
      <c r="AG155" s="30"/>
      <c r="AH155" s="30"/>
      <c r="AI155" s="30"/>
      <c r="AJ155" s="30"/>
      <c r="AK155" s="30"/>
      <c r="AL155" s="30"/>
    </row>
    <row r="156" spans="1:38" ht="15" customHeight="1">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c r="X156" s="30"/>
      <c r="Y156" s="30"/>
      <c r="Z156" s="30"/>
      <c r="AA156" s="30"/>
      <c r="AB156" s="30"/>
      <c r="AC156" s="30"/>
      <c r="AD156" s="30"/>
      <c r="AE156" s="30"/>
      <c r="AF156" s="30"/>
      <c r="AG156" s="30"/>
      <c r="AH156" s="30"/>
      <c r="AI156" s="30"/>
      <c r="AJ156" s="30"/>
      <c r="AK156" s="30"/>
      <c r="AL156" s="30"/>
    </row>
    <row r="157" spans="1:38" ht="15" customHeight="1">
      <c r="A157" s="137"/>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c r="X157" s="30"/>
      <c r="Y157" s="30"/>
      <c r="Z157" s="30"/>
      <c r="AA157" s="30"/>
      <c r="AB157" s="30"/>
      <c r="AC157" s="30"/>
      <c r="AD157" s="30"/>
      <c r="AE157" s="30"/>
      <c r="AF157" s="30"/>
      <c r="AG157" s="30"/>
      <c r="AH157" s="30"/>
      <c r="AI157" s="30"/>
      <c r="AJ157" s="30"/>
      <c r="AK157" s="30"/>
      <c r="AL157" s="30"/>
    </row>
    <row r="158" spans="1:38" ht="15" customHeight="1">
      <c r="A158" s="137"/>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c r="X158" s="30"/>
      <c r="Y158" s="30"/>
      <c r="Z158" s="30"/>
      <c r="AA158" s="30"/>
      <c r="AB158" s="30"/>
      <c r="AC158" s="30"/>
      <c r="AD158" s="30"/>
      <c r="AE158" s="30"/>
      <c r="AF158" s="30"/>
      <c r="AG158" s="30"/>
      <c r="AH158" s="30"/>
      <c r="AI158" s="30"/>
      <c r="AJ158" s="30"/>
      <c r="AK158" s="30"/>
      <c r="AL158" s="30"/>
    </row>
    <row r="159" spans="1:38" ht="15" customHeight="1">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c r="X159" s="30"/>
      <c r="Y159" s="30"/>
      <c r="Z159" s="30"/>
      <c r="AA159" s="30"/>
      <c r="AB159" s="30"/>
      <c r="AC159" s="30"/>
      <c r="AD159" s="30"/>
      <c r="AE159" s="30"/>
      <c r="AF159" s="30"/>
      <c r="AG159" s="30"/>
      <c r="AH159" s="30"/>
      <c r="AI159" s="30"/>
      <c r="AJ159" s="30"/>
      <c r="AK159" s="30"/>
      <c r="AL159" s="30"/>
    </row>
    <row r="160" spans="1:38" ht="15" customHeight="1">
      <c r="A160" s="137"/>
      <c r="B160" s="137"/>
      <c r="C160" s="137"/>
      <c r="D160" s="137"/>
      <c r="E160" s="137"/>
      <c r="F160" s="137"/>
      <c r="G160" s="137"/>
      <c r="H160" s="137"/>
      <c r="I160" s="137"/>
      <c r="J160" s="137"/>
      <c r="K160" s="137"/>
      <c r="L160" s="137"/>
      <c r="M160" s="137"/>
      <c r="N160" s="137"/>
      <c r="O160" s="137"/>
      <c r="P160" s="137"/>
      <c r="Q160" s="137"/>
      <c r="R160" s="137"/>
      <c r="S160" s="137"/>
      <c r="T160" s="137"/>
      <c r="U160" s="137"/>
      <c r="V160" s="137"/>
      <c r="W160" s="137"/>
      <c r="X160" s="30"/>
      <c r="Y160" s="30"/>
      <c r="Z160" s="30"/>
      <c r="AA160" s="30"/>
      <c r="AB160" s="30"/>
      <c r="AC160" s="30"/>
      <c r="AD160" s="30"/>
      <c r="AE160" s="30"/>
      <c r="AF160" s="30"/>
      <c r="AG160" s="30"/>
      <c r="AH160" s="30"/>
      <c r="AI160" s="30"/>
      <c r="AJ160" s="30"/>
      <c r="AK160" s="30"/>
      <c r="AL160" s="30"/>
    </row>
    <row r="161" spans="1:38" ht="15" customHeight="1">
      <c r="A161" s="137"/>
      <c r="B161" s="137"/>
      <c r="C161" s="137"/>
      <c r="D161" s="137"/>
      <c r="E161" s="137"/>
      <c r="F161" s="137"/>
      <c r="G161" s="137"/>
      <c r="H161" s="137"/>
      <c r="I161" s="137"/>
      <c r="J161" s="137"/>
      <c r="K161" s="137"/>
      <c r="L161" s="137"/>
      <c r="M161" s="137"/>
      <c r="N161" s="137"/>
      <c r="O161" s="137"/>
      <c r="P161" s="137"/>
      <c r="Q161" s="137"/>
      <c r="R161" s="137"/>
      <c r="S161" s="137"/>
      <c r="T161" s="137"/>
      <c r="U161" s="137"/>
      <c r="V161" s="137"/>
      <c r="W161" s="137"/>
      <c r="X161" s="30"/>
      <c r="Y161" s="30"/>
      <c r="Z161" s="30"/>
      <c r="AA161" s="30"/>
      <c r="AB161" s="30"/>
      <c r="AC161" s="30"/>
      <c r="AD161" s="30"/>
      <c r="AE161" s="30"/>
      <c r="AF161" s="30"/>
      <c r="AG161" s="30"/>
      <c r="AH161" s="30"/>
      <c r="AI161" s="30"/>
      <c r="AJ161" s="30"/>
      <c r="AK161" s="30"/>
      <c r="AL161" s="30"/>
    </row>
    <row r="162" spans="1:38" ht="15" customHeight="1">
      <c r="A162" s="137"/>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c r="X162" s="30"/>
      <c r="Y162" s="30"/>
      <c r="Z162" s="30"/>
      <c r="AA162" s="30"/>
      <c r="AB162" s="30"/>
      <c r="AC162" s="30"/>
      <c r="AD162" s="30"/>
      <c r="AE162" s="30"/>
      <c r="AF162" s="30"/>
      <c r="AG162" s="30"/>
      <c r="AH162" s="30"/>
      <c r="AI162" s="30"/>
      <c r="AJ162" s="30"/>
      <c r="AK162" s="30"/>
      <c r="AL162" s="30"/>
    </row>
    <row r="163" spans="1:38" ht="15" customHeight="1">
      <c r="A163" s="137"/>
      <c r="B163" s="137"/>
      <c r="C163" s="137"/>
      <c r="D163" s="137"/>
      <c r="E163" s="137"/>
      <c r="F163" s="137"/>
      <c r="G163" s="137"/>
      <c r="H163" s="137"/>
      <c r="I163" s="137"/>
      <c r="J163" s="137"/>
      <c r="K163" s="137"/>
      <c r="L163" s="137"/>
      <c r="M163" s="137"/>
      <c r="N163" s="137"/>
      <c r="O163" s="137"/>
      <c r="P163" s="137"/>
      <c r="Q163" s="137"/>
      <c r="R163" s="137"/>
      <c r="S163" s="137"/>
      <c r="T163" s="137"/>
      <c r="U163" s="137"/>
      <c r="V163" s="137"/>
      <c r="W163" s="137"/>
      <c r="X163" s="30"/>
      <c r="Y163" s="30"/>
      <c r="Z163" s="30"/>
      <c r="AA163" s="30"/>
      <c r="AB163" s="30"/>
      <c r="AC163" s="30"/>
      <c r="AD163" s="30"/>
      <c r="AE163" s="30"/>
      <c r="AF163" s="30"/>
      <c r="AG163" s="30"/>
      <c r="AH163" s="30"/>
      <c r="AI163" s="30"/>
      <c r="AJ163" s="30"/>
      <c r="AK163" s="30"/>
      <c r="AL163" s="30"/>
    </row>
    <row r="164" spans="1:38" ht="15" customHeight="1">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c r="W164" s="137"/>
      <c r="X164" s="30"/>
      <c r="Y164" s="30"/>
      <c r="Z164" s="30"/>
      <c r="AA164" s="30"/>
      <c r="AB164" s="30"/>
      <c r="AC164" s="30"/>
      <c r="AD164" s="30"/>
      <c r="AE164" s="30"/>
      <c r="AF164" s="30"/>
      <c r="AG164" s="30"/>
      <c r="AH164" s="30"/>
      <c r="AI164" s="30"/>
      <c r="AJ164" s="30"/>
      <c r="AK164" s="30"/>
      <c r="AL164" s="30"/>
    </row>
    <row r="165" spans="1:38" ht="15" customHeight="1">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c r="X165" s="30"/>
      <c r="Y165" s="30"/>
      <c r="Z165" s="30"/>
      <c r="AA165" s="30"/>
      <c r="AB165" s="30"/>
      <c r="AC165" s="30"/>
      <c r="AD165" s="30"/>
      <c r="AE165" s="30"/>
      <c r="AF165" s="30"/>
      <c r="AG165" s="30"/>
      <c r="AH165" s="30"/>
      <c r="AI165" s="30"/>
      <c r="AJ165" s="30"/>
      <c r="AK165" s="30"/>
      <c r="AL165" s="30"/>
    </row>
    <row r="166" spans="1:38" ht="15" customHeight="1">
      <c r="A166" s="137"/>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30"/>
      <c r="Y166" s="30"/>
      <c r="Z166" s="30"/>
      <c r="AA166" s="30"/>
      <c r="AB166" s="30"/>
      <c r="AC166" s="30"/>
      <c r="AD166" s="30"/>
      <c r="AE166" s="30"/>
      <c r="AF166" s="30"/>
      <c r="AG166" s="30"/>
      <c r="AH166" s="30"/>
      <c r="AI166" s="30"/>
      <c r="AJ166" s="30"/>
      <c r="AK166" s="30"/>
      <c r="AL166" s="30"/>
    </row>
    <row r="167" spans="1:38" ht="15" customHeight="1">
      <c r="A167" s="137"/>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30"/>
      <c r="Y167" s="30"/>
      <c r="Z167" s="30"/>
      <c r="AA167" s="30"/>
      <c r="AB167" s="30"/>
      <c r="AC167" s="30"/>
      <c r="AD167" s="30"/>
      <c r="AE167" s="30"/>
      <c r="AF167" s="30"/>
      <c r="AG167" s="30"/>
      <c r="AH167" s="30"/>
      <c r="AI167" s="30"/>
      <c r="AJ167" s="30"/>
      <c r="AK167" s="30"/>
      <c r="AL167" s="30"/>
    </row>
    <row r="168" spans="1:38" ht="15" customHeight="1">
      <c r="A168" s="137"/>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c r="X168" s="30"/>
      <c r="Y168" s="30"/>
      <c r="Z168" s="30"/>
      <c r="AA168" s="30"/>
      <c r="AB168" s="30"/>
      <c r="AC168" s="30"/>
      <c r="AD168" s="30"/>
      <c r="AE168" s="30"/>
      <c r="AF168" s="30"/>
      <c r="AG168" s="30"/>
      <c r="AH168" s="30"/>
      <c r="AI168" s="30"/>
      <c r="AJ168" s="30"/>
      <c r="AK168" s="30"/>
      <c r="AL168" s="30"/>
    </row>
    <row r="169" spans="1:38" ht="15" customHeight="1">
      <c r="A169" s="137"/>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c r="X169" s="30"/>
      <c r="Y169" s="30"/>
      <c r="Z169" s="30"/>
      <c r="AA169" s="30"/>
      <c r="AB169" s="30"/>
      <c r="AC169" s="30"/>
      <c r="AD169" s="30"/>
      <c r="AE169" s="30"/>
      <c r="AF169" s="30"/>
      <c r="AG169" s="30"/>
      <c r="AH169" s="30"/>
      <c r="AI169" s="30"/>
      <c r="AJ169" s="30"/>
      <c r="AK169" s="30"/>
      <c r="AL169" s="30"/>
    </row>
    <row r="170" spans="1:38" ht="15" customHeight="1">
      <c r="A170" s="137"/>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c r="X170" s="30"/>
      <c r="Y170" s="30"/>
      <c r="Z170" s="30"/>
      <c r="AA170" s="30"/>
      <c r="AB170" s="30"/>
      <c r="AC170" s="30"/>
      <c r="AD170" s="30"/>
      <c r="AE170" s="30"/>
      <c r="AF170" s="30"/>
      <c r="AG170" s="30"/>
      <c r="AH170" s="30"/>
      <c r="AI170" s="30"/>
      <c r="AJ170" s="30"/>
      <c r="AK170" s="30"/>
      <c r="AL170" s="30"/>
    </row>
    <row r="171" spans="1:38" ht="15" customHeight="1">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c r="X171" s="30"/>
      <c r="Y171" s="30"/>
      <c r="Z171" s="30"/>
      <c r="AA171" s="30"/>
      <c r="AB171" s="30"/>
      <c r="AC171" s="30"/>
      <c r="AD171" s="30"/>
      <c r="AE171" s="30"/>
      <c r="AF171" s="30"/>
      <c r="AG171" s="30"/>
      <c r="AH171" s="30"/>
      <c r="AI171" s="30"/>
      <c r="AJ171" s="30"/>
      <c r="AK171" s="30"/>
      <c r="AL171" s="30"/>
    </row>
    <row r="172" spans="1:38" ht="15" customHeight="1">
      <c r="A172" s="137"/>
      <c r="B172" s="137"/>
      <c r="C172" s="137"/>
      <c r="D172" s="137"/>
      <c r="E172" s="137"/>
      <c r="F172" s="137"/>
      <c r="G172" s="137"/>
      <c r="H172" s="137"/>
      <c r="I172" s="137"/>
      <c r="J172" s="137"/>
      <c r="K172" s="137"/>
      <c r="L172" s="137"/>
      <c r="M172" s="137"/>
      <c r="N172" s="137"/>
      <c r="O172" s="137"/>
      <c r="P172" s="137"/>
      <c r="Q172" s="137"/>
      <c r="R172" s="137"/>
      <c r="S172" s="137"/>
      <c r="T172" s="137"/>
      <c r="U172" s="137"/>
      <c r="V172" s="137"/>
      <c r="W172" s="137"/>
      <c r="X172" s="30"/>
      <c r="Y172" s="30"/>
      <c r="Z172" s="30"/>
      <c r="AA172" s="30"/>
      <c r="AB172" s="30"/>
      <c r="AC172" s="30"/>
      <c r="AD172" s="30"/>
      <c r="AE172" s="30"/>
      <c r="AF172" s="30"/>
      <c r="AG172" s="30"/>
      <c r="AH172" s="30"/>
      <c r="AI172" s="30"/>
      <c r="AJ172" s="30"/>
      <c r="AK172" s="30"/>
      <c r="AL172" s="30"/>
    </row>
    <row r="173" spans="1:38" ht="15" customHeight="1">
      <c r="A173" s="137"/>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c r="X173" s="30"/>
      <c r="Y173" s="30"/>
      <c r="Z173" s="30"/>
      <c r="AA173" s="30"/>
      <c r="AB173" s="30"/>
      <c r="AC173" s="30"/>
      <c r="AD173" s="30"/>
      <c r="AE173" s="30"/>
      <c r="AF173" s="30"/>
      <c r="AG173" s="30"/>
      <c r="AH173" s="30"/>
      <c r="AI173" s="30"/>
      <c r="AJ173" s="30"/>
      <c r="AK173" s="30"/>
      <c r="AL173" s="30"/>
    </row>
    <row r="174" spans="1:38" ht="15" customHeight="1">
      <c r="A174" s="137"/>
      <c r="B174" s="137"/>
      <c r="C174" s="137"/>
      <c r="D174" s="137"/>
      <c r="E174" s="137"/>
      <c r="F174" s="137"/>
      <c r="G174" s="137"/>
      <c r="H174" s="137"/>
      <c r="I174" s="137"/>
      <c r="J174" s="137"/>
      <c r="K174" s="137"/>
      <c r="L174" s="137"/>
      <c r="M174" s="137"/>
      <c r="N174" s="137"/>
      <c r="O174" s="137"/>
      <c r="P174" s="137"/>
      <c r="Q174" s="137"/>
      <c r="R174" s="137"/>
      <c r="S174" s="137"/>
      <c r="T174" s="137"/>
      <c r="U174" s="137"/>
      <c r="V174" s="137"/>
      <c r="W174" s="137"/>
      <c r="X174" s="30"/>
      <c r="Y174" s="30"/>
      <c r="Z174" s="30"/>
      <c r="AA174" s="30"/>
      <c r="AB174" s="30"/>
      <c r="AC174" s="30"/>
      <c r="AD174" s="30"/>
      <c r="AE174" s="30"/>
      <c r="AF174" s="30"/>
      <c r="AG174" s="30"/>
      <c r="AH174" s="30"/>
      <c r="AI174" s="30"/>
      <c r="AJ174" s="30"/>
      <c r="AK174" s="30"/>
      <c r="AL174" s="30"/>
    </row>
    <row r="175" spans="1:38" ht="15" customHeight="1">
      <c r="A175" s="137"/>
      <c r="B175" s="137"/>
      <c r="C175" s="137"/>
      <c r="D175" s="137"/>
      <c r="E175" s="137"/>
      <c r="F175" s="137"/>
      <c r="G175" s="137"/>
      <c r="H175" s="137"/>
      <c r="I175" s="137"/>
      <c r="J175" s="137"/>
      <c r="K175" s="137"/>
      <c r="L175" s="137"/>
      <c r="M175" s="137"/>
      <c r="N175" s="137"/>
      <c r="O175" s="137"/>
      <c r="P175" s="137"/>
      <c r="Q175" s="137"/>
      <c r="R175" s="137"/>
      <c r="S175" s="137"/>
      <c r="T175" s="137"/>
      <c r="U175" s="137"/>
      <c r="V175" s="137"/>
      <c r="W175" s="137"/>
      <c r="X175" s="30"/>
      <c r="Y175" s="30"/>
      <c r="Z175" s="30"/>
      <c r="AA175" s="30"/>
      <c r="AB175" s="30"/>
      <c r="AC175" s="30"/>
      <c r="AD175" s="30"/>
      <c r="AE175" s="30"/>
      <c r="AF175" s="30"/>
      <c r="AG175" s="30"/>
      <c r="AH175" s="30"/>
      <c r="AI175" s="30"/>
      <c r="AJ175" s="30"/>
      <c r="AK175" s="30"/>
      <c r="AL175" s="30"/>
    </row>
    <row r="176" spans="1:38" ht="15" customHeight="1">
      <c r="A176" s="137"/>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c r="X176" s="30"/>
      <c r="Y176" s="30"/>
      <c r="Z176" s="30"/>
      <c r="AA176" s="30"/>
      <c r="AB176" s="30"/>
      <c r="AC176" s="30"/>
      <c r="AD176" s="30"/>
      <c r="AE176" s="30"/>
      <c r="AF176" s="30"/>
      <c r="AG176" s="30"/>
      <c r="AH176" s="30"/>
      <c r="AI176" s="30"/>
      <c r="AJ176" s="30"/>
      <c r="AK176" s="30"/>
      <c r="AL176" s="30"/>
    </row>
    <row r="177" spans="1:38" ht="15" customHeight="1">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c r="X177" s="30"/>
      <c r="Y177" s="30"/>
      <c r="Z177" s="30"/>
      <c r="AA177" s="30"/>
      <c r="AB177" s="30"/>
      <c r="AC177" s="30"/>
      <c r="AD177" s="30"/>
      <c r="AE177" s="30"/>
      <c r="AF177" s="30"/>
      <c r="AG177" s="30"/>
      <c r="AH177" s="30"/>
      <c r="AI177" s="30"/>
      <c r="AJ177" s="30"/>
      <c r="AK177" s="30"/>
      <c r="AL177" s="30"/>
    </row>
    <row r="178" spans="1:38" ht="15" customHeight="1">
      <c r="A178" s="137"/>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c r="X178" s="30"/>
      <c r="Y178" s="30"/>
      <c r="Z178" s="30"/>
      <c r="AA178" s="30"/>
      <c r="AB178" s="30"/>
      <c r="AC178" s="30"/>
      <c r="AD178" s="30"/>
      <c r="AE178" s="30"/>
      <c r="AF178" s="30"/>
      <c r="AG178" s="30"/>
      <c r="AH178" s="30"/>
      <c r="AI178" s="30"/>
      <c r="AJ178" s="30"/>
      <c r="AK178" s="30"/>
      <c r="AL178" s="30"/>
    </row>
    <row r="179" spans="1:38" ht="15" customHeight="1">
      <c r="A179" s="137"/>
      <c r="B179" s="137"/>
      <c r="C179" s="137"/>
      <c r="D179" s="137"/>
      <c r="E179" s="137"/>
      <c r="F179" s="137"/>
      <c r="G179" s="137"/>
      <c r="H179" s="137"/>
      <c r="I179" s="137"/>
      <c r="J179" s="137"/>
      <c r="K179" s="137"/>
      <c r="L179" s="137"/>
      <c r="M179" s="137"/>
      <c r="N179" s="137"/>
      <c r="O179" s="137"/>
      <c r="P179" s="137"/>
      <c r="Q179" s="137"/>
      <c r="R179" s="137"/>
      <c r="S179" s="137"/>
      <c r="T179" s="137"/>
      <c r="U179" s="137"/>
      <c r="V179" s="137"/>
      <c r="W179" s="137"/>
      <c r="X179" s="30"/>
      <c r="Y179" s="30"/>
      <c r="Z179" s="30"/>
      <c r="AA179" s="30"/>
      <c r="AB179" s="30"/>
      <c r="AC179" s="30"/>
      <c r="AD179" s="30"/>
      <c r="AE179" s="30"/>
      <c r="AF179" s="30"/>
      <c r="AG179" s="30"/>
      <c r="AH179" s="30"/>
      <c r="AI179" s="30"/>
      <c r="AJ179" s="30"/>
      <c r="AK179" s="30"/>
      <c r="AL179" s="30"/>
    </row>
    <row r="180" spans="1:38" ht="15" customHeight="1">
      <c r="A180" s="137"/>
      <c r="B180" s="137"/>
      <c r="C180" s="137"/>
      <c r="D180" s="137"/>
      <c r="E180" s="137"/>
      <c r="F180" s="137"/>
      <c r="G180" s="137"/>
      <c r="H180" s="137"/>
      <c r="I180" s="137"/>
      <c r="J180" s="137"/>
      <c r="K180" s="137"/>
      <c r="L180" s="137"/>
      <c r="M180" s="137"/>
      <c r="N180" s="137"/>
      <c r="O180" s="137"/>
      <c r="P180" s="137"/>
      <c r="Q180" s="137"/>
      <c r="R180" s="137"/>
      <c r="S180" s="137"/>
      <c r="T180" s="137"/>
      <c r="U180" s="137"/>
      <c r="V180" s="137"/>
      <c r="W180" s="137"/>
      <c r="X180" s="30"/>
      <c r="Y180" s="30"/>
      <c r="Z180" s="30"/>
      <c r="AA180" s="30"/>
      <c r="AB180" s="30"/>
      <c r="AC180" s="30"/>
      <c r="AD180" s="30"/>
      <c r="AE180" s="30"/>
      <c r="AF180" s="30"/>
      <c r="AG180" s="30"/>
      <c r="AH180" s="30"/>
      <c r="AI180" s="30"/>
      <c r="AJ180" s="30"/>
      <c r="AK180" s="30"/>
      <c r="AL180" s="30"/>
    </row>
    <row r="181" spans="1:38" ht="15" customHeight="1">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c r="X181" s="30"/>
      <c r="Y181" s="30"/>
      <c r="Z181" s="30"/>
      <c r="AA181" s="30"/>
      <c r="AB181" s="30"/>
      <c r="AC181" s="30"/>
      <c r="AD181" s="30"/>
      <c r="AE181" s="30"/>
      <c r="AF181" s="30"/>
      <c r="AG181" s="30"/>
      <c r="AH181" s="30"/>
      <c r="AI181" s="30"/>
      <c r="AJ181" s="30"/>
      <c r="AK181" s="30"/>
      <c r="AL181" s="30"/>
    </row>
    <row r="182" spans="1:38" ht="15" customHeight="1">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c r="X182" s="30"/>
      <c r="Y182" s="30"/>
      <c r="Z182" s="30"/>
      <c r="AA182" s="30"/>
      <c r="AB182" s="30"/>
      <c r="AC182" s="30"/>
      <c r="AD182" s="30"/>
      <c r="AE182" s="30"/>
      <c r="AF182" s="30"/>
      <c r="AG182" s="30"/>
      <c r="AH182" s="30"/>
      <c r="AI182" s="30"/>
      <c r="AJ182" s="30"/>
      <c r="AK182" s="30"/>
      <c r="AL182" s="30"/>
    </row>
    <row r="183" spans="1:38" ht="15" customHeight="1">
      <c r="A183" s="137"/>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c r="X183" s="30"/>
      <c r="Y183" s="30"/>
      <c r="Z183" s="30"/>
      <c r="AA183" s="30"/>
      <c r="AB183" s="30"/>
      <c r="AC183" s="30"/>
      <c r="AD183" s="30"/>
      <c r="AE183" s="30"/>
      <c r="AF183" s="30"/>
      <c r="AG183" s="30"/>
      <c r="AH183" s="30"/>
      <c r="AI183" s="30"/>
      <c r="AJ183" s="30"/>
      <c r="AK183" s="30"/>
      <c r="AL183" s="30"/>
    </row>
    <row r="184" spans="1:38" ht="15" customHeight="1">
      <c r="A184" s="137"/>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c r="X184" s="30"/>
      <c r="Y184" s="30"/>
      <c r="Z184" s="30"/>
      <c r="AA184" s="30"/>
      <c r="AB184" s="30"/>
      <c r="AC184" s="30"/>
      <c r="AD184" s="30"/>
      <c r="AE184" s="30"/>
      <c r="AF184" s="30"/>
      <c r="AG184" s="30"/>
      <c r="AH184" s="30"/>
      <c r="AI184" s="30"/>
      <c r="AJ184" s="30"/>
      <c r="AK184" s="30"/>
      <c r="AL184" s="30"/>
    </row>
    <row r="185" spans="1:38" ht="15" customHeight="1">
      <c r="A185" s="137"/>
      <c r="B185" s="137"/>
      <c r="C185" s="137"/>
      <c r="D185" s="137"/>
      <c r="E185" s="137"/>
      <c r="F185" s="137"/>
      <c r="G185" s="137"/>
      <c r="H185" s="137"/>
      <c r="I185" s="137"/>
      <c r="J185" s="137"/>
      <c r="K185" s="137"/>
      <c r="L185" s="137"/>
      <c r="M185" s="137"/>
      <c r="N185" s="137"/>
      <c r="O185" s="137"/>
      <c r="P185" s="137"/>
      <c r="Q185" s="137"/>
      <c r="R185" s="137"/>
      <c r="S185" s="137"/>
      <c r="T185" s="137"/>
      <c r="U185" s="137"/>
      <c r="V185" s="137"/>
      <c r="W185" s="137"/>
      <c r="X185" s="30"/>
      <c r="Y185" s="30"/>
      <c r="Z185" s="30"/>
      <c r="AA185" s="30"/>
      <c r="AB185" s="30"/>
      <c r="AC185" s="30"/>
      <c r="AD185" s="30"/>
      <c r="AE185" s="30"/>
      <c r="AF185" s="30"/>
      <c r="AG185" s="30"/>
      <c r="AH185" s="30"/>
      <c r="AI185" s="30"/>
      <c r="AJ185" s="30"/>
      <c r="AK185" s="30"/>
      <c r="AL185" s="30"/>
    </row>
    <row r="186" spans="1:38" ht="15" customHeight="1">
      <c r="A186" s="137"/>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c r="X186" s="30"/>
      <c r="Y186" s="30"/>
      <c r="Z186" s="30"/>
      <c r="AA186" s="30"/>
      <c r="AB186" s="30"/>
      <c r="AC186" s="30"/>
      <c r="AD186" s="30"/>
      <c r="AE186" s="30"/>
      <c r="AF186" s="30"/>
      <c r="AG186" s="30"/>
      <c r="AH186" s="30"/>
      <c r="AI186" s="30"/>
      <c r="AJ186" s="30"/>
      <c r="AK186" s="30"/>
      <c r="AL186" s="30"/>
    </row>
    <row r="187" spans="1:38" ht="15" customHeight="1">
      <c r="A187" s="137"/>
      <c r="B187" s="137"/>
      <c r="C187" s="137"/>
      <c r="D187" s="137"/>
      <c r="E187" s="137"/>
      <c r="F187" s="137"/>
      <c r="G187" s="137"/>
      <c r="H187" s="137"/>
      <c r="I187" s="137"/>
      <c r="J187" s="137"/>
      <c r="K187" s="137"/>
      <c r="L187" s="137"/>
      <c r="M187" s="137"/>
      <c r="N187" s="137"/>
      <c r="O187" s="137"/>
      <c r="P187" s="137"/>
      <c r="Q187" s="137"/>
      <c r="R187" s="137"/>
      <c r="S187" s="137"/>
      <c r="T187" s="137"/>
      <c r="U187" s="137"/>
      <c r="V187" s="137"/>
      <c r="W187" s="137"/>
      <c r="X187" s="30"/>
      <c r="Y187" s="30"/>
      <c r="Z187" s="30"/>
      <c r="AA187" s="30"/>
      <c r="AB187" s="30"/>
      <c r="AC187" s="30"/>
      <c r="AD187" s="30"/>
      <c r="AE187" s="30"/>
      <c r="AF187" s="30"/>
      <c r="AG187" s="30"/>
      <c r="AH187" s="30"/>
      <c r="AI187" s="30"/>
      <c r="AJ187" s="30"/>
      <c r="AK187" s="30"/>
      <c r="AL187" s="30"/>
    </row>
    <row r="188" spans="1:38" ht="15" customHeight="1">
      <c r="A188" s="137"/>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c r="X188" s="30"/>
      <c r="Y188" s="30"/>
      <c r="Z188" s="30"/>
      <c r="AA188" s="30"/>
      <c r="AB188" s="30"/>
      <c r="AC188" s="30"/>
      <c r="AD188" s="30"/>
      <c r="AE188" s="30"/>
      <c r="AF188" s="30"/>
      <c r="AG188" s="30"/>
      <c r="AH188" s="30"/>
      <c r="AI188" s="30"/>
      <c r="AJ188" s="30"/>
      <c r="AK188" s="30"/>
      <c r="AL188" s="30"/>
    </row>
    <row r="189" spans="1:38" ht="15" customHeight="1">
      <c r="A189" s="137"/>
      <c r="B189" s="137"/>
      <c r="C189" s="137"/>
      <c r="D189" s="137"/>
      <c r="E189" s="137"/>
      <c r="F189" s="137"/>
      <c r="G189" s="137"/>
      <c r="H189" s="137"/>
      <c r="I189" s="137"/>
      <c r="J189" s="137"/>
      <c r="K189" s="137"/>
      <c r="L189" s="137"/>
      <c r="M189" s="137"/>
      <c r="N189" s="137"/>
      <c r="O189" s="137"/>
      <c r="P189" s="137"/>
      <c r="Q189" s="137"/>
      <c r="R189" s="137"/>
      <c r="S189" s="137"/>
      <c r="T189" s="137"/>
      <c r="U189" s="137"/>
      <c r="V189" s="137"/>
      <c r="W189" s="137"/>
      <c r="X189" s="30"/>
      <c r="Y189" s="30"/>
      <c r="Z189" s="30"/>
      <c r="AA189" s="30"/>
      <c r="AB189" s="30"/>
      <c r="AC189" s="30"/>
      <c r="AD189" s="30"/>
      <c r="AE189" s="30"/>
      <c r="AF189" s="30"/>
      <c r="AG189" s="30"/>
      <c r="AH189" s="30"/>
      <c r="AI189" s="30"/>
      <c r="AJ189" s="30"/>
      <c r="AK189" s="30"/>
      <c r="AL189" s="30"/>
    </row>
    <row r="190" spans="1:38" ht="15" customHeight="1">
      <c r="A190" s="137"/>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c r="X190" s="30"/>
      <c r="Y190" s="30"/>
      <c r="Z190" s="30"/>
      <c r="AA190" s="30"/>
      <c r="AB190" s="30"/>
      <c r="AC190" s="30"/>
      <c r="AD190" s="30"/>
      <c r="AE190" s="30"/>
      <c r="AF190" s="30"/>
      <c r="AG190" s="30"/>
      <c r="AH190" s="30"/>
      <c r="AI190" s="30"/>
      <c r="AJ190" s="30"/>
      <c r="AK190" s="30"/>
      <c r="AL190" s="30"/>
    </row>
    <row r="191" spans="1:38" ht="15" customHeight="1">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c r="X191" s="30"/>
      <c r="Y191" s="30"/>
      <c r="Z191" s="30"/>
      <c r="AA191" s="30"/>
      <c r="AB191" s="30"/>
      <c r="AC191" s="30"/>
      <c r="AD191" s="30"/>
      <c r="AE191" s="30"/>
      <c r="AF191" s="30"/>
      <c r="AG191" s="30"/>
      <c r="AH191" s="30"/>
      <c r="AI191" s="30"/>
      <c r="AJ191" s="30"/>
      <c r="AK191" s="30"/>
      <c r="AL191" s="30"/>
    </row>
    <row r="192" spans="1:38" ht="15" customHeight="1">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c r="X192" s="30"/>
      <c r="Y192" s="30"/>
      <c r="Z192" s="30"/>
      <c r="AA192" s="30"/>
      <c r="AB192" s="30"/>
      <c r="AC192" s="30"/>
      <c r="AD192" s="30"/>
      <c r="AE192" s="30"/>
      <c r="AF192" s="30"/>
      <c r="AG192" s="30"/>
      <c r="AH192" s="30"/>
      <c r="AI192" s="30"/>
      <c r="AJ192" s="30"/>
      <c r="AK192" s="30"/>
      <c r="AL192" s="30"/>
    </row>
    <row r="193" spans="1:38" ht="15" customHeight="1">
      <c r="A193" s="137"/>
      <c r="B193" s="137"/>
      <c r="C193" s="137"/>
      <c r="D193" s="137"/>
      <c r="E193" s="137"/>
      <c r="F193" s="137"/>
      <c r="G193" s="137"/>
      <c r="H193" s="137"/>
      <c r="I193" s="137"/>
      <c r="J193" s="137"/>
      <c r="K193" s="137"/>
      <c r="L193" s="137"/>
      <c r="M193" s="137"/>
      <c r="N193" s="137"/>
      <c r="O193" s="137"/>
      <c r="P193" s="137"/>
      <c r="Q193" s="137"/>
      <c r="R193" s="137"/>
      <c r="S193" s="137"/>
      <c r="T193" s="137"/>
      <c r="U193" s="137"/>
      <c r="V193" s="137"/>
      <c r="W193" s="137"/>
      <c r="X193" s="30"/>
      <c r="Y193" s="30"/>
      <c r="Z193" s="30"/>
      <c r="AA193" s="30"/>
      <c r="AB193" s="30"/>
      <c r="AC193" s="30"/>
      <c r="AD193" s="30"/>
      <c r="AE193" s="30"/>
      <c r="AF193" s="30"/>
      <c r="AG193" s="30"/>
      <c r="AH193" s="30"/>
      <c r="AI193" s="30"/>
      <c r="AJ193" s="30"/>
      <c r="AK193" s="30"/>
      <c r="AL193" s="30"/>
    </row>
    <row r="194" spans="1:38" ht="15" customHeight="1">
      <c r="A194" s="137"/>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c r="X194" s="30"/>
      <c r="Y194" s="30"/>
      <c r="Z194" s="30"/>
      <c r="AA194" s="30"/>
      <c r="AB194" s="30"/>
      <c r="AC194" s="30"/>
      <c r="AD194" s="30"/>
      <c r="AE194" s="30"/>
      <c r="AF194" s="30"/>
      <c r="AG194" s="30"/>
      <c r="AH194" s="30"/>
      <c r="AI194" s="30"/>
      <c r="AJ194" s="30"/>
      <c r="AK194" s="30"/>
      <c r="AL194" s="30"/>
    </row>
    <row r="195" spans="1:38" ht="15" customHeight="1">
      <c r="A195" s="137"/>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c r="X195" s="30"/>
      <c r="Y195" s="30"/>
      <c r="Z195" s="30"/>
      <c r="AA195" s="30"/>
      <c r="AB195" s="30"/>
      <c r="AC195" s="30"/>
      <c r="AD195" s="30"/>
      <c r="AE195" s="30"/>
      <c r="AF195" s="30"/>
      <c r="AG195" s="30"/>
      <c r="AH195" s="30"/>
      <c r="AI195" s="30"/>
      <c r="AJ195" s="30"/>
      <c r="AK195" s="30"/>
      <c r="AL195" s="30"/>
    </row>
    <row r="196" spans="1:38" ht="15" customHeight="1">
      <c r="A196" s="137"/>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c r="X196" s="30"/>
      <c r="Y196" s="30"/>
      <c r="Z196" s="30"/>
      <c r="AA196" s="30"/>
      <c r="AB196" s="30"/>
      <c r="AC196" s="30"/>
      <c r="AD196" s="30"/>
      <c r="AE196" s="30"/>
      <c r="AF196" s="30"/>
      <c r="AG196" s="30"/>
      <c r="AH196" s="30"/>
      <c r="AI196" s="30"/>
      <c r="AJ196" s="30"/>
      <c r="AK196" s="30"/>
      <c r="AL196" s="30"/>
    </row>
    <row r="197" spans="1:38" ht="15" customHeight="1">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c r="X197" s="30"/>
      <c r="Y197" s="30"/>
      <c r="Z197" s="30"/>
      <c r="AA197" s="30"/>
      <c r="AB197" s="30"/>
      <c r="AC197" s="30"/>
      <c r="AD197" s="30"/>
      <c r="AE197" s="30"/>
      <c r="AF197" s="30"/>
      <c r="AG197" s="30"/>
      <c r="AH197" s="30"/>
      <c r="AI197" s="30"/>
      <c r="AJ197" s="30"/>
      <c r="AK197" s="30"/>
      <c r="AL197" s="30"/>
    </row>
    <row r="198" spans="1:38" ht="15" customHeight="1">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c r="X198" s="30"/>
      <c r="Y198" s="30"/>
      <c r="Z198" s="30"/>
      <c r="AA198" s="30"/>
      <c r="AB198" s="30"/>
      <c r="AC198" s="30"/>
      <c r="AD198" s="30"/>
      <c r="AE198" s="30"/>
      <c r="AF198" s="30"/>
      <c r="AG198" s="30"/>
      <c r="AH198" s="30"/>
      <c r="AI198" s="30"/>
      <c r="AJ198" s="30"/>
      <c r="AK198" s="30"/>
      <c r="AL198" s="30"/>
    </row>
    <row r="199" spans="1:38" ht="15" customHeight="1">
      <c r="A199" s="137"/>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c r="X199" s="30"/>
      <c r="Y199" s="30"/>
      <c r="Z199" s="30"/>
      <c r="AA199" s="30"/>
      <c r="AB199" s="30"/>
      <c r="AC199" s="30"/>
      <c r="AD199" s="30"/>
      <c r="AE199" s="30"/>
      <c r="AF199" s="30"/>
      <c r="AG199" s="30"/>
      <c r="AH199" s="30"/>
      <c r="AI199" s="30"/>
      <c r="AJ199" s="30"/>
      <c r="AK199" s="30"/>
      <c r="AL199" s="30"/>
    </row>
    <row r="200" spans="1:38" ht="15" customHeight="1">
      <c r="A200" s="137"/>
      <c r="B200" s="137"/>
      <c r="C200" s="137"/>
      <c r="D200" s="137"/>
      <c r="E200" s="137"/>
      <c r="F200" s="137"/>
      <c r="G200" s="137"/>
      <c r="H200" s="137"/>
      <c r="I200" s="137"/>
      <c r="J200" s="137"/>
      <c r="K200" s="137"/>
      <c r="L200" s="137"/>
      <c r="M200" s="137"/>
      <c r="N200" s="137"/>
      <c r="O200" s="137"/>
      <c r="P200" s="137"/>
      <c r="Q200" s="137"/>
      <c r="R200" s="137"/>
      <c r="S200" s="137"/>
      <c r="T200" s="137"/>
      <c r="U200" s="137"/>
      <c r="V200" s="137"/>
      <c r="W200" s="137"/>
      <c r="X200" s="30"/>
      <c r="Y200" s="30"/>
      <c r="Z200" s="30"/>
      <c r="AA200" s="30"/>
      <c r="AB200" s="30"/>
      <c r="AC200" s="30"/>
      <c r="AD200" s="30"/>
      <c r="AE200" s="30"/>
      <c r="AF200" s="30"/>
      <c r="AG200" s="30"/>
      <c r="AH200" s="30"/>
      <c r="AI200" s="30"/>
      <c r="AJ200" s="30"/>
      <c r="AK200" s="30"/>
      <c r="AL200" s="30"/>
    </row>
    <row r="201" spans="1:38" ht="15" customHeight="1">
      <c r="A201" s="137"/>
      <c r="B201" s="137"/>
      <c r="C201" s="137"/>
      <c r="D201" s="137"/>
      <c r="E201" s="137"/>
      <c r="F201" s="137"/>
      <c r="G201" s="137"/>
      <c r="H201" s="137"/>
      <c r="I201" s="137"/>
      <c r="J201" s="137"/>
      <c r="K201" s="137"/>
      <c r="L201" s="137"/>
      <c r="M201" s="137"/>
      <c r="N201" s="137"/>
      <c r="O201" s="137"/>
      <c r="P201" s="137"/>
      <c r="Q201" s="137"/>
      <c r="R201" s="137"/>
      <c r="S201" s="137"/>
      <c r="T201" s="137"/>
      <c r="U201" s="137"/>
      <c r="V201" s="137"/>
      <c r="W201" s="137"/>
      <c r="X201" s="30"/>
      <c r="Y201" s="30"/>
      <c r="Z201" s="30"/>
      <c r="AA201" s="30"/>
      <c r="AB201" s="30"/>
      <c r="AC201" s="30"/>
      <c r="AD201" s="30"/>
      <c r="AE201" s="30"/>
      <c r="AF201" s="30"/>
      <c r="AG201" s="30"/>
      <c r="AH201" s="30"/>
      <c r="AI201" s="30"/>
      <c r="AJ201" s="30"/>
      <c r="AK201" s="30"/>
      <c r="AL201" s="30"/>
    </row>
    <row r="202" spans="1:38" ht="15" customHeight="1">
      <c r="A202" s="137"/>
      <c r="B202" s="137"/>
      <c r="C202" s="137"/>
      <c r="D202" s="137"/>
      <c r="E202" s="137"/>
      <c r="F202" s="137"/>
      <c r="G202" s="137"/>
      <c r="H202" s="137"/>
      <c r="I202" s="137"/>
      <c r="J202" s="137"/>
      <c r="K202" s="137"/>
      <c r="L202" s="137"/>
      <c r="M202" s="137"/>
      <c r="N202" s="137"/>
      <c r="O202" s="137"/>
      <c r="P202" s="137"/>
      <c r="Q202" s="137"/>
      <c r="R202" s="137"/>
      <c r="S202" s="137"/>
      <c r="T202" s="137"/>
      <c r="U202" s="137"/>
      <c r="V202" s="137"/>
      <c r="W202" s="137"/>
      <c r="X202" s="30"/>
      <c r="Y202" s="30"/>
      <c r="Z202" s="30"/>
      <c r="AA202" s="30"/>
      <c r="AB202" s="30"/>
      <c r="AC202" s="30"/>
      <c r="AD202" s="30"/>
      <c r="AE202" s="30"/>
      <c r="AF202" s="30"/>
      <c r="AG202" s="30"/>
      <c r="AH202" s="30"/>
      <c r="AI202" s="30"/>
      <c r="AJ202" s="30"/>
      <c r="AK202" s="30"/>
      <c r="AL202" s="30"/>
    </row>
    <row r="203" spans="1:38" ht="15" customHeight="1">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c r="X203" s="30"/>
      <c r="Y203" s="30"/>
      <c r="Z203" s="30"/>
      <c r="AA203" s="30"/>
      <c r="AB203" s="30"/>
      <c r="AC203" s="30"/>
      <c r="AD203" s="30"/>
      <c r="AE203" s="30"/>
      <c r="AF203" s="30"/>
      <c r="AG203" s="30"/>
      <c r="AH203" s="30"/>
      <c r="AI203" s="30"/>
      <c r="AJ203" s="30"/>
      <c r="AK203" s="30"/>
      <c r="AL203" s="30"/>
    </row>
    <row r="204" spans="1:38" ht="15" customHeight="1">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c r="X204" s="30"/>
      <c r="Y204" s="30"/>
      <c r="Z204" s="30"/>
      <c r="AA204" s="30"/>
      <c r="AB204" s="30"/>
      <c r="AC204" s="30"/>
      <c r="AD204" s="30"/>
      <c r="AE204" s="30"/>
      <c r="AF204" s="30"/>
      <c r="AG204" s="30"/>
      <c r="AH204" s="30"/>
      <c r="AI204" s="30"/>
      <c r="AJ204" s="30"/>
      <c r="AK204" s="30"/>
      <c r="AL204" s="30"/>
    </row>
    <row r="205" spans="1:38" ht="15" customHeight="1">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c r="W205" s="137"/>
      <c r="X205" s="30"/>
      <c r="Y205" s="30"/>
      <c r="Z205" s="30"/>
      <c r="AA205" s="30"/>
      <c r="AB205" s="30"/>
      <c r="AC205" s="30"/>
      <c r="AD205" s="30"/>
      <c r="AE205" s="30"/>
      <c r="AF205" s="30"/>
      <c r="AG205" s="30"/>
      <c r="AH205" s="30"/>
      <c r="AI205" s="30"/>
      <c r="AJ205" s="30"/>
      <c r="AK205" s="30"/>
      <c r="AL205" s="30"/>
    </row>
    <row r="206" spans="1:38" ht="15" customHeight="1">
      <c r="A206" s="137"/>
      <c r="B206" s="137"/>
      <c r="C206" s="137"/>
      <c r="D206" s="137"/>
      <c r="E206" s="137"/>
      <c r="F206" s="137"/>
      <c r="G206" s="137"/>
      <c r="H206" s="137"/>
      <c r="I206" s="137"/>
      <c r="J206" s="137"/>
      <c r="K206" s="137"/>
      <c r="L206" s="137"/>
      <c r="M206" s="137"/>
      <c r="N206" s="137"/>
      <c r="O206" s="137"/>
      <c r="P206" s="137"/>
      <c r="Q206" s="137"/>
      <c r="R206" s="137"/>
      <c r="S206" s="137"/>
      <c r="T206" s="137"/>
      <c r="U206" s="137"/>
      <c r="V206" s="137"/>
      <c r="W206" s="137"/>
      <c r="X206" s="30"/>
      <c r="Y206" s="30"/>
      <c r="Z206" s="30"/>
      <c r="AA206" s="30"/>
      <c r="AB206" s="30"/>
      <c r="AC206" s="30"/>
      <c r="AD206" s="30"/>
      <c r="AE206" s="30"/>
      <c r="AF206" s="30"/>
      <c r="AG206" s="30"/>
      <c r="AH206" s="30"/>
      <c r="AI206" s="30"/>
      <c r="AJ206" s="30"/>
      <c r="AK206" s="30"/>
      <c r="AL206" s="30"/>
    </row>
    <row r="207" spans="1:38" ht="15" customHeight="1">
      <c r="A207" s="137"/>
      <c r="B207" s="137"/>
      <c r="C207" s="137"/>
      <c r="D207" s="137"/>
      <c r="E207" s="137"/>
      <c r="F207" s="137"/>
      <c r="G207" s="137"/>
      <c r="H207" s="137"/>
      <c r="I207" s="137"/>
      <c r="J207" s="137"/>
      <c r="K207" s="137"/>
      <c r="L207" s="137"/>
      <c r="M207" s="137"/>
      <c r="N207" s="137"/>
      <c r="O207" s="137"/>
      <c r="P207" s="137"/>
      <c r="Q207" s="137"/>
      <c r="R207" s="137"/>
      <c r="S207" s="137"/>
      <c r="T207" s="137"/>
      <c r="U207" s="137"/>
      <c r="V207" s="137"/>
      <c r="W207" s="137"/>
      <c r="X207" s="30"/>
      <c r="Y207" s="30"/>
      <c r="Z207" s="30"/>
      <c r="AA207" s="30"/>
      <c r="AB207" s="30"/>
      <c r="AC207" s="30"/>
      <c r="AD207" s="30"/>
      <c r="AE207" s="30"/>
      <c r="AF207" s="30"/>
      <c r="AG207" s="30"/>
      <c r="AH207" s="30"/>
      <c r="AI207" s="30"/>
      <c r="AJ207" s="30"/>
      <c r="AK207" s="30"/>
      <c r="AL207" s="30"/>
    </row>
    <row r="208" spans="1:38" ht="15" customHeight="1">
      <c r="A208" s="137"/>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c r="X208" s="30"/>
      <c r="Y208" s="30"/>
      <c r="Z208" s="30"/>
      <c r="AA208" s="30"/>
      <c r="AB208" s="30"/>
      <c r="AC208" s="30"/>
      <c r="AD208" s="30"/>
      <c r="AE208" s="30"/>
      <c r="AF208" s="30"/>
      <c r="AG208" s="30"/>
      <c r="AH208" s="30"/>
      <c r="AI208" s="30"/>
      <c r="AJ208" s="30"/>
      <c r="AK208" s="30"/>
      <c r="AL208" s="30"/>
    </row>
    <row r="209" spans="1:38" ht="15" customHeight="1">
      <c r="A209" s="137"/>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c r="X209" s="30"/>
      <c r="Y209" s="30"/>
      <c r="Z209" s="30"/>
      <c r="AA209" s="30"/>
      <c r="AB209" s="30"/>
      <c r="AC209" s="30"/>
      <c r="AD209" s="30"/>
      <c r="AE209" s="30"/>
      <c r="AF209" s="30"/>
      <c r="AG209" s="30"/>
      <c r="AH209" s="30"/>
      <c r="AI209" s="30"/>
      <c r="AJ209" s="30"/>
      <c r="AK209" s="30"/>
      <c r="AL209" s="30"/>
    </row>
    <row r="210" spans="1:38" ht="15" customHeight="1">
      <c r="A210" s="137"/>
      <c r="B210" s="137"/>
      <c r="C210" s="137"/>
      <c r="D210" s="137"/>
      <c r="E210" s="137"/>
      <c r="F210" s="137"/>
      <c r="G210" s="137"/>
      <c r="H210" s="137"/>
      <c r="I210" s="137"/>
      <c r="J210" s="137"/>
      <c r="K210" s="137"/>
      <c r="L210" s="137"/>
      <c r="M210" s="137"/>
      <c r="N210" s="137"/>
      <c r="O210" s="137"/>
      <c r="P210" s="137"/>
      <c r="Q210" s="137"/>
      <c r="R210" s="137"/>
      <c r="S210" s="137"/>
      <c r="T210" s="137"/>
      <c r="U210" s="137"/>
      <c r="V210" s="137"/>
      <c r="W210" s="137"/>
      <c r="X210" s="30"/>
      <c r="Y210" s="30"/>
      <c r="Z210" s="30"/>
      <c r="AA210" s="30"/>
      <c r="AB210" s="30"/>
      <c r="AC210" s="30"/>
      <c r="AD210" s="30"/>
      <c r="AE210" s="30"/>
      <c r="AF210" s="30"/>
      <c r="AG210" s="30"/>
      <c r="AH210" s="30"/>
      <c r="AI210" s="30"/>
      <c r="AJ210" s="30"/>
      <c r="AK210" s="30"/>
      <c r="AL210" s="30"/>
    </row>
    <row r="211" spans="1:38" ht="15" customHeight="1">
      <c r="A211" s="137"/>
      <c r="B211" s="137"/>
      <c r="C211" s="137"/>
      <c r="D211" s="137"/>
      <c r="E211" s="137"/>
      <c r="F211" s="137"/>
      <c r="G211" s="137"/>
      <c r="H211" s="137"/>
      <c r="I211" s="137"/>
      <c r="J211" s="137"/>
      <c r="K211" s="137"/>
      <c r="L211" s="137"/>
      <c r="M211" s="137"/>
      <c r="N211" s="137"/>
      <c r="O211" s="137"/>
      <c r="P211" s="137"/>
      <c r="Q211" s="137"/>
      <c r="R211" s="137"/>
      <c r="S211" s="137"/>
      <c r="T211" s="137"/>
      <c r="U211" s="137"/>
      <c r="V211" s="137"/>
      <c r="W211" s="137"/>
      <c r="X211" s="30"/>
      <c r="Y211" s="30"/>
      <c r="Z211" s="30"/>
      <c r="AA211" s="30"/>
      <c r="AB211" s="30"/>
      <c r="AC211" s="30"/>
      <c r="AD211" s="30"/>
      <c r="AE211" s="30"/>
      <c r="AF211" s="30"/>
      <c r="AG211" s="30"/>
      <c r="AH211" s="30"/>
      <c r="AI211" s="30"/>
      <c r="AJ211" s="30"/>
      <c r="AK211" s="30"/>
      <c r="AL211" s="30"/>
    </row>
    <row r="212" spans="1:38" ht="15" customHeight="1">
      <c r="A212" s="137"/>
      <c r="B212" s="137"/>
      <c r="C212" s="137"/>
      <c r="D212" s="137"/>
      <c r="E212" s="137"/>
      <c r="F212" s="137"/>
      <c r="G212" s="137"/>
      <c r="H212" s="137"/>
      <c r="I212" s="137"/>
      <c r="J212" s="137"/>
      <c r="K212" s="137"/>
      <c r="L212" s="137"/>
      <c r="M212" s="137"/>
      <c r="N212" s="137"/>
      <c r="O212" s="137"/>
      <c r="P212" s="137"/>
      <c r="Q212" s="137"/>
      <c r="R212" s="137"/>
      <c r="S212" s="137"/>
      <c r="T212" s="137"/>
      <c r="U212" s="137"/>
      <c r="V212" s="137"/>
      <c r="W212" s="137"/>
      <c r="X212" s="30"/>
      <c r="Y212" s="30"/>
      <c r="Z212" s="30"/>
      <c r="AA212" s="30"/>
      <c r="AB212" s="30"/>
      <c r="AC212" s="30"/>
      <c r="AD212" s="30"/>
      <c r="AE212" s="30"/>
      <c r="AF212" s="30"/>
      <c r="AG212" s="30"/>
      <c r="AH212" s="30"/>
      <c r="AI212" s="30"/>
      <c r="AJ212" s="30"/>
      <c r="AK212" s="30"/>
      <c r="AL212" s="30"/>
    </row>
    <row r="213" spans="1:38" ht="15" customHeight="1">
      <c r="A213" s="137"/>
      <c r="B213" s="137"/>
      <c r="C213" s="137"/>
      <c r="D213" s="137"/>
      <c r="E213" s="137"/>
      <c r="F213" s="137"/>
      <c r="G213" s="137"/>
      <c r="H213" s="137"/>
      <c r="I213" s="137"/>
      <c r="J213" s="137"/>
      <c r="K213" s="137"/>
      <c r="L213" s="137"/>
      <c r="M213" s="137"/>
      <c r="N213" s="137"/>
      <c r="O213" s="137"/>
      <c r="P213" s="137"/>
      <c r="Q213" s="137"/>
      <c r="R213" s="137"/>
      <c r="S213" s="137"/>
      <c r="T213" s="137"/>
      <c r="U213" s="137"/>
      <c r="V213" s="137"/>
      <c r="W213" s="137"/>
      <c r="X213" s="30"/>
      <c r="Y213" s="30"/>
      <c r="Z213" s="30"/>
      <c r="AA213" s="30"/>
      <c r="AB213" s="30"/>
      <c r="AC213" s="30"/>
      <c r="AD213" s="30"/>
      <c r="AE213" s="30"/>
      <c r="AF213" s="30"/>
      <c r="AG213" s="30"/>
      <c r="AH213" s="30"/>
      <c r="AI213" s="30"/>
      <c r="AJ213" s="30"/>
      <c r="AK213" s="30"/>
      <c r="AL213" s="30"/>
    </row>
    <row r="214" spans="1:38" ht="15" customHeight="1">
      <c r="A214" s="137"/>
      <c r="B214" s="137"/>
      <c r="C214" s="137"/>
      <c r="D214" s="137"/>
      <c r="E214" s="137"/>
      <c r="F214" s="137"/>
      <c r="G214" s="137"/>
      <c r="H214" s="137"/>
      <c r="I214" s="137"/>
      <c r="J214" s="137"/>
      <c r="K214" s="137"/>
      <c r="L214" s="137"/>
      <c r="M214" s="137"/>
      <c r="N214" s="137"/>
      <c r="O214" s="137"/>
      <c r="P214" s="137"/>
      <c r="Q214" s="137"/>
      <c r="R214" s="137"/>
      <c r="S214" s="137"/>
      <c r="T214" s="137"/>
      <c r="U214" s="137"/>
      <c r="V214" s="137"/>
      <c r="W214" s="137"/>
      <c r="X214" s="30"/>
      <c r="Y214" s="30"/>
      <c r="Z214" s="30"/>
      <c r="AA214" s="30"/>
      <c r="AB214" s="30"/>
      <c r="AC214" s="30"/>
      <c r="AD214" s="30"/>
      <c r="AE214" s="30"/>
      <c r="AF214" s="30"/>
      <c r="AG214" s="30"/>
      <c r="AH214" s="30"/>
      <c r="AI214" s="30"/>
      <c r="AJ214" s="30"/>
      <c r="AK214" s="30"/>
      <c r="AL214" s="30"/>
    </row>
    <row r="215" spans="1:38" ht="15" customHeight="1">
      <c r="A215" s="137"/>
      <c r="B215" s="137"/>
      <c r="C215" s="137"/>
      <c r="D215" s="137"/>
      <c r="E215" s="137"/>
      <c r="F215" s="137"/>
      <c r="G215" s="137"/>
      <c r="H215" s="137"/>
      <c r="I215" s="137"/>
      <c r="J215" s="137"/>
      <c r="K215" s="137"/>
      <c r="L215" s="137"/>
      <c r="M215" s="137"/>
      <c r="N215" s="137"/>
      <c r="O215" s="137"/>
      <c r="P215" s="137"/>
      <c r="Q215" s="137"/>
      <c r="R215" s="137"/>
      <c r="S215" s="137"/>
      <c r="T215" s="137"/>
      <c r="U215" s="137"/>
      <c r="V215" s="137"/>
      <c r="W215" s="137"/>
      <c r="X215" s="30"/>
      <c r="Y215" s="30"/>
      <c r="Z215" s="30"/>
      <c r="AA215" s="30"/>
      <c r="AB215" s="30"/>
      <c r="AC215" s="30"/>
      <c r="AD215" s="30"/>
      <c r="AE215" s="30"/>
      <c r="AF215" s="30"/>
      <c r="AG215" s="30"/>
      <c r="AH215" s="30"/>
      <c r="AI215" s="30"/>
      <c r="AJ215" s="30"/>
      <c r="AK215" s="30"/>
      <c r="AL215" s="30"/>
    </row>
    <row r="216" spans="1:38" ht="15" customHeight="1">
      <c r="A216" s="137"/>
      <c r="B216" s="137"/>
      <c r="C216" s="137"/>
      <c r="D216" s="137"/>
      <c r="E216" s="137"/>
      <c r="F216" s="137"/>
      <c r="G216" s="137"/>
      <c r="H216" s="137"/>
      <c r="I216" s="137"/>
      <c r="J216" s="137"/>
      <c r="K216" s="137"/>
      <c r="L216" s="137"/>
      <c r="M216" s="137"/>
      <c r="N216" s="137"/>
      <c r="O216" s="137"/>
      <c r="P216" s="137"/>
      <c r="Q216" s="137"/>
      <c r="R216" s="137"/>
      <c r="S216" s="137"/>
      <c r="T216" s="137"/>
      <c r="U216" s="137"/>
      <c r="V216" s="137"/>
      <c r="W216" s="137"/>
      <c r="X216" s="30"/>
      <c r="Y216" s="30"/>
      <c r="Z216" s="30"/>
      <c r="AA216" s="30"/>
      <c r="AB216" s="30"/>
      <c r="AC216" s="30"/>
      <c r="AD216" s="30"/>
      <c r="AE216" s="30"/>
      <c r="AF216" s="30"/>
      <c r="AG216" s="30"/>
      <c r="AH216" s="30"/>
      <c r="AI216" s="30"/>
      <c r="AJ216" s="30"/>
      <c r="AK216" s="30"/>
      <c r="AL216" s="30"/>
    </row>
    <row r="217" spans="1:38" ht="15" customHeight="1">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c r="W217" s="137"/>
      <c r="X217" s="30"/>
      <c r="Y217" s="30"/>
      <c r="Z217" s="30"/>
      <c r="AA217" s="30"/>
      <c r="AB217" s="30"/>
      <c r="AC217" s="30"/>
      <c r="AD217" s="30"/>
      <c r="AE217" s="30"/>
      <c r="AF217" s="30"/>
      <c r="AG217" s="30"/>
      <c r="AH217" s="30"/>
      <c r="AI217" s="30"/>
      <c r="AJ217" s="30"/>
      <c r="AK217" s="30"/>
      <c r="AL217" s="30"/>
    </row>
    <row r="218" spans="1:38" ht="15" customHeight="1">
      <c r="A218" s="137"/>
      <c r="B218" s="137"/>
      <c r="C218" s="137"/>
      <c r="D218" s="137"/>
      <c r="E218" s="137"/>
      <c r="F218" s="137"/>
      <c r="G218" s="137"/>
      <c r="H218" s="137"/>
      <c r="I218" s="137"/>
      <c r="J218" s="137"/>
      <c r="K218" s="137"/>
      <c r="L218" s="137"/>
      <c r="M218" s="137"/>
      <c r="N218" s="137"/>
      <c r="O218" s="137"/>
      <c r="P218" s="137"/>
      <c r="Q218" s="137"/>
      <c r="R218" s="137"/>
      <c r="S218" s="137"/>
      <c r="T218" s="137"/>
      <c r="U218" s="137"/>
      <c r="V218" s="137"/>
      <c r="W218" s="137"/>
      <c r="X218" s="30"/>
      <c r="Y218" s="30"/>
      <c r="Z218" s="30"/>
      <c r="AA218" s="30"/>
      <c r="AB218" s="30"/>
      <c r="AC218" s="30"/>
      <c r="AD218" s="30"/>
      <c r="AE218" s="30"/>
      <c r="AF218" s="30"/>
      <c r="AG218" s="30"/>
      <c r="AH218" s="30"/>
      <c r="AI218" s="30"/>
      <c r="AJ218" s="30"/>
      <c r="AK218" s="30"/>
      <c r="AL218" s="30"/>
    </row>
    <row r="219" spans="1:38" ht="15" customHeight="1">
      <c r="A219" s="137"/>
      <c r="B219" s="137"/>
      <c r="C219" s="137"/>
      <c r="D219" s="137"/>
      <c r="E219" s="137"/>
      <c r="F219" s="137"/>
      <c r="G219" s="137"/>
      <c r="H219" s="137"/>
      <c r="I219" s="137"/>
      <c r="J219" s="137"/>
      <c r="K219" s="137"/>
      <c r="L219" s="137"/>
      <c r="M219" s="137"/>
      <c r="N219" s="137"/>
      <c r="O219" s="137"/>
      <c r="P219" s="137"/>
      <c r="Q219" s="137"/>
      <c r="R219" s="137"/>
      <c r="S219" s="137"/>
      <c r="T219" s="137"/>
      <c r="U219" s="137"/>
      <c r="V219" s="137"/>
      <c r="W219" s="137"/>
      <c r="X219" s="30"/>
      <c r="Y219" s="30"/>
      <c r="Z219" s="30"/>
      <c r="AA219" s="30"/>
      <c r="AB219" s="30"/>
      <c r="AC219" s="30"/>
      <c r="AD219" s="30"/>
      <c r="AE219" s="30"/>
      <c r="AF219" s="30"/>
      <c r="AG219" s="30"/>
      <c r="AH219" s="30"/>
      <c r="AI219" s="30"/>
      <c r="AJ219" s="30"/>
      <c r="AK219" s="30"/>
      <c r="AL219" s="30"/>
    </row>
    <row r="220" spans="1:38" ht="15" customHeight="1">
      <c r="A220" s="137"/>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c r="X220" s="30"/>
      <c r="Y220" s="30"/>
      <c r="Z220" s="30"/>
      <c r="AA220" s="30"/>
      <c r="AB220" s="30"/>
      <c r="AC220" s="30"/>
      <c r="AD220" s="30"/>
      <c r="AE220" s="30"/>
      <c r="AF220" s="30"/>
      <c r="AG220" s="30"/>
      <c r="AH220" s="30"/>
      <c r="AI220" s="30"/>
      <c r="AJ220" s="30"/>
      <c r="AK220" s="30"/>
      <c r="AL220" s="30"/>
    </row>
    <row r="221" spans="1:38" ht="15" customHeight="1">
      <c r="A221" s="137"/>
      <c r="B221" s="137"/>
      <c r="C221" s="137"/>
      <c r="D221" s="137"/>
      <c r="E221" s="137"/>
      <c r="F221" s="137"/>
      <c r="G221" s="137"/>
      <c r="H221" s="137"/>
      <c r="I221" s="137"/>
      <c r="J221" s="137"/>
      <c r="K221" s="137"/>
      <c r="L221" s="137"/>
      <c r="M221" s="137"/>
      <c r="N221" s="137"/>
      <c r="O221" s="137"/>
      <c r="P221" s="137"/>
      <c r="Q221" s="137"/>
      <c r="R221" s="137"/>
      <c r="S221" s="137"/>
      <c r="T221" s="137"/>
      <c r="U221" s="137"/>
      <c r="V221" s="137"/>
      <c r="W221" s="137"/>
      <c r="X221" s="30"/>
      <c r="Y221" s="30"/>
      <c r="Z221" s="30"/>
      <c r="AA221" s="30"/>
      <c r="AB221" s="30"/>
      <c r="AC221" s="30"/>
      <c r="AD221" s="30"/>
      <c r="AE221" s="30"/>
      <c r="AF221" s="30"/>
      <c r="AG221" s="30"/>
      <c r="AH221" s="30"/>
      <c r="AI221" s="30"/>
      <c r="AJ221" s="30"/>
      <c r="AK221" s="30"/>
      <c r="AL221" s="30"/>
    </row>
    <row r="222" spans="1:38" ht="15" customHeight="1">
      <c r="A222" s="137"/>
      <c r="B222" s="137"/>
      <c r="C222" s="137"/>
      <c r="D222" s="137"/>
      <c r="E222" s="137"/>
      <c r="F222" s="137"/>
      <c r="G222" s="137"/>
      <c r="H222" s="137"/>
      <c r="I222" s="137"/>
      <c r="J222" s="137"/>
      <c r="K222" s="137"/>
      <c r="L222" s="137"/>
      <c r="M222" s="137"/>
      <c r="N222" s="137"/>
      <c r="O222" s="137"/>
      <c r="P222" s="137"/>
      <c r="Q222" s="137"/>
      <c r="R222" s="137"/>
      <c r="S222" s="137"/>
      <c r="T222" s="137"/>
      <c r="U222" s="137"/>
      <c r="V222" s="137"/>
      <c r="W222" s="137"/>
      <c r="X222" s="30"/>
      <c r="Y222" s="30"/>
      <c r="Z222" s="30"/>
      <c r="AA222" s="30"/>
      <c r="AB222" s="30"/>
      <c r="AC222" s="30"/>
      <c r="AD222" s="30"/>
      <c r="AE222" s="30"/>
      <c r="AF222" s="30"/>
      <c r="AG222" s="30"/>
      <c r="AH222" s="30"/>
      <c r="AI222" s="30"/>
      <c r="AJ222" s="30"/>
      <c r="AK222" s="30"/>
      <c r="AL222" s="30"/>
    </row>
    <row r="223" spans="1:38" ht="15" customHeight="1">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c r="W223" s="137"/>
      <c r="X223" s="30"/>
      <c r="Y223" s="30"/>
      <c r="Z223" s="30"/>
      <c r="AA223" s="30"/>
      <c r="AB223" s="30"/>
      <c r="AC223" s="30"/>
      <c r="AD223" s="30"/>
      <c r="AE223" s="30"/>
      <c r="AF223" s="30"/>
      <c r="AG223" s="30"/>
      <c r="AH223" s="30"/>
      <c r="AI223" s="30"/>
      <c r="AJ223" s="30"/>
      <c r="AK223" s="30"/>
      <c r="AL223" s="30"/>
    </row>
    <row r="224" spans="1:38" ht="15" customHeight="1">
      <c r="A224" s="137"/>
      <c r="B224" s="137"/>
      <c r="C224" s="137"/>
      <c r="D224" s="137"/>
      <c r="E224" s="137"/>
      <c r="F224" s="137"/>
      <c r="G224" s="137"/>
      <c r="H224" s="137"/>
      <c r="I224" s="137"/>
      <c r="J224" s="137"/>
      <c r="K224" s="137"/>
      <c r="L224" s="137"/>
      <c r="M224" s="137"/>
      <c r="N224" s="137"/>
      <c r="O224" s="137"/>
      <c r="P224" s="137"/>
      <c r="Q224" s="137"/>
      <c r="R224" s="137"/>
      <c r="S224" s="137"/>
      <c r="T224" s="137"/>
      <c r="U224" s="137"/>
      <c r="V224" s="137"/>
      <c r="W224" s="137"/>
      <c r="X224" s="30"/>
      <c r="Y224" s="30"/>
      <c r="Z224" s="30"/>
      <c r="AA224" s="30"/>
      <c r="AB224" s="30"/>
      <c r="AC224" s="30"/>
      <c r="AD224" s="30"/>
      <c r="AE224" s="30"/>
      <c r="AF224" s="30"/>
      <c r="AG224" s="30"/>
      <c r="AH224" s="30"/>
      <c r="AI224" s="30"/>
      <c r="AJ224" s="30"/>
      <c r="AK224" s="30"/>
      <c r="AL224" s="30"/>
    </row>
    <row r="225" spans="1:38" ht="15" customHeight="1">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c r="W225" s="137"/>
      <c r="X225" s="30"/>
      <c r="Y225" s="30"/>
      <c r="Z225" s="30"/>
      <c r="AA225" s="30"/>
      <c r="AB225" s="30"/>
      <c r="AC225" s="30"/>
      <c r="AD225" s="30"/>
      <c r="AE225" s="30"/>
      <c r="AF225" s="30"/>
      <c r="AG225" s="30"/>
      <c r="AH225" s="30"/>
      <c r="AI225" s="30"/>
      <c r="AJ225" s="30"/>
      <c r="AK225" s="30"/>
      <c r="AL225" s="30"/>
    </row>
    <row r="226" spans="1:38" ht="15" customHeight="1">
      <c r="A226" s="137"/>
      <c r="B226" s="137"/>
      <c r="C226" s="137"/>
      <c r="D226" s="137"/>
      <c r="E226" s="137"/>
      <c r="F226" s="137"/>
      <c r="G226" s="137"/>
      <c r="H226" s="137"/>
      <c r="I226" s="137"/>
      <c r="J226" s="137"/>
      <c r="K226" s="137"/>
      <c r="L226" s="137"/>
      <c r="M226" s="137"/>
      <c r="N226" s="137"/>
      <c r="O226" s="137"/>
      <c r="P226" s="137"/>
      <c r="Q226" s="137"/>
      <c r="R226" s="137"/>
      <c r="S226" s="137"/>
      <c r="T226" s="137"/>
      <c r="U226" s="137"/>
      <c r="V226" s="137"/>
      <c r="W226" s="137"/>
      <c r="X226" s="30"/>
      <c r="Y226" s="30"/>
      <c r="Z226" s="30"/>
      <c r="AA226" s="30"/>
      <c r="AB226" s="30"/>
      <c r="AC226" s="30"/>
      <c r="AD226" s="30"/>
      <c r="AE226" s="30"/>
      <c r="AF226" s="30"/>
      <c r="AG226" s="30"/>
      <c r="AH226" s="30"/>
      <c r="AI226" s="30"/>
      <c r="AJ226" s="30"/>
      <c r="AK226" s="30"/>
      <c r="AL226" s="30"/>
    </row>
    <row r="227" spans="1:38" ht="15" customHeight="1">
      <c r="A227" s="137"/>
      <c r="B227" s="137"/>
      <c r="C227" s="137"/>
      <c r="D227" s="137"/>
      <c r="E227" s="137"/>
      <c r="F227" s="137"/>
      <c r="G227" s="137"/>
      <c r="H227" s="137"/>
      <c r="I227" s="137"/>
      <c r="J227" s="137"/>
      <c r="K227" s="137"/>
      <c r="L227" s="137"/>
      <c r="M227" s="137"/>
      <c r="N227" s="137"/>
      <c r="O227" s="137"/>
      <c r="P227" s="137"/>
      <c r="Q227" s="137"/>
      <c r="R227" s="137"/>
      <c r="S227" s="137"/>
      <c r="T227" s="137"/>
      <c r="U227" s="137"/>
      <c r="V227" s="137"/>
      <c r="W227" s="137"/>
      <c r="X227" s="30"/>
      <c r="Y227" s="30"/>
      <c r="Z227" s="30"/>
      <c r="AA227" s="30"/>
      <c r="AB227" s="30"/>
      <c r="AC227" s="30"/>
      <c r="AD227" s="30"/>
      <c r="AE227" s="30"/>
      <c r="AF227" s="30"/>
      <c r="AG227" s="30"/>
      <c r="AH227" s="30"/>
      <c r="AI227" s="30"/>
      <c r="AJ227" s="30"/>
      <c r="AK227" s="30"/>
      <c r="AL227" s="30"/>
    </row>
    <row r="228" spans="1:38" ht="15" customHeight="1">
      <c r="A228" s="137"/>
      <c r="B228" s="137"/>
      <c r="C228" s="137"/>
      <c r="D228" s="137"/>
      <c r="E228" s="137"/>
      <c r="F228" s="137"/>
      <c r="G228" s="137"/>
      <c r="H228" s="137"/>
      <c r="I228" s="137"/>
      <c r="J228" s="137"/>
      <c r="K228" s="137"/>
      <c r="L228" s="137"/>
      <c r="M228" s="137"/>
      <c r="N228" s="137"/>
      <c r="O228" s="137"/>
      <c r="P228" s="137"/>
      <c r="Q228" s="137"/>
      <c r="R228" s="137"/>
      <c r="S228" s="137"/>
      <c r="T228" s="137"/>
      <c r="U228" s="137"/>
      <c r="V228" s="137"/>
      <c r="W228" s="137"/>
      <c r="X228" s="30"/>
      <c r="Y228" s="30"/>
      <c r="Z228" s="30"/>
      <c r="AA228" s="30"/>
      <c r="AB228" s="30"/>
      <c r="AC228" s="30"/>
      <c r="AD228" s="30"/>
      <c r="AE228" s="30"/>
      <c r="AF228" s="30"/>
      <c r="AG228" s="30"/>
      <c r="AH228" s="30"/>
      <c r="AI228" s="30"/>
      <c r="AJ228" s="30"/>
      <c r="AK228" s="30"/>
      <c r="AL228" s="30"/>
    </row>
    <row r="229" spans="1:38" ht="15" customHeight="1">
      <c r="A229" s="137"/>
      <c r="B229" s="137"/>
      <c r="C229" s="137"/>
      <c r="D229" s="137"/>
      <c r="E229" s="137"/>
      <c r="F229" s="137"/>
      <c r="G229" s="137"/>
      <c r="H229" s="137"/>
      <c r="I229" s="137"/>
      <c r="J229" s="137"/>
      <c r="K229" s="137"/>
      <c r="L229" s="137"/>
      <c r="M229" s="137"/>
      <c r="N229" s="137"/>
      <c r="O229" s="137"/>
      <c r="P229" s="137"/>
      <c r="Q229" s="137"/>
      <c r="R229" s="137"/>
      <c r="S229" s="137"/>
      <c r="T229" s="137"/>
      <c r="U229" s="137"/>
      <c r="V229" s="137"/>
      <c r="W229" s="137"/>
      <c r="X229" s="30"/>
      <c r="Y229" s="30"/>
      <c r="Z229" s="30"/>
      <c r="AA229" s="30"/>
      <c r="AB229" s="30"/>
      <c r="AC229" s="30"/>
      <c r="AD229" s="30"/>
      <c r="AE229" s="30"/>
      <c r="AF229" s="30"/>
      <c r="AG229" s="30"/>
      <c r="AH229" s="30"/>
      <c r="AI229" s="30"/>
      <c r="AJ229" s="30"/>
      <c r="AK229" s="30"/>
      <c r="AL229" s="30"/>
    </row>
    <row r="230" spans="1:38" ht="15" customHeight="1">
      <c r="A230" s="137"/>
      <c r="B230" s="137"/>
      <c r="C230" s="137"/>
      <c r="D230" s="137"/>
      <c r="E230" s="137"/>
      <c r="F230" s="137"/>
      <c r="G230" s="137"/>
      <c r="H230" s="137"/>
      <c r="I230" s="137"/>
      <c r="J230" s="137"/>
      <c r="K230" s="137"/>
      <c r="L230" s="137"/>
      <c r="M230" s="137"/>
      <c r="N230" s="137"/>
      <c r="O230" s="137"/>
      <c r="P230" s="137"/>
      <c r="Q230" s="137"/>
      <c r="R230" s="137"/>
      <c r="S230" s="137"/>
      <c r="T230" s="137"/>
      <c r="U230" s="137"/>
      <c r="V230" s="137"/>
      <c r="W230" s="137"/>
      <c r="X230" s="30"/>
      <c r="Y230" s="30"/>
      <c r="Z230" s="30"/>
      <c r="AA230" s="30"/>
      <c r="AB230" s="30"/>
      <c r="AC230" s="30"/>
      <c r="AD230" s="30"/>
      <c r="AE230" s="30"/>
      <c r="AF230" s="30"/>
      <c r="AG230" s="30"/>
      <c r="AH230" s="30"/>
      <c r="AI230" s="30"/>
      <c r="AJ230" s="30"/>
      <c r="AK230" s="30"/>
      <c r="AL230" s="30"/>
    </row>
    <row r="231" spans="1:38" ht="15" customHeight="1">
      <c r="A231" s="137"/>
      <c r="B231" s="137"/>
      <c r="C231" s="137"/>
      <c r="D231" s="137"/>
      <c r="E231" s="137"/>
      <c r="F231" s="137"/>
      <c r="G231" s="137"/>
      <c r="H231" s="137"/>
      <c r="I231" s="137"/>
      <c r="J231" s="137"/>
      <c r="K231" s="137"/>
      <c r="L231" s="137"/>
      <c r="M231" s="137"/>
      <c r="N231" s="137"/>
      <c r="O231" s="137"/>
      <c r="P231" s="137"/>
      <c r="Q231" s="137"/>
      <c r="R231" s="137"/>
      <c r="S231" s="137"/>
      <c r="T231" s="137"/>
      <c r="U231" s="137"/>
      <c r="V231" s="137"/>
      <c r="W231" s="137"/>
      <c r="X231" s="30"/>
      <c r="Y231" s="30"/>
      <c r="Z231" s="30"/>
      <c r="AA231" s="30"/>
      <c r="AB231" s="30"/>
      <c r="AC231" s="30"/>
      <c r="AD231" s="30"/>
      <c r="AE231" s="30"/>
      <c r="AF231" s="30"/>
      <c r="AG231" s="30"/>
      <c r="AH231" s="30"/>
      <c r="AI231" s="30"/>
      <c r="AJ231" s="30"/>
      <c r="AK231" s="30"/>
      <c r="AL231" s="30"/>
    </row>
    <row r="232" spans="1:38" ht="15" customHeight="1">
      <c r="A232" s="137"/>
      <c r="B232" s="137"/>
      <c r="C232" s="137"/>
      <c r="D232" s="137"/>
      <c r="E232" s="137"/>
      <c r="F232" s="137"/>
      <c r="G232" s="137"/>
      <c r="H232" s="137"/>
      <c r="I232" s="137"/>
      <c r="J232" s="137"/>
      <c r="K232" s="137"/>
      <c r="L232" s="137"/>
      <c r="M232" s="137"/>
      <c r="N232" s="137"/>
      <c r="O232" s="137"/>
      <c r="P232" s="137"/>
      <c r="Q232" s="137"/>
      <c r="R232" s="137"/>
      <c r="S232" s="137"/>
      <c r="T232" s="137"/>
      <c r="U232" s="137"/>
      <c r="V232" s="137"/>
      <c r="W232" s="137"/>
      <c r="X232" s="30"/>
      <c r="Y232" s="30"/>
      <c r="Z232" s="30"/>
      <c r="AA232" s="30"/>
      <c r="AB232" s="30"/>
      <c r="AC232" s="30"/>
      <c r="AD232" s="30"/>
      <c r="AE232" s="30"/>
      <c r="AF232" s="30"/>
      <c r="AG232" s="30"/>
      <c r="AH232" s="30"/>
      <c r="AI232" s="30"/>
      <c r="AJ232" s="30"/>
      <c r="AK232" s="30"/>
      <c r="AL232" s="30"/>
    </row>
    <row r="233" spans="1:38" ht="15" customHeight="1">
      <c r="A233" s="137"/>
      <c r="B233" s="137"/>
      <c r="C233" s="137"/>
      <c r="D233" s="137"/>
      <c r="E233" s="137"/>
      <c r="F233" s="137"/>
      <c r="G233" s="137"/>
      <c r="H233" s="137"/>
      <c r="I233" s="137"/>
      <c r="J233" s="137"/>
      <c r="K233" s="137"/>
      <c r="L233" s="137"/>
      <c r="M233" s="137"/>
      <c r="N233" s="137"/>
      <c r="O233" s="137"/>
      <c r="P233" s="137"/>
      <c r="Q233" s="137"/>
      <c r="R233" s="137"/>
      <c r="S233" s="137"/>
      <c r="T233" s="137"/>
      <c r="U233" s="137"/>
      <c r="V233" s="137"/>
      <c r="W233" s="137"/>
      <c r="X233" s="30"/>
      <c r="Y233" s="30"/>
      <c r="Z233" s="30"/>
      <c r="AA233" s="30"/>
      <c r="AB233" s="30"/>
      <c r="AC233" s="30"/>
      <c r="AD233" s="30"/>
      <c r="AE233" s="30"/>
      <c r="AF233" s="30"/>
      <c r="AG233" s="30"/>
      <c r="AH233" s="30"/>
      <c r="AI233" s="30"/>
      <c r="AJ233" s="30"/>
      <c r="AK233" s="30"/>
      <c r="AL233" s="30"/>
    </row>
    <row r="234" spans="1:38" ht="15" customHeight="1">
      <c r="A234" s="137"/>
      <c r="B234" s="137"/>
      <c r="C234" s="137"/>
      <c r="D234" s="137"/>
      <c r="E234" s="137"/>
      <c r="F234" s="137"/>
      <c r="G234" s="137"/>
      <c r="H234" s="137"/>
      <c r="I234" s="137"/>
      <c r="J234" s="137"/>
      <c r="K234" s="137"/>
      <c r="L234" s="137"/>
      <c r="M234" s="137"/>
      <c r="N234" s="137"/>
      <c r="O234" s="137"/>
      <c r="P234" s="137"/>
      <c r="Q234" s="137"/>
      <c r="R234" s="137"/>
      <c r="S234" s="137"/>
      <c r="T234" s="137"/>
      <c r="U234" s="137"/>
      <c r="V234" s="137"/>
      <c r="W234" s="137"/>
      <c r="X234" s="30"/>
      <c r="Y234" s="30"/>
      <c r="Z234" s="30"/>
      <c r="AA234" s="30"/>
      <c r="AB234" s="30"/>
      <c r="AC234" s="30"/>
      <c r="AD234" s="30"/>
      <c r="AE234" s="30"/>
      <c r="AF234" s="30"/>
      <c r="AG234" s="30"/>
      <c r="AH234" s="30"/>
      <c r="AI234" s="30"/>
      <c r="AJ234" s="30"/>
      <c r="AK234" s="30"/>
      <c r="AL234" s="30"/>
    </row>
    <row r="235" spans="1:38" ht="15" customHeight="1">
      <c r="A235" s="137"/>
      <c r="B235" s="137"/>
      <c r="C235" s="137"/>
      <c r="D235" s="137"/>
      <c r="E235" s="137"/>
      <c r="F235" s="137"/>
      <c r="G235" s="137"/>
      <c r="H235" s="137"/>
      <c r="I235" s="137"/>
      <c r="J235" s="137"/>
      <c r="K235" s="137"/>
      <c r="L235" s="137"/>
      <c r="M235" s="137"/>
      <c r="N235" s="137"/>
      <c r="O235" s="137"/>
      <c r="P235" s="137"/>
      <c r="Q235" s="137"/>
      <c r="R235" s="137"/>
      <c r="S235" s="137"/>
      <c r="T235" s="137"/>
      <c r="U235" s="137"/>
      <c r="V235" s="137"/>
      <c r="W235" s="137"/>
      <c r="X235" s="30"/>
      <c r="Y235" s="30"/>
      <c r="Z235" s="30"/>
      <c r="AA235" s="30"/>
      <c r="AB235" s="30"/>
      <c r="AC235" s="30"/>
      <c r="AD235" s="30"/>
      <c r="AE235" s="30"/>
      <c r="AF235" s="30"/>
      <c r="AG235" s="30"/>
      <c r="AH235" s="30"/>
      <c r="AI235" s="30"/>
      <c r="AJ235" s="30"/>
      <c r="AK235" s="30"/>
      <c r="AL235" s="30"/>
    </row>
    <row r="236" spans="1:38" ht="15" customHeight="1">
      <c r="A236" s="137"/>
      <c r="B236" s="137"/>
      <c r="C236" s="137"/>
      <c r="D236" s="137"/>
      <c r="E236" s="137"/>
      <c r="F236" s="137"/>
      <c r="G236" s="137"/>
      <c r="H236" s="137"/>
      <c r="I236" s="137"/>
      <c r="J236" s="137"/>
      <c r="K236" s="137"/>
      <c r="L236" s="137"/>
      <c r="M236" s="137"/>
      <c r="N236" s="137"/>
      <c r="O236" s="137"/>
      <c r="P236" s="137"/>
      <c r="Q236" s="137"/>
      <c r="R236" s="137"/>
      <c r="S236" s="137"/>
      <c r="T236" s="137"/>
      <c r="U236" s="137"/>
      <c r="V236" s="137"/>
      <c r="W236" s="137"/>
      <c r="X236" s="30"/>
      <c r="Y236" s="30"/>
      <c r="Z236" s="30"/>
      <c r="AA236" s="30"/>
      <c r="AB236" s="30"/>
      <c r="AC236" s="30"/>
      <c r="AD236" s="30"/>
      <c r="AE236" s="30"/>
      <c r="AF236" s="30"/>
      <c r="AG236" s="30"/>
      <c r="AH236" s="30"/>
      <c r="AI236" s="30"/>
      <c r="AJ236" s="30"/>
      <c r="AK236" s="30"/>
      <c r="AL236" s="30"/>
    </row>
    <row r="237" spans="1:38" ht="15" customHeight="1">
      <c r="A237" s="137"/>
      <c r="B237" s="137"/>
      <c r="C237" s="137"/>
      <c r="D237" s="137"/>
      <c r="E237" s="137"/>
      <c r="F237" s="137"/>
      <c r="G237" s="137"/>
      <c r="H237" s="137"/>
      <c r="I237" s="137"/>
      <c r="J237" s="137"/>
      <c r="K237" s="137"/>
      <c r="L237" s="137"/>
      <c r="M237" s="137"/>
      <c r="N237" s="137"/>
      <c r="O237" s="137"/>
      <c r="P237" s="137"/>
      <c r="Q237" s="137"/>
      <c r="R237" s="137"/>
      <c r="S237" s="137"/>
      <c r="T237" s="137"/>
      <c r="U237" s="137"/>
      <c r="V237" s="137"/>
      <c r="W237" s="137"/>
      <c r="X237" s="30"/>
      <c r="Y237" s="30"/>
      <c r="Z237" s="30"/>
      <c r="AA237" s="30"/>
      <c r="AB237" s="30"/>
      <c r="AC237" s="30"/>
      <c r="AD237" s="30"/>
      <c r="AE237" s="30"/>
      <c r="AF237" s="30"/>
      <c r="AG237" s="30"/>
      <c r="AH237" s="30"/>
      <c r="AI237" s="30"/>
      <c r="AJ237" s="30"/>
      <c r="AK237" s="30"/>
      <c r="AL237" s="30"/>
    </row>
    <row r="238" spans="1:38" ht="15" customHeight="1">
      <c r="A238" s="137"/>
      <c r="B238" s="137"/>
      <c r="C238" s="137"/>
      <c r="D238" s="137"/>
      <c r="E238" s="137"/>
      <c r="F238" s="137"/>
      <c r="G238" s="137"/>
      <c r="H238" s="137"/>
      <c r="I238" s="137"/>
      <c r="J238" s="137"/>
      <c r="K238" s="137"/>
      <c r="L238" s="137"/>
      <c r="M238" s="137"/>
      <c r="N238" s="137"/>
      <c r="O238" s="137"/>
      <c r="P238" s="137"/>
      <c r="Q238" s="137"/>
      <c r="R238" s="137"/>
      <c r="S238" s="137"/>
      <c r="T238" s="137"/>
      <c r="U238" s="137"/>
      <c r="V238" s="137"/>
      <c r="W238" s="137"/>
      <c r="X238" s="30"/>
      <c r="Y238" s="30"/>
      <c r="Z238" s="30"/>
      <c r="AA238" s="30"/>
      <c r="AB238" s="30"/>
      <c r="AC238" s="30"/>
      <c r="AD238" s="30"/>
      <c r="AE238" s="30"/>
      <c r="AF238" s="30"/>
      <c r="AG238" s="30"/>
      <c r="AH238" s="30"/>
      <c r="AI238" s="30"/>
      <c r="AJ238" s="30"/>
      <c r="AK238" s="30"/>
      <c r="AL238" s="30"/>
    </row>
    <row r="239" spans="1:38" ht="15" customHeight="1">
      <c r="A239" s="137"/>
      <c r="B239" s="137"/>
      <c r="C239" s="137"/>
      <c r="D239" s="137"/>
      <c r="E239" s="137"/>
      <c r="F239" s="137"/>
      <c r="G239" s="137"/>
      <c r="H239" s="137"/>
      <c r="I239" s="137"/>
      <c r="J239" s="137"/>
      <c r="K239" s="137"/>
      <c r="L239" s="137"/>
      <c r="M239" s="137"/>
      <c r="N239" s="137"/>
      <c r="O239" s="137"/>
      <c r="P239" s="137"/>
      <c r="Q239" s="137"/>
      <c r="R239" s="137"/>
      <c r="S239" s="137"/>
      <c r="T239" s="137"/>
      <c r="U239" s="137"/>
      <c r="V239" s="137"/>
      <c r="W239" s="137"/>
      <c r="X239" s="30"/>
      <c r="Y239" s="30"/>
      <c r="Z239" s="30"/>
      <c r="AA239" s="30"/>
      <c r="AB239" s="30"/>
      <c r="AC239" s="30"/>
      <c r="AD239" s="30"/>
      <c r="AE239" s="30"/>
      <c r="AF239" s="30"/>
      <c r="AG239" s="30"/>
      <c r="AH239" s="30"/>
      <c r="AI239" s="30"/>
      <c r="AJ239" s="30"/>
      <c r="AK239" s="30"/>
      <c r="AL239" s="30"/>
    </row>
    <row r="240" spans="1:38" ht="15" customHeight="1">
      <c r="A240" s="137"/>
      <c r="B240" s="137"/>
      <c r="C240" s="137"/>
      <c r="D240" s="137"/>
      <c r="E240" s="137"/>
      <c r="F240" s="137"/>
      <c r="G240" s="137"/>
      <c r="H240" s="137"/>
      <c r="I240" s="137"/>
      <c r="J240" s="137"/>
      <c r="K240" s="137"/>
      <c r="L240" s="137"/>
      <c r="M240" s="137"/>
      <c r="N240" s="137"/>
      <c r="O240" s="137"/>
      <c r="P240" s="137"/>
      <c r="Q240" s="137"/>
      <c r="R240" s="137"/>
      <c r="S240" s="137"/>
      <c r="T240" s="137"/>
      <c r="U240" s="137"/>
      <c r="V240" s="137"/>
      <c r="W240" s="137"/>
      <c r="X240" s="30"/>
      <c r="Y240" s="30"/>
      <c r="Z240" s="30"/>
      <c r="AA240" s="30"/>
      <c r="AB240" s="30"/>
      <c r="AC240" s="30"/>
      <c r="AD240" s="30"/>
      <c r="AE240" s="30"/>
      <c r="AF240" s="30"/>
      <c r="AG240" s="30"/>
      <c r="AH240" s="30"/>
      <c r="AI240" s="30"/>
      <c r="AJ240" s="30"/>
      <c r="AK240" s="30"/>
      <c r="AL240" s="30"/>
    </row>
    <row r="241" spans="1:38" ht="15" customHeight="1">
      <c r="A241" s="137"/>
      <c r="B241" s="137"/>
      <c r="C241" s="137"/>
      <c r="D241" s="137"/>
      <c r="E241" s="137"/>
      <c r="F241" s="137"/>
      <c r="G241" s="137"/>
      <c r="H241" s="137"/>
      <c r="I241" s="137"/>
      <c r="J241" s="137"/>
      <c r="K241" s="137"/>
      <c r="L241" s="137"/>
      <c r="M241" s="137"/>
      <c r="N241" s="137"/>
      <c r="O241" s="137"/>
      <c r="P241" s="137"/>
      <c r="Q241" s="137"/>
      <c r="R241" s="137"/>
      <c r="S241" s="137"/>
      <c r="T241" s="137"/>
      <c r="U241" s="137"/>
      <c r="V241" s="137"/>
      <c r="W241" s="137"/>
      <c r="X241" s="30"/>
      <c r="Y241" s="30"/>
      <c r="Z241" s="30"/>
      <c r="AA241" s="30"/>
      <c r="AB241" s="30"/>
      <c r="AC241" s="30"/>
      <c r="AD241" s="30"/>
      <c r="AE241" s="30"/>
      <c r="AF241" s="30"/>
      <c r="AG241" s="30"/>
      <c r="AH241" s="30"/>
      <c r="AI241" s="30"/>
      <c r="AJ241" s="30"/>
      <c r="AK241" s="30"/>
      <c r="AL241" s="30"/>
    </row>
    <row r="242" spans="1:38" ht="15" customHeight="1">
      <c r="A242" s="137"/>
      <c r="B242" s="137"/>
      <c r="C242" s="137"/>
      <c r="D242" s="137"/>
      <c r="E242" s="137"/>
      <c r="F242" s="137"/>
      <c r="G242" s="137"/>
      <c r="H242" s="137"/>
      <c r="I242" s="137"/>
      <c r="J242" s="137"/>
      <c r="K242" s="137"/>
      <c r="L242" s="137"/>
      <c r="M242" s="137"/>
      <c r="N242" s="137"/>
      <c r="O242" s="137"/>
      <c r="P242" s="137"/>
      <c r="Q242" s="137"/>
      <c r="R242" s="137"/>
      <c r="S242" s="137"/>
      <c r="T242" s="137"/>
      <c r="U242" s="137"/>
      <c r="V242" s="137"/>
      <c r="W242" s="137"/>
      <c r="X242" s="30"/>
      <c r="Y242" s="30"/>
      <c r="Z242" s="30"/>
      <c r="AA242" s="30"/>
      <c r="AB242" s="30"/>
      <c r="AC242" s="30"/>
      <c r="AD242" s="30"/>
      <c r="AE242" s="30"/>
      <c r="AF242" s="30"/>
      <c r="AG242" s="30"/>
      <c r="AH242" s="30"/>
      <c r="AI242" s="30"/>
      <c r="AJ242" s="30"/>
      <c r="AK242" s="30"/>
      <c r="AL242" s="30"/>
    </row>
    <row r="243" spans="1:38" ht="15" customHeight="1">
      <c r="A243" s="137"/>
      <c r="B243" s="137"/>
      <c r="C243" s="137"/>
      <c r="D243" s="137"/>
      <c r="E243" s="137"/>
      <c r="F243" s="137"/>
      <c r="G243" s="137"/>
      <c r="H243" s="137"/>
      <c r="I243" s="137"/>
      <c r="J243" s="137"/>
      <c r="K243" s="137"/>
      <c r="L243" s="137"/>
      <c r="M243" s="137"/>
      <c r="N243" s="137"/>
      <c r="O243" s="137"/>
      <c r="P243" s="137"/>
      <c r="Q243" s="137"/>
      <c r="R243" s="137"/>
      <c r="S243" s="137"/>
      <c r="T243" s="137"/>
      <c r="U243" s="137"/>
      <c r="V243" s="137"/>
      <c r="W243" s="137"/>
      <c r="X243" s="30"/>
      <c r="Y243" s="30"/>
      <c r="Z243" s="30"/>
      <c r="AA243" s="30"/>
      <c r="AB243" s="30"/>
      <c r="AC243" s="30"/>
      <c r="AD243" s="30"/>
      <c r="AE243" s="30"/>
      <c r="AF243" s="30"/>
      <c r="AG243" s="30"/>
      <c r="AH243" s="30"/>
      <c r="AI243" s="30"/>
      <c r="AJ243" s="30"/>
      <c r="AK243" s="30"/>
      <c r="AL243" s="30"/>
    </row>
    <row r="244" spans="1:38" ht="15" customHeight="1">
      <c r="A244" s="137"/>
      <c r="B244" s="137"/>
      <c r="C244" s="137"/>
      <c r="D244" s="137"/>
      <c r="E244" s="137"/>
      <c r="F244" s="137"/>
      <c r="G244" s="137"/>
      <c r="H244" s="137"/>
      <c r="I244" s="137"/>
      <c r="J244" s="137"/>
      <c r="K244" s="137"/>
      <c r="L244" s="137"/>
      <c r="M244" s="137"/>
      <c r="N244" s="137"/>
      <c r="O244" s="137"/>
      <c r="P244" s="137"/>
      <c r="Q244" s="137"/>
      <c r="R244" s="137"/>
      <c r="S244" s="137"/>
      <c r="T244" s="137"/>
      <c r="U244" s="137"/>
      <c r="V244" s="137"/>
      <c r="W244" s="137"/>
      <c r="X244" s="30"/>
      <c r="Y244" s="30"/>
      <c r="Z244" s="30"/>
      <c r="AA244" s="30"/>
      <c r="AB244" s="30"/>
      <c r="AC244" s="30"/>
      <c r="AD244" s="30"/>
      <c r="AE244" s="30"/>
      <c r="AF244" s="30"/>
      <c r="AG244" s="30"/>
      <c r="AH244" s="30"/>
      <c r="AI244" s="30"/>
      <c r="AJ244" s="30"/>
      <c r="AK244" s="30"/>
      <c r="AL244" s="30"/>
    </row>
    <row r="245" spans="1:38" ht="15" customHeight="1">
      <c r="A245" s="137"/>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30"/>
      <c r="Y245" s="30"/>
      <c r="Z245" s="30"/>
      <c r="AA245" s="30"/>
      <c r="AB245" s="30"/>
      <c r="AC245" s="30"/>
      <c r="AD245" s="30"/>
      <c r="AE245" s="30"/>
      <c r="AF245" s="30"/>
      <c r="AG245" s="30"/>
      <c r="AH245" s="30"/>
      <c r="AI245" s="30"/>
      <c r="AJ245" s="30"/>
      <c r="AK245" s="30"/>
      <c r="AL245" s="30"/>
    </row>
    <row r="246" spans="1:38" ht="15" customHeight="1">
      <c r="A246" s="137"/>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30"/>
      <c r="Y246" s="30"/>
      <c r="Z246" s="30"/>
      <c r="AA246" s="30"/>
      <c r="AB246" s="30"/>
      <c r="AC246" s="30"/>
      <c r="AD246" s="30"/>
      <c r="AE246" s="30"/>
      <c r="AF246" s="30"/>
      <c r="AG246" s="30"/>
      <c r="AH246" s="30"/>
      <c r="AI246" s="30"/>
      <c r="AJ246" s="30"/>
      <c r="AK246" s="30"/>
      <c r="AL246" s="30"/>
    </row>
    <row r="247" spans="1:38" ht="15" customHeight="1">
      <c r="A247" s="137"/>
      <c r="B247" s="137"/>
      <c r="C247" s="137"/>
      <c r="D247" s="137"/>
      <c r="E247" s="137"/>
      <c r="F247" s="137"/>
      <c r="G247" s="137"/>
      <c r="H247" s="137"/>
      <c r="I247" s="137"/>
      <c r="J247" s="137"/>
      <c r="K247" s="137"/>
      <c r="L247" s="137"/>
      <c r="M247" s="137"/>
      <c r="N247" s="137"/>
      <c r="O247" s="137"/>
      <c r="P247" s="137"/>
      <c r="Q247" s="137"/>
      <c r="R247" s="137"/>
      <c r="S247" s="137"/>
      <c r="T247" s="137"/>
      <c r="U247" s="137"/>
      <c r="V247" s="137"/>
      <c r="W247" s="137"/>
      <c r="X247" s="30"/>
      <c r="Y247" s="30"/>
      <c r="Z247" s="30"/>
      <c r="AA247" s="30"/>
      <c r="AB247" s="30"/>
      <c r="AC247" s="30"/>
      <c r="AD247" s="30"/>
      <c r="AE247" s="30"/>
      <c r="AF247" s="30"/>
      <c r="AG247" s="30"/>
      <c r="AH247" s="30"/>
      <c r="AI247" s="30"/>
      <c r="AJ247" s="30"/>
      <c r="AK247" s="30"/>
      <c r="AL247" s="30"/>
    </row>
    <row r="248" spans="1:38" ht="15" customHeight="1">
      <c r="A248" s="137"/>
      <c r="B248" s="137"/>
      <c r="C248" s="137"/>
      <c r="D248" s="137"/>
      <c r="E248" s="137"/>
      <c r="F248" s="137"/>
      <c r="G248" s="137"/>
      <c r="H248" s="137"/>
      <c r="I248" s="137"/>
      <c r="J248" s="137"/>
      <c r="K248" s="137"/>
      <c r="L248" s="137"/>
      <c r="M248" s="137"/>
      <c r="N248" s="137"/>
      <c r="O248" s="137"/>
      <c r="P248" s="137"/>
      <c r="Q248" s="137"/>
      <c r="R248" s="137"/>
      <c r="S248" s="137"/>
      <c r="T248" s="137"/>
      <c r="U248" s="137"/>
      <c r="V248" s="137"/>
      <c r="W248" s="137"/>
      <c r="X248" s="30"/>
      <c r="Y248" s="30"/>
      <c r="Z248" s="30"/>
      <c r="AA248" s="30"/>
      <c r="AB248" s="30"/>
      <c r="AC248" s="30"/>
      <c r="AD248" s="30"/>
      <c r="AE248" s="30"/>
      <c r="AF248" s="30"/>
      <c r="AG248" s="30"/>
      <c r="AH248" s="30"/>
      <c r="AI248" s="30"/>
      <c r="AJ248" s="30"/>
      <c r="AK248" s="30"/>
      <c r="AL248" s="30"/>
    </row>
    <row r="249" spans="1:38" ht="15" customHeight="1">
      <c r="A249" s="137"/>
      <c r="B249" s="137"/>
      <c r="C249" s="137"/>
      <c r="D249" s="137"/>
      <c r="E249" s="137"/>
      <c r="F249" s="137"/>
      <c r="G249" s="137"/>
      <c r="H249" s="137"/>
      <c r="I249" s="137"/>
      <c r="J249" s="137"/>
      <c r="K249" s="137"/>
      <c r="L249" s="137"/>
      <c r="M249" s="137"/>
      <c r="N249" s="137"/>
      <c r="O249" s="137"/>
      <c r="P249" s="137"/>
      <c r="Q249" s="137"/>
      <c r="R249" s="137"/>
      <c r="S249" s="137"/>
      <c r="T249" s="137"/>
      <c r="U249" s="137"/>
      <c r="V249" s="137"/>
      <c r="W249" s="137"/>
      <c r="X249" s="30"/>
      <c r="Y249" s="30"/>
      <c r="Z249" s="30"/>
      <c r="AA249" s="30"/>
      <c r="AB249" s="30"/>
      <c r="AC249" s="30"/>
      <c r="AD249" s="30"/>
      <c r="AE249" s="30"/>
      <c r="AF249" s="30"/>
      <c r="AG249" s="30"/>
      <c r="AH249" s="30"/>
      <c r="AI249" s="30"/>
      <c r="AJ249" s="30"/>
      <c r="AK249" s="30"/>
      <c r="AL249" s="30"/>
    </row>
    <row r="250" spans="1:38" ht="15" customHeight="1">
      <c r="A250" s="137"/>
      <c r="B250" s="137"/>
      <c r="C250" s="137"/>
      <c r="D250" s="137"/>
      <c r="E250" s="137"/>
      <c r="F250" s="137"/>
      <c r="G250" s="137"/>
      <c r="H250" s="137"/>
      <c r="I250" s="137"/>
      <c r="J250" s="137"/>
      <c r="K250" s="137"/>
      <c r="L250" s="137"/>
      <c r="M250" s="137"/>
      <c r="N250" s="137"/>
      <c r="O250" s="137"/>
      <c r="P250" s="137"/>
      <c r="Q250" s="137"/>
      <c r="R250" s="137"/>
      <c r="S250" s="137"/>
      <c r="T250" s="137"/>
      <c r="U250" s="137"/>
      <c r="V250" s="137"/>
      <c r="W250" s="137"/>
      <c r="X250" s="30"/>
      <c r="Y250" s="30"/>
      <c r="Z250" s="30"/>
      <c r="AA250" s="30"/>
      <c r="AB250" s="30"/>
      <c r="AC250" s="30"/>
      <c r="AD250" s="30"/>
      <c r="AE250" s="30"/>
      <c r="AF250" s="30"/>
      <c r="AG250" s="30"/>
      <c r="AH250" s="30"/>
      <c r="AI250" s="30"/>
      <c r="AJ250" s="30"/>
      <c r="AK250" s="30"/>
      <c r="AL250" s="30"/>
    </row>
    <row r="251" spans="1:38" ht="15" customHeight="1">
      <c r="A251" s="137"/>
      <c r="B251" s="137"/>
      <c r="C251" s="137"/>
      <c r="D251" s="137"/>
      <c r="E251" s="137"/>
      <c r="F251" s="137"/>
      <c r="G251" s="137"/>
      <c r="H251" s="137"/>
      <c r="I251" s="137"/>
      <c r="J251" s="137"/>
      <c r="K251" s="137"/>
      <c r="L251" s="137"/>
      <c r="M251" s="137"/>
      <c r="N251" s="137"/>
      <c r="O251" s="137"/>
      <c r="P251" s="137"/>
      <c r="Q251" s="137"/>
      <c r="R251" s="137"/>
      <c r="S251" s="137"/>
      <c r="T251" s="137"/>
      <c r="U251" s="137"/>
      <c r="V251" s="137"/>
      <c r="W251" s="137"/>
      <c r="X251" s="30"/>
      <c r="Y251" s="30"/>
      <c r="Z251" s="30"/>
      <c r="AA251" s="30"/>
      <c r="AB251" s="30"/>
      <c r="AC251" s="30"/>
      <c r="AD251" s="30"/>
      <c r="AE251" s="30"/>
      <c r="AF251" s="30"/>
      <c r="AG251" s="30"/>
      <c r="AH251" s="30"/>
      <c r="AI251" s="30"/>
      <c r="AJ251" s="30"/>
      <c r="AK251" s="30"/>
      <c r="AL251" s="30"/>
    </row>
    <row r="252" spans="1:38" ht="15" customHeight="1">
      <c r="A252" s="137"/>
      <c r="B252" s="137"/>
      <c r="C252" s="137"/>
      <c r="D252" s="137"/>
      <c r="E252" s="137"/>
      <c r="F252" s="137"/>
      <c r="G252" s="137"/>
      <c r="H252" s="137"/>
      <c r="I252" s="137"/>
      <c r="J252" s="137"/>
      <c r="K252" s="137"/>
      <c r="L252" s="137"/>
      <c r="M252" s="137"/>
      <c r="N252" s="137"/>
      <c r="O252" s="137"/>
      <c r="P252" s="137"/>
      <c r="Q252" s="137"/>
      <c r="R252" s="137"/>
      <c r="S252" s="137"/>
      <c r="T252" s="137"/>
      <c r="U252" s="137"/>
      <c r="V252" s="137"/>
      <c r="W252" s="137"/>
      <c r="X252" s="30"/>
      <c r="Y252" s="30"/>
      <c r="Z252" s="30"/>
      <c r="AA252" s="30"/>
      <c r="AB252" s="30"/>
      <c r="AC252" s="30"/>
      <c r="AD252" s="30"/>
      <c r="AE252" s="30"/>
      <c r="AF252" s="30"/>
      <c r="AG252" s="30"/>
      <c r="AH252" s="30"/>
      <c r="AI252" s="30"/>
      <c r="AJ252" s="30"/>
      <c r="AK252" s="30"/>
      <c r="AL252" s="30"/>
    </row>
    <row r="253" spans="1:38" ht="15" customHeight="1">
      <c r="A253" s="137"/>
      <c r="B253" s="137"/>
      <c r="C253" s="137"/>
      <c r="D253" s="137"/>
      <c r="E253" s="137"/>
      <c r="F253" s="137"/>
      <c r="G253" s="137"/>
      <c r="H253" s="137"/>
      <c r="I253" s="137"/>
      <c r="J253" s="137"/>
      <c r="K253" s="137"/>
      <c r="L253" s="137"/>
      <c r="M253" s="137"/>
      <c r="N253" s="137"/>
      <c r="O253" s="137"/>
      <c r="P253" s="137"/>
      <c r="Q253" s="137"/>
      <c r="R253" s="137"/>
      <c r="S253" s="137"/>
      <c r="T253" s="137"/>
      <c r="U253" s="137"/>
      <c r="V253" s="137"/>
      <c r="W253" s="137"/>
      <c r="X253" s="30"/>
      <c r="Y253" s="30"/>
      <c r="Z253" s="30"/>
      <c r="AA253" s="30"/>
      <c r="AB253" s="30"/>
      <c r="AC253" s="30"/>
      <c r="AD253" s="30"/>
      <c r="AE253" s="30"/>
      <c r="AF253" s="30"/>
      <c r="AG253" s="30"/>
      <c r="AH253" s="30"/>
      <c r="AI253" s="30"/>
      <c r="AJ253" s="30"/>
      <c r="AK253" s="30"/>
      <c r="AL253" s="30"/>
    </row>
    <row r="254" spans="1:38" ht="15" customHeight="1">
      <c r="A254" s="137"/>
      <c r="B254" s="137"/>
      <c r="C254" s="137"/>
      <c r="D254" s="137"/>
      <c r="E254" s="137"/>
      <c r="F254" s="137"/>
      <c r="G254" s="137"/>
      <c r="H254" s="137"/>
      <c r="I254" s="137"/>
      <c r="J254" s="137"/>
      <c r="K254" s="137"/>
      <c r="L254" s="137"/>
      <c r="M254" s="137"/>
      <c r="N254" s="137"/>
      <c r="O254" s="137"/>
      <c r="P254" s="137"/>
      <c r="Q254" s="137"/>
      <c r="R254" s="137"/>
      <c r="S254" s="137"/>
      <c r="T254" s="137"/>
      <c r="U254" s="137"/>
      <c r="V254" s="137"/>
      <c r="W254" s="137"/>
      <c r="X254" s="30"/>
      <c r="Y254" s="30"/>
      <c r="Z254" s="30"/>
      <c r="AA254" s="30"/>
      <c r="AB254" s="30"/>
      <c r="AC254" s="30"/>
      <c r="AD254" s="30"/>
      <c r="AE254" s="30"/>
      <c r="AF254" s="30"/>
      <c r="AG254" s="30"/>
      <c r="AH254" s="30"/>
      <c r="AI254" s="30"/>
      <c r="AJ254" s="30"/>
      <c r="AK254" s="30"/>
      <c r="AL254" s="30"/>
    </row>
    <row r="255" spans="1:38" ht="15" customHeight="1">
      <c r="A255" s="137"/>
      <c r="B255" s="137"/>
      <c r="C255" s="137"/>
      <c r="D255" s="137"/>
      <c r="E255" s="137"/>
      <c r="F255" s="137"/>
      <c r="G255" s="137"/>
      <c r="H255" s="137"/>
      <c r="I255" s="137"/>
      <c r="J255" s="137"/>
      <c r="K255" s="137"/>
      <c r="L255" s="137"/>
      <c r="M255" s="137"/>
      <c r="N255" s="137"/>
      <c r="O255" s="137"/>
      <c r="P255" s="137"/>
      <c r="Q255" s="137"/>
      <c r="R255" s="137"/>
      <c r="S255" s="137"/>
      <c r="T255" s="137"/>
      <c r="U255" s="137"/>
      <c r="V255" s="137"/>
      <c r="W255" s="137"/>
      <c r="X255" s="30"/>
      <c r="Y255" s="30"/>
      <c r="Z255" s="30"/>
      <c r="AA255" s="30"/>
      <c r="AB255" s="30"/>
      <c r="AC255" s="30"/>
      <c r="AD255" s="30"/>
      <c r="AE255" s="30"/>
      <c r="AF255" s="30"/>
      <c r="AG255" s="30"/>
      <c r="AH255" s="30"/>
      <c r="AI255" s="30"/>
      <c r="AJ255" s="30"/>
      <c r="AK255" s="30"/>
      <c r="AL255" s="30"/>
    </row>
    <row r="256" spans="1:38" ht="15" customHeight="1">
      <c r="A256" s="137"/>
      <c r="B256" s="137"/>
      <c r="C256" s="137"/>
      <c r="D256" s="137"/>
      <c r="E256" s="137"/>
      <c r="F256" s="137"/>
      <c r="G256" s="137"/>
      <c r="H256" s="137"/>
      <c r="I256" s="137"/>
      <c r="J256" s="137"/>
      <c r="K256" s="137"/>
      <c r="L256" s="137"/>
      <c r="M256" s="137"/>
      <c r="N256" s="137"/>
      <c r="O256" s="137"/>
      <c r="P256" s="137"/>
      <c r="Q256" s="137"/>
      <c r="R256" s="137"/>
      <c r="S256" s="137"/>
      <c r="T256" s="137"/>
      <c r="U256" s="137"/>
      <c r="V256" s="137"/>
      <c r="W256" s="137"/>
      <c r="X256" s="30"/>
      <c r="Y256" s="30"/>
      <c r="Z256" s="30"/>
      <c r="AA256" s="30"/>
      <c r="AB256" s="30"/>
      <c r="AC256" s="30"/>
      <c r="AD256" s="30"/>
      <c r="AE256" s="30"/>
      <c r="AF256" s="30"/>
      <c r="AG256" s="30"/>
      <c r="AH256" s="30"/>
      <c r="AI256" s="30"/>
      <c r="AJ256" s="30"/>
      <c r="AK256" s="30"/>
      <c r="AL256" s="30"/>
    </row>
    <row r="257" spans="1:38" ht="15" customHeight="1">
      <c r="A257" s="137"/>
      <c r="B257" s="137"/>
      <c r="C257" s="137"/>
      <c r="D257" s="137"/>
      <c r="E257" s="137"/>
      <c r="F257" s="137"/>
      <c r="G257" s="137"/>
      <c r="H257" s="137"/>
      <c r="I257" s="137"/>
      <c r="J257" s="137"/>
      <c r="K257" s="137"/>
      <c r="L257" s="137"/>
      <c r="M257" s="137"/>
      <c r="N257" s="137"/>
      <c r="O257" s="137"/>
      <c r="P257" s="137"/>
      <c r="Q257" s="137"/>
      <c r="R257" s="137"/>
      <c r="S257" s="137"/>
      <c r="T257" s="137"/>
      <c r="U257" s="137"/>
      <c r="V257" s="137"/>
      <c r="W257" s="137"/>
      <c r="X257" s="30"/>
      <c r="Y257" s="30"/>
      <c r="Z257" s="30"/>
      <c r="AA257" s="30"/>
      <c r="AB257" s="30"/>
      <c r="AC257" s="30"/>
      <c r="AD257" s="30"/>
      <c r="AE257" s="30"/>
      <c r="AF257" s="30"/>
      <c r="AG257" s="30"/>
      <c r="AH257" s="30"/>
      <c r="AI257" s="30"/>
      <c r="AJ257" s="30"/>
      <c r="AK257" s="30"/>
      <c r="AL257" s="30"/>
    </row>
    <row r="258" spans="1:38" ht="15" customHeight="1">
      <c r="A258" s="137"/>
      <c r="B258" s="137"/>
      <c r="C258" s="137"/>
      <c r="D258" s="137"/>
      <c r="E258" s="137"/>
      <c r="F258" s="137"/>
      <c r="G258" s="137"/>
      <c r="H258" s="137"/>
      <c r="I258" s="137"/>
      <c r="J258" s="137"/>
      <c r="K258" s="137"/>
      <c r="L258" s="137"/>
      <c r="M258" s="137"/>
      <c r="N258" s="137"/>
      <c r="O258" s="137"/>
      <c r="P258" s="137"/>
      <c r="Q258" s="137"/>
      <c r="R258" s="137"/>
      <c r="S258" s="137"/>
      <c r="T258" s="137"/>
      <c r="U258" s="137"/>
      <c r="V258" s="137"/>
      <c r="W258" s="137"/>
      <c r="X258" s="30"/>
      <c r="Y258" s="30"/>
      <c r="Z258" s="30"/>
      <c r="AA258" s="30"/>
      <c r="AB258" s="30"/>
      <c r="AC258" s="30"/>
      <c r="AD258" s="30"/>
      <c r="AE258" s="30"/>
      <c r="AF258" s="30"/>
      <c r="AG258" s="30"/>
      <c r="AH258" s="30"/>
      <c r="AI258" s="30"/>
      <c r="AJ258" s="30"/>
      <c r="AK258" s="30"/>
      <c r="AL258" s="30"/>
    </row>
    <row r="259" spans="1:38" ht="15" customHeight="1">
      <c r="A259" s="137"/>
      <c r="B259" s="137"/>
      <c r="C259" s="137"/>
      <c r="D259" s="137"/>
      <c r="E259" s="137"/>
      <c r="F259" s="137"/>
      <c r="G259" s="137"/>
      <c r="H259" s="137"/>
      <c r="I259" s="137"/>
      <c r="J259" s="137"/>
      <c r="K259" s="137"/>
      <c r="L259" s="137"/>
      <c r="M259" s="137"/>
      <c r="N259" s="137"/>
      <c r="O259" s="137"/>
      <c r="P259" s="137"/>
      <c r="Q259" s="137"/>
      <c r="R259" s="137"/>
      <c r="S259" s="137"/>
      <c r="T259" s="137"/>
      <c r="U259" s="137"/>
      <c r="V259" s="137"/>
      <c r="W259" s="137"/>
      <c r="X259" s="30"/>
      <c r="Y259" s="30"/>
      <c r="Z259" s="30"/>
      <c r="AA259" s="30"/>
      <c r="AB259" s="30"/>
      <c r="AC259" s="30"/>
      <c r="AD259" s="30"/>
      <c r="AE259" s="30"/>
      <c r="AF259" s="30"/>
      <c r="AG259" s="30"/>
      <c r="AH259" s="30"/>
      <c r="AI259" s="30"/>
      <c r="AJ259" s="30"/>
      <c r="AK259" s="30"/>
      <c r="AL259" s="30"/>
    </row>
    <row r="260" spans="1:38" ht="15" customHeight="1">
      <c r="A260" s="137"/>
      <c r="B260" s="137"/>
      <c r="C260" s="137"/>
      <c r="D260" s="137"/>
      <c r="E260" s="137"/>
      <c r="F260" s="137"/>
      <c r="G260" s="137"/>
      <c r="H260" s="137"/>
      <c r="I260" s="137"/>
      <c r="J260" s="137"/>
      <c r="K260" s="137"/>
      <c r="L260" s="137"/>
      <c r="M260" s="137"/>
      <c r="N260" s="137"/>
      <c r="O260" s="137"/>
      <c r="P260" s="137"/>
      <c r="Q260" s="137"/>
      <c r="R260" s="137"/>
      <c r="S260" s="137"/>
      <c r="T260" s="137"/>
      <c r="U260" s="137"/>
      <c r="V260" s="137"/>
      <c r="W260" s="137"/>
      <c r="X260" s="30"/>
      <c r="Y260" s="30"/>
      <c r="Z260" s="30"/>
      <c r="AA260" s="30"/>
      <c r="AB260" s="30"/>
      <c r="AC260" s="30"/>
      <c r="AD260" s="30"/>
      <c r="AE260" s="30"/>
      <c r="AF260" s="30"/>
      <c r="AG260" s="30"/>
      <c r="AH260" s="30"/>
      <c r="AI260" s="30"/>
      <c r="AJ260" s="30"/>
      <c r="AK260" s="30"/>
      <c r="AL260" s="30"/>
    </row>
    <row r="261" spans="1:38" ht="15" customHeight="1">
      <c r="A261" s="137"/>
      <c r="B261" s="137"/>
      <c r="C261" s="137"/>
      <c r="D261" s="137"/>
      <c r="E261" s="137"/>
      <c r="F261" s="137"/>
      <c r="G261" s="137"/>
      <c r="H261" s="137"/>
      <c r="I261" s="137"/>
      <c r="J261" s="137"/>
      <c r="K261" s="137"/>
      <c r="L261" s="137"/>
      <c r="M261" s="137"/>
      <c r="N261" s="137"/>
      <c r="O261" s="137"/>
      <c r="P261" s="137"/>
      <c r="Q261" s="137"/>
      <c r="R261" s="137"/>
      <c r="S261" s="137"/>
      <c r="T261" s="137"/>
      <c r="U261" s="137"/>
      <c r="V261" s="137"/>
      <c r="W261" s="137"/>
      <c r="X261" s="30"/>
      <c r="Y261" s="30"/>
      <c r="Z261" s="30"/>
      <c r="AA261" s="30"/>
      <c r="AB261" s="30"/>
      <c r="AC261" s="30"/>
      <c r="AD261" s="30"/>
      <c r="AE261" s="30"/>
      <c r="AF261" s="30"/>
      <c r="AG261" s="30"/>
      <c r="AH261" s="30"/>
      <c r="AI261" s="30"/>
      <c r="AJ261" s="30"/>
      <c r="AK261" s="30"/>
      <c r="AL261" s="30"/>
    </row>
    <row r="262" spans="1:38" ht="15" customHeight="1">
      <c r="A262" s="137"/>
      <c r="B262" s="137"/>
      <c r="C262" s="137"/>
      <c r="D262" s="137"/>
      <c r="E262" s="137"/>
      <c r="F262" s="137"/>
      <c r="G262" s="137"/>
      <c r="H262" s="137"/>
      <c r="I262" s="137"/>
      <c r="J262" s="137"/>
      <c r="K262" s="137"/>
      <c r="L262" s="137"/>
      <c r="M262" s="137"/>
      <c r="N262" s="137"/>
      <c r="O262" s="137"/>
      <c r="P262" s="137"/>
      <c r="Q262" s="137"/>
      <c r="R262" s="137"/>
      <c r="S262" s="137"/>
      <c r="T262" s="137"/>
      <c r="U262" s="137"/>
      <c r="V262" s="137"/>
      <c r="W262" s="137"/>
      <c r="X262" s="30"/>
      <c r="Y262" s="30"/>
      <c r="Z262" s="30"/>
      <c r="AA262" s="30"/>
      <c r="AB262" s="30"/>
      <c r="AC262" s="30"/>
      <c r="AD262" s="30"/>
      <c r="AE262" s="30"/>
      <c r="AF262" s="30"/>
      <c r="AG262" s="30"/>
      <c r="AH262" s="30"/>
      <c r="AI262" s="30"/>
      <c r="AJ262" s="30"/>
      <c r="AK262" s="30"/>
      <c r="AL262" s="30"/>
    </row>
    <row r="263" spans="1:38" ht="15" customHeight="1">
      <c r="A263" s="137"/>
      <c r="B263" s="137"/>
      <c r="C263" s="137"/>
      <c r="D263" s="137"/>
      <c r="E263" s="137"/>
      <c r="F263" s="137"/>
      <c r="G263" s="137"/>
      <c r="H263" s="137"/>
      <c r="I263" s="137"/>
      <c r="J263" s="137"/>
      <c r="K263" s="137"/>
      <c r="L263" s="137"/>
      <c r="M263" s="137"/>
      <c r="N263" s="137"/>
      <c r="O263" s="137"/>
      <c r="P263" s="137"/>
      <c r="Q263" s="137"/>
      <c r="R263" s="137"/>
      <c r="S263" s="137"/>
      <c r="T263" s="137"/>
      <c r="U263" s="137"/>
      <c r="V263" s="137"/>
      <c r="W263" s="137"/>
      <c r="X263" s="30"/>
      <c r="Y263" s="30"/>
      <c r="Z263" s="30"/>
      <c r="AA263" s="30"/>
      <c r="AB263" s="30"/>
      <c r="AC263" s="30"/>
      <c r="AD263" s="30"/>
      <c r="AE263" s="30"/>
      <c r="AF263" s="30"/>
      <c r="AG263" s="30"/>
      <c r="AH263" s="30"/>
      <c r="AI263" s="30"/>
      <c r="AJ263" s="30"/>
      <c r="AK263" s="30"/>
      <c r="AL263" s="30"/>
    </row>
    <row r="264" spans="1:38" ht="15" customHeight="1">
      <c r="A264" s="137"/>
      <c r="B264" s="137"/>
      <c r="C264" s="137"/>
      <c r="D264" s="137"/>
      <c r="E264" s="137"/>
      <c r="F264" s="137"/>
      <c r="G264" s="137"/>
      <c r="H264" s="137"/>
      <c r="I264" s="137"/>
      <c r="J264" s="137"/>
      <c r="K264" s="137"/>
      <c r="L264" s="137"/>
      <c r="M264" s="137"/>
      <c r="N264" s="137"/>
      <c r="O264" s="137"/>
      <c r="P264" s="137"/>
      <c r="Q264" s="137"/>
      <c r="R264" s="137"/>
      <c r="S264" s="137"/>
      <c r="T264" s="137"/>
      <c r="U264" s="137"/>
      <c r="V264" s="137"/>
      <c r="W264" s="137"/>
      <c r="X264" s="30"/>
      <c r="Y264" s="30"/>
      <c r="Z264" s="30"/>
      <c r="AA264" s="30"/>
      <c r="AB264" s="30"/>
      <c r="AC264" s="30"/>
      <c r="AD264" s="30"/>
      <c r="AE264" s="30"/>
      <c r="AF264" s="30"/>
      <c r="AG264" s="30"/>
      <c r="AH264" s="30"/>
      <c r="AI264" s="30"/>
      <c r="AJ264" s="30"/>
      <c r="AK264" s="30"/>
      <c r="AL264" s="30"/>
    </row>
    <row r="265" spans="1:38" ht="15" customHeight="1">
      <c r="A265" s="137"/>
      <c r="B265" s="137"/>
      <c r="C265" s="137"/>
      <c r="D265" s="137"/>
      <c r="E265" s="137"/>
      <c r="F265" s="137"/>
      <c r="G265" s="137"/>
      <c r="H265" s="137"/>
      <c r="I265" s="137"/>
      <c r="J265" s="137"/>
      <c r="K265" s="137"/>
      <c r="L265" s="137"/>
      <c r="M265" s="137"/>
      <c r="N265" s="137"/>
      <c r="O265" s="137"/>
      <c r="P265" s="137"/>
      <c r="Q265" s="137"/>
      <c r="R265" s="137"/>
      <c r="S265" s="137"/>
      <c r="T265" s="137"/>
      <c r="U265" s="137"/>
      <c r="V265" s="137"/>
      <c r="W265" s="137"/>
      <c r="X265" s="30"/>
      <c r="Y265" s="30"/>
      <c r="Z265" s="30"/>
      <c r="AA265" s="30"/>
      <c r="AB265" s="30"/>
      <c r="AC265" s="30"/>
      <c r="AD265" s="30"/>
      <c r="AE265" s="30"/>
      <c r="AF265" s="30"/>
      <c r="AG265" s="30"/>
      <c r="AH265" s="30"/>
      <c r="AI265" s="30"/>
      <c r="AJ265" s="30"/>
      <c r="AK265" s="30"/>
      <c r="AL265" s="30"/>
    </row>
    <row r="266" spans="1:38" ht="15" customHeight="1">
      <c r="A266" s="137"/>
      <c r="B266" s="137"/>
      <c r="C266" s="137"/>
      <c r="D266" s="137"/>
      <c r="E266" s="137"/>
      <c r="F266" s="137"/>
      <c r="G266" s="137"/>
      <c r="H266" s="137"/>
      <c r="I266" s="137"/>
      <c r="J266" s="137"/>
      <c r="K266" s="137"/>
      <c r="L266" s="137"/>
      <c r="M266" s="137"/>
      <c r="N266" s="137"/>
      <c r="O266" s="137"/>
      <c r="P266" s="137"/>
      <c r="Q266" s="137"/>
      <c r="R266" s="137"/>
      <c r="S266" s="137"/>
      <c r="T266" s="137"/>
      <c r="U266" s="137"/>
      <c r="V266" s="137"/>
      <c r="W266" s="137"/>
      <c r="X266" s="30"/>
      <c r="Y266" s="30"/>
      <c r="Z266" s="30"/>
      <c r="AA266" s="30"/>
      <c r="AB266" s="30"/>
      <c r="AC266" s="30"/>
      <c r="AD266" s="30"/>
      <c r="AE266" s="30"/>
      <c r="AF266" s="30"/>
      <c r="AG266" s="30"/>
      <c r="AH266" s="30"/>
      <c r="AI266" s="30"/>
      <c r="AJ266" s="30"/>
      <c r="AK266" s="30"/>
      <c r="AL266" s="30"/>
    </row>
    <row r="267" spans="1:38" ht="15" customHeight="1">
      <c r="A267" s="137"/>
      <c r="B267" s="137"/>
      <c r="C267" s="137"/>
      <c r="D267" s="137"/>
      <c r="E267" s="137"/>
      <c r="F267" s="137"/>
      <c r="G267" s="137"/>
      <c r="H267" s="137"/>
      <c r="I267" s="137"/>
      <c r="J267" s="137"/>
      <c r="K267" s="137"/>
      <c r="L267" s="137"/>
      <c r="M267" s="137"/>
      <c r="N267" s="137"/>
      <c r="O267" s="137"/>
      <c r="P267" s="137"/>
      <c r="Q267" s="137"/>
      <c r="R267" s="137"/>
      <c r="S267" s="137"/>
      <c r="T267" s="137"/>
      <c r="U267" s="137"/>
      <c r="V267" s="137"/>
      <c r="W267" s="137"/>
      <c r="X267" s="30"/>
      <c r="Y267" s="30"/>
      <c r="Z267" s="30"/>
      <c r="AA267" s="30"/>
      <c r="AB267" s="30"/>
      <c r="AC267" s="30"/>
      <c r="AD267" s="30"/>
      <c r="AE267" s="30"/>
      <c r="AF267" s="30"/>
      <c r="AG267" s="30"/>
      <c r="AH267" s="30"/>
      <c r="AI267" s="30"/>
      <c r="AJ267" s="30"/>
      <c r="AK267" s="30"/>
      <c r="AL267" s="30"/>
    </row>
    <row r="268" spans="1:38" ht="15" customHeight="1">
      <c r="A268" s="137"/>
      <c r="B268" s="137"/>
      <c r="C268" s="137"/>
      <c r="D268" s="137"/>
      <c r="E268" s="137"/>
      <c r="F268" s="137"/>
      <c r="G268" s="137"/>
      <c r="H268" s="137"/>
      <c r="I268" s="137"/>
      <c r="J268" s="137"/>
      <c r="K268" s="137"/>
      <c r="L268" s="137"/>
      <c r="M268" s="137"/>
      <c r="N268" s="137"/>
      <c r="O268" s="137"/>
      <c r="P268" s="137"/>
      <c r="Q268" s="137"/>
      <c r="R268" s="137"/>
      <c r="S268" s="137"/>
      <c r="T268" s="137"/>
      <c r="U268" s="137"/>
      <c r="V268" s="137"/>
      <c r="W268" s="137"/>
      <c r="X268" s="30"/>
      <c r="Y268" s="30"/>
      <c r="Z268" s="30"/>
      <c r="AA268" s="30"/>
      <c r="AB268" s="30"/>
      <c r="AC268" s="30"/>
      <c r="AD268" s="30"/>
      <c r="AE268" s="30"/>
      <c r="AF268" s="30"/>
      <c r="AG268" s="30"/>
      <c r="AH268" s="30"/>
      <c r="AI268" s="30"/>
      <c r="AJ268" s="30"/>
      <c r="AK268" s="30"/>
      <c r="AL268" s="30"/>
    </row>
    <row r="269" spans="1:38" ht="15" customHeight="1">
      <c r="A269" s="137"/>
      <c r="B269" s="137"/>
      <c r="C269" s="137"/>
      <c r="D269" s="137"/>
      <c r="E269" s="137"/>
      <c r="F269" s="137"/>
      <c r="G269" s="137"/>
      <c r="H269" s="137"/>
      <c r="I269" s="137"/>
      <c r="J269" s="137"/>
      <c r="K269" s="137"/>
      <c r="L269" s="137"/>
      <c r="M269" s="137"/>
      <c r="N269" s="137"/>
      <c r="O269" s="137"/>
      <c r="P269" s="137"/>
      <c r="Q269" s="137"/>
      <c r="R269" s="137"/>
      <c r="S269" s="137"/>
      <c r="T269" s="137"/>
      <c r="U269" s="137"/>
      <c r="V269" s="137"/>
      <c r="W269" s="137"/>
      <c r="X269" s="30"/>
      <c r="Y269" s="30"/>
      <c r="Z269" s="30"/>
      <c r="AA269" s="30"/>
      <c r="AB269" s="30"/>
      <c r="AC269" s="30"/>
      <c r="AD269" s="30"/>
      <c r="AE269" s="30"/>
      <c r="AF269" s="30"/>
      <c r="AG269" s="30"/>
      <c r="AH269" s="30"/>
      <c r="AI269" s="30"/>
      <c r="AJ269" s="30"/>
      <c r="AK269" s="30"/>
      <c r="AL269" s="30"/>
    </row>
    <row r="270" spans="1:38" ht="15" customHeight="1">
      <c r="A270" s="137"/>
      <c r="B270" s="137"/>
      <c r="C270" s="137"/>
      <c r="D270" s="137"/>
      <c r="E270" s="137"/>
      <c r="F270" s="137"/>
      <c r="G270" s="137"/>
      <c r="H270" s="137"/>
      <c r="I270" s="137"/>
      <c r="J270" s="137"/>
      <c r="K270" s="137"/>
      <c r="L270" s="137"/>
      <c r="M270" s="137"/>
      <c r="N270" s="137"/>
      <c r="O270" s="137"/>
      <c r="P270" s="137"/>
      <c r="Q270" s="137"/>
      <c r="R270" s="137"/>
      <c r="S270" s="137"/>
      <c r="T270" s="137"/>
      <c r="U270" s="137"/>
      <c r="V270" s="137"/>
      <c r="W270" s="137"/>
      <c r="X270" s="30"/>
      <c r="Y270" s="30"/>
      <c r="Z270" s="30"/>
      <c r="AA270" s="30"/>
      <c r="AB270" s="30"/>
      <c r="AC270" s="30"/>
      <c r="AD270" s="30"/>
      <c r="AE270" s="30"/>
      <c r="AF270" s="30"/>
      <c r="AG270" s="30"/>
      <c r="AH270" s="30"/>
      <c r="AI270" s="30"/>
      <c r="AJ270" s="30"/>
      <c r="AK270" s="30"/>
      <c r="AL270" s="30"/>
    </row>
    <row r="271" spans="1:38" ht="15" customHeight="1">
      <c r="A271" s="137"/>
      <c r="B271" s="137"/>
      <c r="C271" s="137"/>
      <c r="D271" s="137"/>
      <c r="E271" s="137"/>
      <c r="F271" s="137"/>
      <c r="G271" s="137"/>
      <c r="H271" s="137"/>
      <c r="I271" s="137"/>
      <c r="J271" s="137"/>
      <c r="K271" s="137"/>
      <c r="L271" s="137"/>
      <c r="M271" s="137"/>
      <c r="N271" s="137"/>
      <c r="O271" s="137"/>
      <c r="P271" s="137"/>
      <c r="Q271" s="137"/>
      <c r="R271" s="137"/>
      <c r="S271" s="137"/>
      <c r="T271" s="137"/>
      <c r="U271" s="137"/>
      <c r="V271" s="137"/>
      <c r="W271" s="137"/>
      <c r="X271" s="30"/>
      <c r="Y271" s="30"/>
      <c r="Z271" s="30"/>
      <c r="AA271" s="30"/>
      <c r="AB271" s="30"/>
      <c r="AC271" s="30"/>
      <c r="AD271" s="30"/>
      <c r="AE271" s="30"/>
      <c r="AF271" s="30"/>
      <c r="AG271" s="30"/>
      <c r="AH271" s="30"/>
      <c r="AI271" s="30"/>
      <c r="AJ271" s="30"/>
      <c r="AK271" s="30"/>
      <c r="AL271" s="30"/>
    </row>
    <row r="272" spans="1:38" ht="15" customHeight="1">
      <c r="A272" s="137"/>
      <c r="B272" s="137"/>
      <c r="C272" s="137"/>
      <c r="D272" s="137"/>
      <c r="E272" s="137"/>
      <c r="F272" s="137"/>
      <c r="G272" s="137"/>
      <c r="H272" s="137"/>
      <c r="I272" s="137"/>
      <c r="J272" s="137"/>
      <c r="K272" s="137"/>
      <c r="L272" s="137"/>
      <c r="M272" s="137"/>
      <c r="N272" s="137"/>
      <c r="O272" s="137"/>
      <c r="P272" s="137"/>
      <c r="Q272" s="137"/>
      <c r="R272" s="137"/>
      <c r="S272" s="137"/>
      <c r="T272" s="137"/>
      <c r="U272" s="137"/>
      <c r="V272" s="137"/>
      <c r="W272" s="137"/>
      <c r="X272" s="30"/>
      <c r="Y272" s="30"/>
      <c r="Z272" s="30"/>
      <c r="AA272" s="30"/>
      <c r="AB272" s="30"/>
      <c r="AC272" s="30"/>
      <c r="AD272" s="30"/>
      <c r="AE272" s="30"/>
      <c r="AF272" s="30"/>
      <c r="AG272" s="30"/>
      <c r="AH272" s="30"/>
      <c r="AI272" s="30"/>
      <c r="AJ272" s="30"/>
      <c r="AK272" s="30"/>
      <c r="AL272" s="30"/>
    </row>
    <row r="273" spans="1:38" ht="15" customHeight="1">
      <c r="A273" s="137"/>
      <c r="B273" s="137"/>
      <c r="C273" s="137"/>
      <c r="D273" s="137"/>
      <c r="E273" s="137"/>
      <c r="F273" s="137"/>
      <c r="G273" s="137"/>
      <c r="H273" s="137"/>
      <c r="I273" s="137"/>
      <c r="J273" s="137"/>
      <c r="K273" s="137"/>
      <c r="L273" s="137"/>
      <c r="M273" s="137"/>
      <c r="N273" s="137"/>
      <c r="O273" s="137"/>
      <c r="P273" s="137"/>
      <c r="Q273" s="137"/>
      <c r="R273" s="137"/>
      <c r="S273" s="137"/>
      <c r="T273" s="137"/>
      <c r="U273" s="137"/>
      <c r="V273" s="137"/>
      <c r="W273" s="137"/>
      <c r="X273" s="30"/>
      <c r="Y273" s="30"/>
      <c r="Z273" s="30"/>
      <c r="AA273" s="30"/>
      <c r="AB273" s="30"/>
      <c r="AC273" s="30"/>
      <c r="AD273" s="30"/>
      <c r="AE273" s="30"/>
      <c r="AF273" s="30"/>
      <c r="AG273" s="30"/>
      <c r="AH273" s="30"/>
      <c r="AI273" s="30"/>
      <c r="AJ273" s="30"/>
      <c r="AK273" s="30"/>
      <c r="AL273" s="30"/>
    </row>
    <row r="274" spans="1:38" ht="15" customHeight="1">
      <c r="A274" s="137"/>
      <c r="B274" s="137"/>
      <c r="C274" s="137"/>
      <c r="D274" s="137"/>
      <c r="E274" s="137"/>
      <c r="F274" s="137"/>
      <c r="G274" s="137"/>
      <c r="H274" s="137"/>
      <c r="I274" s="137"/>
      <c r="J274" s="137"/>
      <c r="K274" s="137"/>
      <c r="L274" s="137"/>
      <c r="M274" s="137"/>
      <c r="N274" s="137"/>
      <c r="O274" s="137"/>
      <c r="P274" s="137"/>
      <c r="Q274" s="137"/>
      <c r="R274" s="137"/>
      <c r="S274" s="137"/>
      <c r="T274" s="137"/>
      <c r="U274" s="137"/>
      <c r="V274" s="137"/>
      <c r="W274" s="137"/>
      <c r="X274" s="30"/>
      <c r="Y274" s="30"/>
      <c r="Z274" s="30"/>
      <c r="AA274" s="30"/>
      <c r="AB274" s="30"/>
      <c r="AC274" s="30"/>
      <c r="AD274" s="30"/>
      <c r="AE274" s="30"/>
      <c r="AF274" s="30"/>
      <c r="AG274" s="30"/>
      <c r="AH274" s="30"/>
      <c r="AI274" s="30"/>
      <c r="AJ274" s="30"/>
      <c r="AK274" s="30"/>
      <c r="AL274" s="30"/>
    </row>
    <row r="275" spans="1:38" ht="15" customHeight="1">
      <c r="A275" s="137"/>
      <c r="B275" s="137"/>
      <c r="C275" s="137"/>
      <c r="D275" s="137"/>
      <c r="E275" s="137"/>
      <c r="F275" s="137"/>
      <c r="G275" s="137"/>
      <c r="H275" s="137"/>
      <c r="I275" s="137"/>
      <c r="J275" s="137"/>
      <c r="K275" s="137"/>
      <c r="L275" s="137"/>
      <c r="M275" s="137"/>
      <c r="N275" s="137"/>
      <c r="O275" s="137"/>
      <c r="P275" s="137"/>
      <c r="Q275" s="137"/>
      <c r="R275" s="137"/>
      <c r="S275" s="137"/>
      <c r="T275" s="137"/>
      <c r="U275" s="137"/>
      <c r="V275" s="137"/>
      <c r="W275" s="137"/>
      <c r="X275" s="30"/>
      <c r="Y275" s="30"/>
      <c r="Z275" s="30"/>
      <c r="AA275" s="30"/>
      <c r="AB275" s="30"/>
      <c r="AC275" s="30"/>
      <c r="AD275" s="30"/>
      <c r="AE275" s="30"/>
      <c r="AF275" s="30"/>
      <c r="AG275" s="30"/>
      <c r="AH275" s="30"/>
      <c r="AI275" s="30"/>
      <c r="AJ275" s="30"/>
      <c r="AK275" s="30"/>
      <c r="AL275" s="30"/>
    </row>
    <row r="276" spans="1:38" ht="15" customHeight="1">
      <c r="A276" s="137"/>
      <c r="B276" s="137"/>
      <c r="C276" s="137"/>
      <c r="D276" s="137"/>
      <c r="E276" s="137"/>
      <c r="F276" s="137"/>
      <c r="G276" s="137"/>
      <c r="H276" s="137"/>
      <c r="I276" s="137"/>
      <c r="J276" s="137"/>
      <c r="K276" s="137"/>
      <c r="L276" s="137"/>
      <c r="M276" s="137"/>
      <c r="N276" s="137"/>
      <c r="O276" s="137"/>
      <c r="P276" s="137"/>
      <c r="Q276" s="137"/>
      <c r="R276" s="137"/>
      <c r="S276" s="137"/>
      <c r="T276" s="137"/>
      <c r="U276" s="137"/>
      <c r="V276" s="137"/>
      <c r="W276" s="137"/>
      <c r="X276" s="30"/>
      <c r="Y276" s="30"/>
      <c r="Z276" s="30"/>
      <c r="AA276" s="30"/>
      <c r="AB276" s="30"/>
      <c r="AC276" s="30"/>
      <c r="AD276" s="30"/>
      <c r="AE276" s="30"/>
      <c r="AF276" s="30"/>
      <c r="AG276" s="30"/>
      <c r="AH276" s="30"/>
      <c r="AI276" s="30"/>
      <c r="AJ276" s="30"/>
      <c r="AK276" s="30"/>
      <c r="AL276" s="30"/>
    </row>
    <row r="277" spans="1:38" ht="15" customHeight="1">
      <c r="A277" s="137"/>
      <c r="B277" s="137"/>
      <c r="C277" s="137"/>
      <c r="D277" s="137"/>
      <c r="E277" s="137"/>
      <c r="F277" s="137"/>
      <c r="G277" s="137"/>
      <c r="H277" s="137"/>
      <c r="I277" s="137"/>
      <c r="J277" s="137"/>
      <c r="K277" s="137"/>
      <c r="L277" s="137"/>
      <c r="M277" s="137"/>
      <c r="N277" s="137"/>
      <c r="O277" s="137"/>
      <c r="P277" s="137"/>
      <c r="Q277" s="137"/>
      <c r="R277" s="137"/>
      <c r="S277" s="137"/>
      <c r="T277" s="137"/>
      <c r="U277" s="137"/>
      <c r="V277" s="137"/>
      <c r="W277" s="137"/>
      <c r="X277" s="30"/>
      <c r="Y277" s="30"/>
      <c r="Z277" s="30"/>
      <c r="AA277" s="30"/>
      <c r="AB277" s="30"/>
      <c r="AC277" s="30"/>
      <c r="AD277" s="30"/>
      <c r="AE277" s="30"/>
      <c r="AF277" s="30"/>
      <c r="AG277" s="30"/>
      <c r="AH277" s="30"/>
      <c r="AI277" s="30"/>
      <c r="AJ277" s="30"/>
      <c r="AK277" s="30"/>
      <c r="AL277" s="30"/>
    </row>
    <row r="278" spans="1:38" ht="15" customHeight="1">
      <c r="A278" s="137"/>
      <c r="B278" s="137"/>
      <c r="C278" s="137"/>
      <c r="D278" s="137"/>
      <c r="E278" s="137"/>
      <c r="F278" s="137"/>
      <c r="G278" s="137"/>
      <c r="H278" s="137"/>
      <c r="I278" s="137"/>
      <c r="J278" s="137"/>
      <c r="K278" s="137"/>
      <c r="L278" s="137"/>
      <c r="M278" s="137"/>
      <c r="N278" s="137"/>
      <c r="O278" s="137"/>
      <c r="P278" s="137"/>
      <c r="Q278" s="137"/>
      <c r="R278" s="137"/>
      <c r="S278" s="137"/>
      <c r="T278" s="137"/>
      <c r="U278" s="137"/>
      <c r="V278" s="137"/>
      <c r="W278" s="137"/>
      <c r="X278" s="30"/>
      <c r="Y278" s="30"/>
      <c r="Z278" s="30"/>
      <c r="AA278" s="30"/>
      <c r="AB278" s="30"/>
      <c r="AC278" s="30"/>
      <c r="AD278" s="30"/>
      <c r="AE278" s="30"/>
      <c r="AF278" s="30"/>
      <c r="AG278" s="30"/>
      <c r="AH278" s="30"/>
      <c r="AI278" s="30"/>
      <c r="AJ278" s="30"/>
      <c r="AK278" s="30"/>
      <c r="AL278" s="30"/>
    </row>
    <row r="279" spans="1:38" ht="15" customHeight="1">
      <c r="A279" s="137"/>
      <c r="B279" s="137"/>
      <c r="C279" s="137"/>
      <c r="D279" s="137"/>
      <c r="E279" s="137"/>
      <c r="F279" s="137"/>
      <c r="G279" s="137"/>
      <c r="H279" s="137"/>
      <c r="I279" s="137"/>
      <c r="J279" s="137"/>
      <c r="K279" s="137"/>
      <c r="L279" s="137"/>
      <c r="M279" s="137"/>
      <c r="N279" s="137"/>
      <c r="O279" s="137"/>
      <c r="P279" s="137"/>
      <c r="Q279" s="137"/>
      <c r="R279" s="137"/>
      <c r="S279" s="137"/>
      <c r="T279" s="137"/>
      <c r="U279" s="137"/>
      <c r="V279" s="137"/>
      <c r="W279" s="137"/>
      <c r="X279" s="30"/>
      <c r="Y279" s="30"/>
      <c r="Z279" s="30"/>
      <c r="AA279" s="30"/>
      <c r="AB279" s="30"/>
      <c r="AC279" s="30"/>
      <c r="AD279" s="30"/>
      <c r="AE279" s="30"/>
      <c r="AF279" s="30"/>
      <c r="AG279" s="30"/>
      <c r="AH279" s="30"/>
      <c r="AI279" s="30"/>
      <c r="AJ279" s="30"/>
      <c r="AK279" s="30"/>
      <c r="AL279" s="30"/>
    </row>
    <row r="280" spans="1:38" ht="15" customHeight="1">
      <c r="A280" s="137"/>
      <c r="B280" s="137"/>
      <c r="C280" s="137"/>
      <c r="D280" s="137"/>
      <c r="E280" s="137"/>
      <c r="F280" s="137"/>
      <c r="G280" s="137"/>
      <c r="H280" s="137"/>
      <c r="I280" s="137"/>
      <c r="J280" s="137"/>
      <c r="K280" s="137"/>
      <c r="L280" s="137"/>
      <c r="M280" s="137"/>
      <c r="N280" s="137"/>
      <c r="O280" s="137"/>
      <c r="P280" s="137"/>
      <c r="Q280" s="137"/>
      <c r="R280" s="137"/>
      <c r="S280" s="137"/>
      <c r="T280" s="137"/>
      <c r="U280" s="137"/>
      <c r="V280" s="137"/>
      <c r="W280" s="137"/>
      <c r="X280" s="30"/>
      <c r="Y280" s="30"/>
      <c r="Z280" s="30"/>
      <c r="AA280" s="30"/>
      <c r="AB280" s="30"/>
      <c r="AC280" s="30"/>
      <c r="AD280" s="30"/>
      <c r="AE280" s="30"/>
      <c r="AF280" s="30"/>
      <c r="AG280" s="30"/>
      <c r="AH280" s="30"/>
      <c r="AI280" s="30"/>
      <c r="AJ280" s="30"/>
      <c r="AK280" s="30"/>
      <c r="AL280" s="30"/>
    </row>
    <row r="281" spans="1:38" ht="15" customHeight="1">
      <c r="A281" s="137"/>
      <c r="B281" s="137"/>
      <c r="C281" s="137"/>
      <c r="D281" s="137"/>
      <c r="E281" s="137"/>
      <c r="F281" s="137"/>
      <c r="G281" s="137"/>
      <c r="H281" s="137"/>
      <c r="I281" s="137"/>
      <c r="J281" s="137"/>
      <c r="K281" s="137"/>
      <c r="L281" s="137"/>
      <c r="M281" s="137"/>
      <c r="N281" s="137"/>
      <c r="O281" s="137"/>
      <c r="P281" s="137"/>
      <c r="Q281" s="137"/>
      <c r="R281" s="137"/>
      <c r="S281" s="137"/>
      <c r="T281" s="137"/>
      <c r="U281" s="137"/>
      <c r="V281" s="137"/>
      <c r="W281" s="137"/>
      <c r="X281" s="30"/>
      <c r="Y281" s="30"/>
      <c r="Z281" s="30"/>
      <c r="AA281" s="30"/>
      <c r="AB281" s="30"/>
      <c r="AC281" s="30"/>
      <c r="AD281" s="30"/>
      <c r="AE281" s="30"/>
      <c r="AF281" s="30"/>
      <c r="AG281" s="30"/>
      <c r="AH281" s="30"/>
      <c r="AI281" s="30"/>
      <c r="AJ281" s="30"/>
      <c r="AK281" s="30"/>
      <c r="AL281" s="30"/>
    </row>
    <row r="282" spans="1:38" ht="15" customHeight="1">
      <c r="A282" s="137"/>
      <c r="B282" s="137"/>
      <c r="C282" s="137"/>
      <c r="D282" s="137"/>
      <c r="E282" s="137"/>
      <c r="F282" s="137"/>
      <c r="G282" s="137"/>
      <c r="H282" s="137"/>
      <c r="I282" s="137"/>
      <c r="J282" s="137"/>
      <c r="K282" s="137"/>
      <c r="L282" s="137"/>
      <c r="M282" s="137"/>
      <c r="N282" s="137"/>
      <c r="O282" s="137"/>
      <c r="P282" s="137"/>
      <c r="Q282" s="137"/>
      <c r="R282" s="137"/>
      <c r="S282" s="137"/>
      <c r="T282" s="137"/>
      <c r="U282" s="137"/>
      <c r="V282" s="137"/>
      <c r="W282" s="137"/>
      <c r="X282" s="30"/>
      <c r="Y282" s="30"/>
      <c r="Z282" s="30"/>
      <c r="AA282" s="30"/>
      <c r="AB282" s="30"/>
      <c r="AC282" s="30"/>
      <c r="AD282" s="30"/>
      <c r="AE282" s="30"/>
      <c r="AF282" s="30"/>
      <c r="AG282" s="30"/>
      <c r="AH282" s="30"/>
      <c r="AI282" s="30"/>
      <c r="AJ282" s="30"/>
      <c r="AK282" s="30"/>
      <c r="AL282" s="30"/>
    </row>
    <row r="283" spans="1:38" ht="15" customHeight="1">
      <c r="A283" s="137"/>
      <c r="B283" s="137"/>
      <c r="C283" s="137"/>
      <c r="D283" s="137"/>
      <c r="E283" s="137"/>
      <c r="F283" s="137"/>
      <c r="G283" s="137"/>
      <c r="H283" s="137"/>
      <c r="I283" s="137"/>
      <c r="J283" s="137"/>
      <c r="K283" s="137"/>
      <c r="L283" s="137"/>
      <c r="M283" s="137"/>
      <c r="N283" s="137"/>
      <c r="O283" s="137"/>
      <c r="P283" s="137"/>
      <c r="Q283" s="137"/>
      <c r="R283" s="137"/>
      <c r="S283" s="137"/>
      <c r="T283" s="137"/>
      <c r="U283" s="137"/>
      <c r="V283" s="137"/>
      <c r="W283" s="137"/>
      <c r="X283" s="30"/>
      <c r="Y283" s="30"/>
      <c r="Z283" s="30"/>
      <c r="AA283" s="30"/>
      <c r="AB283" s="30"/>
      <c r="AC283" s="30"/>
      <c r="AD283" s="30"/>
      <c r="AE283" s="30"/>
      <c r="AF283" s="30"/>
      <c r="AG283" s="30"/>
      <c r="AH283" s="30"/>
      <c r="AI283" s="30"/>
      <c r="AJ283" s="30"/>
      <c r="AK283" s="30"/>
      <c r="AL283" s="30"/>
    </row>
    <row r="284" spans="1:38" ht="15" customHeight="1">
      <c r="A284" s="137"/>
      <c r="B284" s="137"/>
      <c r="C284" s="137"/>
      <c r="D284" s="137"/>
      <c r="E284" s="137"/>
      <c r="F284" s="137"/>
      <c r="G284" s="137"/>
      <c r="H284" s="137"/>
      <c r="I284" s="137"/>
      <c r="J284" s="137"/>
      <c r="K284" s="137"/>
      <c r="L284" s="137"/>
      <c r="M284" s="137"/>
      <c r="N284" s="137"/>
      <c r="O284" s="137"/>
      <c r="P284" s="137"/>
      <c r="Q284" s="137"/>
      <c r="R284" s="137"/>
      <c r="S284" s="137"/>
      <c r="T284" s="137"/>
      <c r="U284" s="137"/>
      <c r="V284" s="137"/>
      <c r="W284" s="137"/>
      <c r="X284" s="30"/>
      <c r="Y284" s="30"/>
      <c r="Z284" s="30"/>
      <c r="AA284" s="30"/>
      <c r="AB284" s="30"/>
      <c r="AC284" s="30"/>
      <c r="AD284" s="30"/>
      <c r="AE284" s="30"/>
      <c r="AF284" s="30"/>
      <c r="AG284" s="30"/>
      <c r="AH284" s="30"/>
      <c r="AI284" s="30"/>
      <c r="AJ284" s="30"/>
      <c r="AK284" s="30"/>
      <c r="AL284" s="30"/>
    </row>
    <row r="285" spans="1:38" ht="15" customHeight="1">
      <c r="A285" s="137"/>
      <c r="B285" s="137"/>
      <c r="C285" s="137"/>
      <c r="D285" s="137"/>
      <c r="E285" s="137"/>
      <c r="F285" s="137"/>
      <c r="G285" s="137"/>
      <c r="H285" s="137"/>
      <c r="I285" s="137"/>
      <c r="J285" s="137"/>
      <c r="K285" s="137"/>
      <c r="L285" s="137"/>
      <c r="M285" s="137"/>
      <c r="N285" s="137"/>
      <c r="O285" s="137"/>
      <c r="P285" s="137"/>
      <c r="Q285" s="137"/>
      <c r="R285" s="137"/>
      <c r="S285" s="137"/>
      <c r="T285" s="137"/>
      <c r="U285" s="137"/>
      <c r="V285" s="137"/>
      <c r="W285" s="137"/>
      <c r="X285" s="30"/>
      <c r="Y285" s="30"/>
      <c r="Z285" s="30"/>
      <c r="AA285" s="30"/>
      <c r="AB285" s="30"/>
      <c r="AC285" s="30"/>
      <c r="AD285" s="30"/>
      <c r="AE285" s="30"/>
      <c r="AF285" s="30"/>
      <c r="AG285" s="30"/>
      <c r="AH285" s="30"/>
      <c r="AI285" s="30"/>
      <c r="AJ285" s="30"/>
      <c r="AK285" s="30"/>
      <c r="AL285" s="30"/>
    </row>
    <row r="286" spans="1:38" ht="15" customHeight="1">
      <c r="A286" s="137"/>
      <c r="B286" s="137"/>
      <c r="C286" s="137"/>
      <c r="D286" s="137"/>
      <c r="E286" s="137"/>
      <c r="F286" s="137"/>
      <c r="G286" s="137"/>
      <c r="H286" s="137"/>
      <c r="I286" s="137"/>
      <c r="J286" s="137"/>
      <c r="K286" s="137"/>
      <c r="L286" s="137"/>
      <c r="M286" s="137"/>
      <c r="N286" s="137"/>
      <c r="O286" s="137"/>
      <c r="P286" s="137"/>
      <c r="Q286" s="137"/>
      <c r="R286" s="137"/>
      <c r="S286" s="137"/>
      <c r="T286" s="137"/>
      <c r="U286" s="137"/>
      <c r="V286" s="137"/>
      <c r="W286" s="137"/>
      <c r="X286" s="30"/>
      <c r="Y286" s="30"/>
      <c r="Z286" s="30"/>
      <c r="AA286" s="30"/>
      <c r="AB286" s="30"/>
      <c r="AC286" s="30"/>
      <c r="AD286" s="30"/>
      <c r="AE286" s="30"/>
      <c r="AF286" s="30"/>
      <c r="AG286" s="30"/>
      <c r="AH286" s="30"/>
      <c r="AI286" s="30"/>
      <c r="AJ286" s="30"/>
      <c r="AK286" s="30"/>
      <c r="AL286" s="30"/>
    </row>
    <row r="287" spans="1:38" ht="15" customHeight="1">
      <c r="A287" s="137"/>
      <c r="B287" s="137"/>
      <c r="C287" s="137"/>
      <c r="D287" s="137"/>
      <c r="E287" s="137"/>
      <c r="F287" s="137"/>
      <c r="G287" s="137"/>
      <c r="H287" s="137"/>
      <c r="I287" s="137"/>
      <c r="J287" s="137"/>
      <c r="K287" s="137"/>
      <c r="L287" s="137"/>
      <c r="M287" s="137"/>
      <c r="N287" s="137"/>
      <c r="O287" s="137"/>
      <c r="P287" s="137"/>
      <c r="Q287" s="137"/>
      <c r="R287" s="137"/>
      <c r="S287" s="137"/>
      <c r="T287" s="137"/>
      <c r="U287" s="137"/>
      <c r="V287" s="137"/>
      <c r="W287" s="137"/>
      <c r="X287" s="30"/>
      <c r="Y287" s="30"/>
      <c r="Z287" s="30"/>
      <c r="AA287" s="30"/>
      <c r="AB287" s="30"/>
      <c r="AC287" s="30"/>
      <c r="AD287" s="30"/>
      <c r="AE287" s="30"/>
      <c r="AF287" s="30"/>
      <c r="AG287" s="30"/>
      <c r="AH287" s="30"/>
      <c r="AI287" s="30"/>
      <c r="AJ287" s="30"/>
      <c r="AK287" s="30"/>
      <c r="AL287" s="30"/>
    </row>
    <row r="288" spans="1:38" ht="15" customHeight="1">
      <c r="A288" s="137"/>
      <c r="B288" s="137"/>
      <c r="C288" s="137"/>
      <c r="D288" s="137"/>
      <c r="E288" s="137"/>
      <c r="F288" s="137"/>
      <c r="G288" s="137"/>
      <c r="H288" s="137"/>
      <c r="I288" s="137"/>
      <c r="J288" s="137"/>
      <c r="K288" s="137"/>
      <c r="L288" s="137"/>
      <c r="M288" s="137"/>
      <c r="N288" s="137"/>
      <c r="O288" s="137"/>
      <c r="P288" s="137"/>
      <c r="Q288" s="137"/>
      <c r="R288" s="137"/>
      <c r="S288" s="137"/>
      <c r="T288" s="137"/>
      <c r="U288" s="137"/>
      <c r="V288" s="137"/>
      <c r="W288" s="137"/>
      <c r="X288" s="30"/>
      <c r="Y288" s="30"/>
      <c r="Z288" s="30"/>
      <c r="AA288" s="30"/>
      <c r="AB288" s="30"/>
      <c r="AC288" s="30"/>
      <c r="AD288" s="30"/>
      <c r="AE288" s="30"/>
      <c r="AF288" s="30"/>
      <c r="AG288" s="30"/>
      <c r="AH288" s="30"/>
      <c r="AI288" s="30"/>
      <c r="AJ288" s="30"/>
      <c r="AK288" s="30"/>
      <c r="AL288" s="30"/>
    </row>
    <row r="289" spans="1:38" ht="15" customHeight="1">
      <c r="A289" s="137"/>
      <c r="B289" s="137"/>
      <c r="C289" s="137"/>
      <c r="D289" s="137"/>
      <c r="E289" s="137"/>
      <c r="F289" s="137"/>
      <c r="G289" s="137"/>
      <c r="H289" s="137"/>
      <c r="I289" s="137"/>
      <c r="J289" s="137"/>
      <c r="K289" s="137"/>
      <c r="L289" s="137"/>
      <c r="M289" s="137"/>
      <c r="N289" s="137"/>
      <c r="O289" s="137"/>
      <c r="P289" s="137"/>
      <c r="Q289" s="137"/>
      <c r="R289" s="137"/>
      <c r="S289" s="137"/>
      <c r="T289" s="137"/>
      <c r="U289" s="137"/>
      <c r="V289" s="137"/>
      <c r="W289" s="137"/>
      <c r="X289" s="30"/>
      <c r="Y289" s="30"/>
      <c r="Z289" s="30"/>
      <c r="AA289" s="30"/>
      <c r="AB289" s="30"/>
      <c r="AC289" s="30"/>
      <c r="AD289" s="30"/>
      <c r="AE289" s="30"/>
      <c r="AF289" s="30"/>
      <c r="AG289" s="30"/>
      <c r="AH289" s="30"/>
      <c r="AI289" s="30"/>
      <c r="AJ289" s="30"/>
      <c r="AK289" s="30"/>
      <c r="AL289" s="30"/>
    </row>
    <row r="290" spans="1:38" ht="15" customHeight="1">
      <c r="A290" s="137"/>
      <c r="B290" s="137"/>
      <c r="C290" s="137"/>
      <c r="D290" s="137"/>
      <c r="E290" s="137"/>
      <c r="F290" s="137"/>
      <c r="G290" s="137"/>
      <c r="H290" s="137"/>
      <c r="I290" s="137"/>
      <c r="J290" s="137"/>
      <c r="K290" s="137"/>
      <c r="L290" s="137"/>
      <c r="M290" s="137"/>
      <c r="N290" s="137"/>
      <c r="O290" s="137"/>
      <c r="P290" s="137"/>
      <c r="Q290" s="137"/>
      <c r="R290" s="137"/>
      <c r="S290" s="137"/>
      <c r="T290" s="137"/>
      <c r="U290" s="137"/>
      <c r="V290" s="137"/>
      <c r="W290" s="137"/>
      <c r="X290" s="30"/>
      <c r="Y290" s="30"/>
      <c r="Z290" s="30"/>
      <c r="AA290" s="30"/>
      <c r="AB290" s="30"/>
      <c r="AC290" s="30"/>
      <c r="AD290" s="30"/>
      <c r="AE290" s="30"/>
      <c r="AF290" s="30"/>
      <c r="AG290" s="30"/>
      <c r="AH290" s="30"/>
      <c r="AI290" s="30"/>
      <c r="AJ290" s="30"/>
      <c r="AK290" s="30"/>
      <c r="AL290" s="30"/>
    </row>
    <row r="291" spans="1:38" ht="15" customHeight="1">
      <c r="A291" s="137"/>
      <c r="B291" s="137"/>
      <c r="C291" s="137"/>
      <c r="D291" s="137"/>
      <c r="E291" s="137"/>
      <c r="F291" s="137"/>
      <c r="G291" s="137"/>
      <c r="H291" s="137"/>
      <c r="I291" s="137"/>
      <c r="J291" s="137"/>
      <c r="K291" s="137"/>
      <c r="L291" s="137"/>
      <c r="M291" s="137"/>
      <c r="N291" s="137"/>
      <c r="O291" s="137"/>
      <c r="P291" s="137"/>
      <c r="Q291" s="137"/>
      <c r="R291" s="137"/>
      <c r="S291" s="137"/>
      <c r="T291" s="137"/>
      <c r="U291" s="137"/>
      <c r="V291" s="137"/>
      <c r="W291" s="137"/>
      <c r="X291" s="30"/>
      <c r="Y291" s="30"/>
      <c r="Z291" s="30"/>
      <c r="AA291" s="30"/>
      <c r="AB291" s="30"/>
      <c r="AC291" s="30"/>
      <c r="AD291" s="30"/>
      <c r="AE291" s="30"/>
      <c r="AF291" s="30"/>
      <c r="AG291" s="30"/>
      <c r="AH291" s="30"/>
      <c r="AI291" s="30"/>
      <c r="AJ291" s="30"/>
      <c r="AK291" s="30"/>
      <c r="AL291" s="30"/>
    </row>
    <row r="292" spans="1:38" ht="15" customHeight="1">
      <c r="A292" s="137"/>
      <c r="B292" s="137"/>
      <c r="C292" s="137"/>
      <c r="D292" s="137"/>
      <c r="E292" s="137"/>
      <c r="F292" s="137"/>
      <c r="G292" s="137"/>
      <c r="H292" s="137"/>
      <c r="I292" s="137"/>
      <c r="J292" s="137"/>
      <c r="K292" s="137"/>
      <c r="L292" s="137"/>
      <c r="M292" s="137"/>
      <c r="N292" s="137"/>
      <c r="O292" s="137"/>
      <c r="P292" s="137"/>
      <c r="Q292" s="137"/>
      <c r="R292" s="137"/>
      <c r="S292" s="137"/>
      <c r="T292" s="137"/>
      <c r="U292" s="137"/>
      <c r="V292" s="137"/>
      <c r="W292" s="137"/>
      <c r="X292" s="30"/>
      <c r="Y292" s="30"/>
      <c r="Z292" s="30"/>
      <c r="AA292" s="30"/>
      <c r="AB292" s="30"/>
      <c r="AC292" s="30"/>
      <c r="AD292" s="30"/>
      <c r="AE292" s="30"/>
      <c r="AF292" s="30"/>
      <c r="AG292" s="30"/>
      <c r="AH292" s="30"/>
      <c r="AI292" s="30"/>
      <c r="AJ292" s="30"/>
      <c r="AK292" s="30"/>
      <c r="AL292" s="30"/>
    </row>
    <row r="293" spans="1:38" ht="15" customHeight="1">
      <c r="A293" s="137"/>
      <c r="B293" s="137"/>
      <c r="C293" s="137"/>
      <c r="D293" s="137"/>
      <c r="E293" s="137"/>
      <c r="F293" s="137"/>
      <c r="G293" s="137"/>
      <c r="H293" s="137"/>
      <c r="I293" s="137"/>
      <c r="J293" s="137"/>
      <c r="K293" s="137"/>
      <c r="L293" s="137"/>
      <c r="M293" s="137"/>
      <c r="N293" s="137"/>
      <c r="O293" s="137"/>
      <c r="P293" s="137"/>
      <c r="Q293" s="137"/>
      <c r="R293" s="137"/>
      <c r="S293" s="137"/>
      <c r="T293" s="137"/>
      <c r="U293" s="137"/>
      <c r="V293" s="137"/>
      <c r="W293" s="137"/>
      <c r="X293" s="30"/>
      <c r="Y293" s="30"/>
      <c r="Z293" s="30"/>
      <c r="AA293" s="30"/>
      <c r="AB293" s="30"/>
      <c r="AC293" s="30"/>
      <c r="AD293" s="30"/>
      <c r="AE293" s="30"/>
      <c r="AF293" s="30"/>
      <c r="AG293" s="30"/>
      <c r="AH293" s="30"/>
      <c r="AI293" s="30"/>
      <c r="AJ293" s="30"/>
      <c r="AK293" s="30"/>
      <c r="AL293" s="30"/>
    </row>
    <row r="294" spans="1:38" ht="15" customHeight="1">
      <c r="A294" s="137"/>
      <c r="B294" s="137"/>
      <c r="C294" s="137"/>
      <c r="D294" s="137"/>
      <c r="E294" s="137"/>
      <c r="F294" s="137"/>
      <c r="G294" s="137"/>
      <c r="H294" s="137"/>
      <c r="I294" s="137"/>
      <c r="J294" s="137"/>
      <c r="K294" s="137"/>
      <c r="L294" s="137"/>
      <c r="M294" s="137"/>
      <c r="N294" s="137"/>
      <c r="O294" s="137"/>
      <c r="P294" s="137"/>
      <c r="Q294" s="137"/>
      <c r="R294" s="137"/>
      <c r="S294" s="137"/>
      <c r="T294" s="137"/>
      <c r="U294" s="137"/>
      <c r="V294" s="137"/>
      <c r="W294" s="137"/>
      <c r="X294" s="30"/>
      <c r="Y294" s="30"/>
      <c r="Z294" s="30"/>
      <c r="AA294" s="30"/>
      <c r="AB294" s="30"/>
      <c r="AC294" s="30"/>
      <c r="AD294" s="30"/>
      <c r="AE294" s="30"/>
      <c r="AF294" s="30"/>
      <c r="AG294" s="30"/>
      <c r="AH294" s="30"/>
      <c r="AI294" s="30"/>
      <c r="AJ294" s="30"/>
      <c r="AK294" s="30"/>
      <c r="AL294" s="30"/>
    </row>
    <row r="295" spans="1:38" ht="15" customHeight="1">
      <c r="A295" s="137"/>
      <c r="B295" s="137"/>
      <c r="C295" s="137"/>
      <c r="D295" s="137"/>
      <c r="E295" s="137"/>
      <c r="F295" s="137"/>
      <c r="G295" s="137"/>
      <c r="H295" s="137"/>
      <c r="I295" s="137"/>
      <c r="J295" s="137"/>
      <c r="K295" s="137"/>
      <c r="L295" s="137"/>
      <c r="M295" s="137"/>
      <c r="N295" s="137"/>
      <c r="O295" s="137"/>
      <c r="P295" s="137"/>
      <c r="Q295" s="137"/>
      <c r="R295" s="137"/>
      <c r="S295" s="137"/>
      <c r="T295" s="137"/>
      <c r="U295" s="137"/>
      <c r="V295" s="137"/>
      <c r="W295" s="137"/>
      <c r="X295" s="30"/>
      <c r="Y295" s="30"/>
      <c r="Z295" s="30"/>
      <c r="AA295" s="30"/>
      <c r="AB295" s="30"/>
      <c r="AC295" s="30"/>
      <c r="AD295" s="30"/>
      <c r="AE295" s="30"/>
      <c r="AF295" s="30"/>
      <c r="AG295" s="30"/>
      <c r="AH295" s="30"/>
      <c r="AI295" s="30"/>
      <c r="AJ295" s="30"/>
      <c r="AK295" s="30"/>
      <c r="AL295" s="30"/>
    </row>
    <row r="296" spans="1:38" ht="15" customHeight="1">
      <c r="A296" s="137"/>
      <c r="B296" s="137"/>
      <c r="C296" s="137"/>
      <c r="D296" s="137"/>
      <c r="E296" s="137"/>
      <c r="F296" s="137"/>
      <c r="G296" s="137"/>
      <c r="H296" s="137"/>
      <c r="I296" s="137"/>
      <c r="J296" s="137"/>
      <c r="K296" s="137"/>
      <c r="L296" s="137"/>
      <c r="M296" s="137"/>
      <c r="N296" s="137"/>
      <c r="O296" s="137"/>
      <c r="P296" s="137"/>
      <c r="Q296" s="137"/>
      <c r="R296" s="137"/>
      <c r="S296" s="137"/>
      <c r="T296" s="137"/>
      <c r="U296" s="137"/>
      <c r="V296" s="137"/>
      <c r="W296" s="137"/>
      <c r="X296" s="30"/>
      <c r="Y296" s="30"/>
      <c r="Z296" s="30"/>
      <c r="AA296" s="30"/>
      <c r="AB296" s="30"/>
      <c r="AC296" s="30"/>
      <c r="AD296" s="30"/>
      <c r="AE296" s="30"/>
      <c r="AF296" s="30"/>
      <c r="AG296" s="30"/>
      <c r="AH296" s="30"/>
      <c r="AI296" s="30"/>
      <c r="AJ296" s="30"/>
      <c r="AK296" s="30"/>
      <c r="AL296" s="30"/>
    </row>
    <row r="297" spans="1:38" ht="15" customHeight="1">
      <c r="A297" s="137"/>
      <c r="B297" s="137"/>
      <c r="C297" s="137"/>
      <c r="D297" s="137"/>
      <c r="E297" s="137"/>
      <c r="F297" s="137"/>
      <c r="G297" s="137"/>
      <c r="H297" s="137"/>
      <c r="I297" s="137"/>
      <c r="J297" s="137"/>
      <c r="K297" s="137"/>
      <c r="L297" s="137"/>
      <c r="M297" s="137"/>
      <c r="N297" s="137"/>
      <c r="O297" s="137"/>
      <c r="P297" s="137"/>
      <c r="Q297" s="137"/>
      <c r="R297" s="137"/>
      <c r="S297" s="137"/>
      <c r="T297" s="137"/>
      <c r="U297" s="137"/>
      <c r="V297" s="137"/>
      <c r="W297" s="137"/>
      <c r="X297" s="30"/>
      <c r="Y297" s="30"/>
      <c r="Z297" s="30"/>
      <c r="AA297" s="30"/>
      <c r="AB297" s="30"/>
      <c r="AC297" s="30"/>
      <c r="AD297" s="30"/>
      <c r="AE297" s="30"/>
      <c r="AF297" s="30"/>
      <c r="AG297" s="30"/>
      <c r="AH297" s="30"/>
      <c r="AI297" s="30"/>
      <c r="AJ297" s="30"/>
      <c r="AK297" s="30"/>
      <c r="AL297" s="30"/>
    </row>
    <row r="298" spans="1:38" ht="15" customHeight="1">
      <c r="A298" s="137"/>
      <c r="B298" s="137"/>
      <c r="C298" s="137"/>
      <c r="D298" s="137"/>
      <c r="E298" s="137"/>
      <c r="F298" s="137"/>
      <c r="G298" s="137"/>
      <c r="H298" s="137"/>
      <c r="I298" s="137"/>
      <c r="J298" s="137"/>
      <c r="K298" s="137"/>
      <c r="L298" s="137"/>
      <c r="M298" s="137"/>
      <c r="N298" s="137"/>
      <c r="O298" s="137"/>
      <c r="P298" s="137"/>
      <c r="Q298" s="137"/>
      <c r="R298" s="137"/>
      <c r="S298" s="137"/>
      <c r="T298" s="137"/>
      <c r="U298" s="137"/>
      <c r="V298" s="137"/>
      <c r="W298" s="137"/>
      <c r="X298" s="30"/>
      <c r="Y298" s="30"/>
      <c r="Z298" s="30"/>
      <c r="AA298" s="30"/>
      <c r="AB298" s="30"/>
      <c r="AC298" s="30"/>
      <c r="AD298" s="30"/>
      <c r="AE298" s="30"/>
      <c r="AF298" s="30"/>
      <c r="AG298" s="30"/>
      <c r="AH298" s="30"/>
      <c r="AI298" s="30"/>
      <c r="AJ298" s="30"/>
      <c r="AK298" s="30"/>
      <c r="AL298" s="30"/>
    </row>
    <row r="299" spans="1:38" ht="15" customHeight="1">
      <c r="A299" s="137"/>
      <c r="B299" s="137"/>
      <c r="C299" s="137"/>
      <c r="D299" s="137"/>
      <c r="E299" s="137"/>
      <c r="F299" s="137"/>
      <c r="G299" s="137"/>
      <c r="H299" s="137"/>
      <c r="I299" s="137"/>
      <c r="J299" s="137"/>
      <c r="K299" s="137"/>
      <c r="L299" s="137"/>
      <c r="M299" s="137"/>
      <c r="N299" s="137"/>
      <c r="O299" s="137"/>
      <c r="P299" s="137"/>
      <c r="Q299" s="137"/>
      <c r="R299" s="137"/>
      <c r="S299" s="137"/>
      <c r="T299" s="137"/>
      <c r="U299" s="137"/>
      <c r="V299" s="137"/>
      <c r="W299" s="137"/>
      <c r="X299" s="30"/>
      <c r="Y299" s="30"/>
      <c r="Z299" s="30"/>
      <c r="AA299" s="30"/>
      <c r="AB299" s="30"/>
      <c r="AC299" s="30"/>
      <c r="AD299" s="30"/>
      <c r="AE299" s="30"/>
      <c r="AF299" s="30"/>
      <c r="AG299" s="30"/>
      <c r="AH299" s="30"/>
      <c r="AI299" s="30"/>
      <c r="AJ299" s="30"/>
      <c r="AK299" s="30"/>
      <c r="AL299" s="30"/>
    </row>
    <row r="300" spans="1:38" ht="15" customHeight="1">
      <c r="A300" s="137"/>
      <c r="B300" s="137"/>
      <c r="C300" s="137"/>
      <c r="D300" s="137"/>
      <c r="E300" s="137"/>
      <c r="F300" s="137"/>
      <c r="G300" s="137"/>
      <c r="H300" s="137"/>
      <c r="I300" s="137"/>
      <c r="J300" s="137"/>
      <c r="K300" s="137"/>
      <c r="L300" s="137"/>
      <c r="M300" s="137"/>
      <c r="N300" s="137"/>
      <c r="O300" s="137"/>
      <c r="P300" s="137"/>
      <c r="Q300" s="137"/>
      <c r="R300" s="137"/>
      <c r="S300" s="137"/>
      <c r="T300" s="137"/>
      <c r="U300" s="137"/>
      <c r="V300" s="137"/>
      <c r="W300" s="137"/>
      <c r="X300" s="30"/>
      <c r="Y300" s="30"/>
      <c r="Z300" s="30"/>
      <c r="AA300" s="30"/>
      <c r="AB300" s="30"/>
      <c r="AC300" s="30"/>
      <c r="AD300" s="30"/>
      <c r="AE300" s="30"/>
      <c r="AF300" s="30"/>
      <c r="AG300" s="30"/>
      <c r="AH300" s="30"/>
      <c r="AI300" s="30"/>
      <c r="AJ300" s="30"/>
      <c r="AK300" s="30"/>
      <c r="AL300" s="30"/>
    </row>
    <row r="301" spans="1:38" ht="15" customHeight="1">
      <c r="A301" s="137"/>
      <c r="B301" s="137"/>
      <c r="C301" s="137"/>
      <c r="D301" s="137"/>
      <c r="E301" s="137"/>
      <c r="F301" s="137"/>
      <c r="G301" s="137"/>
      <c r="H301" s="137"/>
      <c r="I301" s="137"/>
      <c r="J301" s="137"/>
      <c r="K301" s="137"/>
      <c r="L301" s="137"/>
      <c r="M301" s="137"/>
      <c r="N301" s="137"/>
      <c r="O301" s="137"/>
      <c r="P301" s="137"/>
      <c r="Q301" s="137"/>
      <c r="R301" s="137"/>
      <c r="S301" s="137"/>
      <c r="T301" s="137"/>
      <c r="U301" s="137"/>
      <c r="V301" s="137"/>
      <c r="W301" s="137"/>
      <c r="X301" s="30"/>
      <c r="Y301" s="30"/>
      <c r="Z301" s="30"/>
      <c r="AA301" s="30"/>
      <c r="AB301" s="30"/>
      <c r="AC301" s="30"/>
      <c r="AD301" s="30"/>
      <c r="AE301" s="30"/>
      <c r="AF301" s="30"/>
      <c r="AG301" s="30"/>
      <c r="AH301" s="30"/>
      <c r="AI301" s="30"/>
      <c r="AJ301" s="30"/>
      <c r="AK301" s="30"/>
      <c r="AL301" s="30"/>
    </row>
    <row r="302" spans="1:38" ht="15" customHeight="1">
      <c r="A302" s="137"/>
      <c r="B302" s="137"/>
      <c r="C302" s="137"/>
      <c r="D302" s="137"/>
      <c r="E302" s="137"/>
      <c r="F302" s="137"/>
      <c r="G302" s="137"/>
      <c r="H302" s="137"/>
      <c r="I302" s="137"/>
      <c r="J302" s="137"/>
      <c r="K302" s="137"/>
      <c r="L302" s="137"/>
      <c r="M302" s="137"/>
      <c r="N302" s="137"/>
      <c r="O302" s="137"/>
      <c r="P302" s="137"/>
      <c r="Q302" s="137"/>
      <c r="R302" s="137"/>
      <c r="S302" s="137"/>
      <c r="T302" s="137"/>
      <c r="U302" s="137"/>
      <c r="V302" s="137"/>
      <c r="W302" s="137"/>
      <c r="X302" s="30"/>
      <c r="Y302" s="30"/>
      <c r="Z302" s="30"/>
      <c r="AA302" s="30"/>
      <c r="AB302" s="30"/>
      <c r="AC302" s="30"/>
      <c r="AD302" s="30"/>
      <c r="AE302" s="30"/>
      <c r="AF302" s="30"/>
      <c r="AG302" s="30"/>
      <c r="AH302" s="30"/>
      <c r="AI302" s="30"/>
      <c r="AJ302" s="30"/>
      <c r="AK302" s="30"/>
      <c r="AL302" s="30"/>
    </row>
    <row r="303" spans="1:38" ht="15" customHeight="1">
      <c r="A303" s="137"/>
      <c r="B303" s="137"/>
      <c r="C303" s="137"/>
      <c r="D303" s="137"/>
      <c r="E303" s="137"/>
      <c r="F303" s="137"/>
      <c r="G303" s="137"/>
      <c r="H303" s="137"/>
      <c r="I303" s="137"/>
      <c r="J303" s="137"/>
      <c r="K303" s="137"/>
      <c r="L303" s="137"/>
      <c r="M303" s="137"/>
      <c r="N303" s="137"/>
      <c r="O303" s="137"/>
      <c r="P303" s="137"/>
      <c r="Q303" s="137"/>
      <c r="R303" s="137"/>
      <c r="S303" s="137"/>
      <c r="T303" s="137"/>
      <c r="U303" s="137"/>
      <c r="V303" s="137"/>
      <c r="W303" s="137"/>
      <c r="X303" s="30"/>
      <c r="Y303" s="30"/>
      <c r="Z303" s="30"/>
      <c r="AA303" s="30"/>
      <c r="AB303" s="30"/>
      <c r="AC303" s="30"/>
      <c r="AD303" s="30"/>
      <c r="AE303" s="30"/>
      <c r="AF303" s="30"/>
      <c r="AG303" s="30"/>
      <c r="AH303" s="30"/>
      <c r="AI303" s="30"/>
      <c r="AJ303" s="30"/>
      <c r="AK303" s="30"/>
      <c r="AL303" s="30"/>
    </row>
    <row r="304" spans="1:38" ht="15" customHeight="1">
      <c r="A304" s="137"/>
      <c r="B304" s="137"/>
      <c r="C304" s="137"/>
      <c r="D304" s="137"/>
      <c r="E304" s="137"/>
      <c r="F304" s="137"/>
      <c r="G304" s="137"/>
      <c r="H304" s="137"/>
      <c r="I304" s="137"/>
      <c r="J304" s="137"/>
      <c r="K304" s="137"/>
      <c r="L304" s="137"/>
      <c r="M304" s="137"/>
      <c r="N304" s="137"/>
      <c r="O304" s="137"/>
      <c r="P304" s="137"/>
      <c r="Q304" s="137"/>
      <c r="R304" s="137"/>
      <c r="S304" s="137"/>
      <c r="T304" s="137"/>
      <c r="U304" s="137"/>
      <c r="V304" s="137"/>
      <c r="W304" s="137"/>
      <c r="X304" s="30"/>
      <c r="Y304" s="30"/>
      <c r="Z304" s="30"/>
      <c r="AA304" s="30"/>
      <c r="AB304" s="30"/>
      <c r="AC304" s="30"/>
      <c r="AD304" s="30"/>
      <c r="AE304" s="30"/>
      <c r="AF304" s="30"/>
      <c r="AG304" s="30"/>
      <c r="AH304" s="30"/>
      <c r="AI304" s="30"/>
      <c r="AJ304" s="30"/>
      <c r="AK304" s="30"/>
      <c r="AL304" s="30"/>
    </row>
    <row r="305" spans="1:38" ht="15" customHeight="1">
      <c r="A305" s="137"/>
      <c r="B305" s="137"/>
      <c r="C305" s="137"/>
      <c r="D305" s="137"/>
      <c r="E305" s="137"/>
      <c r="F305" s="137"/>
      <c r="G305" s="137"/>
      <c r="H305" s="137"/>
      <c r="I305" s="137"/>
      <c r="J305" s="137"/>
      <c r="K305" s="137"/>
      <c r="L305" s="137"/>
      <c r="M305" s="137"/>
      <c r="N305" s="137"/>
      <c r="O305" s="137"/>
      <c r="P305" s="137"/>
      <c r="Q305" s="137"/>
      <c r="R305" s="137"/>
      <c r="S305" s="137"/>
      <c r="T305" s="137"/>
      <c r="U305" s="137"/>
      <c r="V305" s="137"/>
      <c r="W305" s="137"/>
      <c r="X305" s="30"/>
      <c r="Y305" s="30"/>
      <c r="Z305" s="30"/>
      <c r="AA305" s="30"/>
      <c r="AB305" s="30"/>
      <c r="AC305" s="30"/>
      <c r="AD305" s="30"/>
      <c r="AE305" s="30"/>
      <c r="AF305" s="30"/>
      <c r="AG305" s="30"/>
      <c r="AH305" s="30"/>
      <c r="AI305" s="30"/>
      <c r="AJ305" s="30"/>
      <c r="AK305" s="30"/>
      <c r="AL305" s="30"/>
    </row>
    <row r="306" spans="1:38" ht="15" customHeight="1">
      <c r="A306" s="137"/>
      <c r="B306" s="137"/>
      <c r="C306" s="137"/>
      <c r="D306" s="137"/>
      <c r="E306" s="137"/>
      <c r="F306" s="137"/>
      <c r="G306" s="137"/>
      <c r="H306" s="137"/>
      <c r="I306" s="137"/>
      <c r="J306" s="137"/>
      <c r="K306" s="137"/>
      <c r="L306" s="137"/>
      <c r="M306" s="137"/>
      <c r="N306" s="137"/>
      <c r="O306" s="137"/>
      <c r="P306" s="137"/>
      <c r="Q306" s="137"/>
      <c r="R306" s="137"/>
      <c r="S306" s="137"/>
      <c r="T306" s="137"/>
      <c r="U306" s="137"/>
      <c r="V306" s="137"/>
      <c r="W306" s="137"/>
      <c r="X306" s="30"/>
      <c r="Y306" s="30"/>
      <c r="Z306" s="30"/>
      <c r="AA306" s="30"/>
      <c r="AB306" s="30"/>
      <c r="AC306" s="30"/>
      <c r="AD306" s="30"/>
      <c r="AE306" s="30"/>
      <c r="AF306" s="30"/>
      <c r="AG306" s="30"/>
      <c r="AH306" s="30"/>
      <c r="AI306" s="30"/>
      <c r="AJ306" s="30"/>
      <c r="AK306" s="30"/>
      <c r="AL306" s="30"/>
    </row>
    <row r="307" spans="1:38" ht="15" customHeight="1">
      <c r="A307" s="137"/>
      <c r="B307" s="137"/>
      <c r="C307" s="137"/>
      <c r="D307" s="137"/>
      <c r="E307" s="137"/>
      <c r="F307" s="137"/>
      <c r="G307" s="137"/>
      <c r="H307" s="137"/>
      <c r="I307" s="137"/>
      <c r="J307" s="137"/>
      <c r="K307" s="137"/>
      <c r="L307" s="137"/>
      <c r="M307" s="137"/>
      <c r="N307" s="137"/>
      <c r="O307" s="137"/>
      <c r="P307" s="137"/>
      <c r="Q307" s="137"/>
      <c r="R307" s="137"/>
      <c r="S307" s="137"/>
      <c r="T307" s="137"/>
      <c r="U307" s="137"/>
      <c r="V307" s="137"/>
      <c r="W307" s="137"/>
      <c r="X307" s="30"/>
      <c r="Y307" s="30"/>
      <c r="Z307" s="30"/>
      <c r="AA307" s="30"/>
      <c r="AB307" s="30"/>
      <c r="AC307" s="30"/>
      <c r="AD307" s="30"/>
      <c r="AE307" s="30"/>
      <c r="AF307" s="30"/>
      <c r="AG307" s="30"/>
      <c r="AH307" s="30"/>
      <c r="AI307" s="30"/>
      <c r="AJ307" s="30"/>
      <c r="AK307" s="30"/>
      <c r="AL307" s="30"/>
    </row>
    <row r="308" spans="1:38" ht="15" customHeight="1">
      <c r="A308" s="137"/>
      <c r="B308" s="137"/>
      <c r="C308" s="137"/>
      <c r="D308" s="137"/>
      <c r="E308" s="137"/>
      <c r="F308" s="137"/>
      <c r="G308" s="137"/>
      <c r="H308" s="137"/>
      <c r="I308" s="137"/>
      <c r="J308" s="137"/>
      <c r="K308" s="137"/>
      <c r="L308" s="137"/>
      <c r="M308" s="137"/>
      <c r="N308" s="137"/>
      <c r="O308" s="137"/>
      <c r="P308" s="137"/>
      <c r="Q308" s="137"/>
      <c r="R308" s="137"/>
      <c r="S308" s="137"/>
      <c r="T308" s="137"/>
      <c r="U308" s="137"/>
      <c r="V308" s="137"/>
      <c r="W308" s="137"/>
      <c r="X308" s="30"/>
      <c r="Y308" s="30"/>
      <c r="Z308" s="30"/>
      <c r="AA308" s="30"/>
      <c r="AB308" s="30"/>
      <c r="AC308" s="30"/>
      <c r="AD308" s="30"/>
      <c r="AE308" s="30"/>
      <c r="AF308" s="30"/>
      <c r="AG308" s="30"/>
      <c r="AH308" s="30"/>
      <c r="AI308" s="30"/>
      <c r="AJ308" s="30"/>
      <c r="AK308" s="30"/>
      <c r="AL308" s="30"/>
    </row>
    <row r="309" spans="1:38" ht="15" customHeight="1">
      <c r="A309" s="137"/>
      <c r="B309" s="137"/>
      <c r="C309" s="137"/>
      <c r="D309" s="137"/>
      <c r="E309" s="137"/>
      <c r="F309" s="137"/>
      <c r="G309" s="137"/>
      <c r="H309" s="137"/>
      <c r="I309" s="137"/>
      <c r="J309" s="137"/>
      <c r="K309" s="137"/>
      <c r="L309" s="137"/>
      <c r="M309" s="137"/>
      <c r="N309" s="137"/>
      <c r="O309" s="137"/>
      <c r="P309" s="137"/>
      <c r="Q309" s="137"/>
      <c r="R309" s="137"/>
      <c r="S309" s="137"/>
      <c r="T309" s="137"/>
      <c r="U309" s="137"/>
      <c r="V309" s="137"/>
      <c r="W309" s="137"/>
      <c r="X309" s="30"/>
      <c r="Y309" s="30"/>
      <c r="Z309" s="30"/>
      <c r="AA309" s="30"/>
      <c r="AB309" s="30"/>
      <c r="AC309" s="30"/>
      <c r="AD309" s="30"/>
      <c r="AE309" s="30"/>
      <c r="AF309" s="30"/>
      <c r="AG309" s="30"/>
      <c r="AH309" s="30"/>
      <c r="AI309" s="30"/>
      <c r="AJ309" s="30"/>
      <c r="AK309" s="30"/>
      <c r="AL309" s="30"/>
    </row>
    <row r="310" spans="1:38" ht="15" customHeight="1">
      <c r="A310" s="137"/>
      <c r="B310" s="137"/>
      <c r="C310" s="137"/>
      <c r="D310" s="137"/>
      <c r="E310" s="137"/>
      <c r="F310" s="137"/>
      <c r="G310" s="137"/>
      <c r="H310" s="137"/>
      <c r="I310" s="137"/>
      <c r="J310" s="137"/>
      <c r="K310" s="137"/>
      <c r="L310" s="137"/>
      <c r="M310" s="137"/>
      <c r="N310" s="137"/>
      <c r="O310" s="137"/>
      <c r="P310" s="137"/>
      <c r="Q310" s="137"/>
      <c r="R310" s="137"/>
      <c r="S310" s="137"/>
      <c r="T310" s="137"/>
      <c r="U310" s="137"/>
      <c r="V310" s="137"/>
      <c r="W310" s="137"/>
      <c r="X310" s="30"/>
      <c r="Y310" s="30"/>
      <c r="Z310" s="30"/>
      <c r="AA310" s="30"/>
      <c r="AB310" s="30"/>
      <c r="AC310" s="30"/>
      <c r="AD310" s="30"/>
      <c r="AE310" s="30"/>
      <c r="AF310" s="30"/>
      <c r="AG310" s="30"/>
      <c r="AH310" s="30"/>
      <c r="AI310" s="30"/>
      <c r="AJ310" s="30"/>
      <c r="AK310" s="30"/>
      <c r="AL310" s="30"/>
    </row>
    <row r="311" spans="1:38" ht="15" customHeight="1">
      <c r="A311" s="137"/>
      <c r="B311" s="137"/>
      <c r="C311" s="137"/>
      <c r="D311" s="137"/>
      <c r="E311" s="137"/>
      <c r="F311" s="137"/>
      <c r="G311" s="137"/>
      <c r="H311" s="137"/>
      <c r="I311" s="137"/>
      <c r="J311" s="137"/>
      <c r="K311" s="137"/>
      <c r="L311" s="137"/>
      <c r="M311" s="137"/>
      <c r="N311" s="137"/>
      <c r="O311" s="137"/>
      <c r="P311" s="137"/>
      <c r="Q311" s="137"/>
      <c r="R311" s="137"/>
      <c r="S311" s="137"/>
      <c r="T311" s="137"/>
      <c r="U311" s="137"/>
      <c r="V311" s="137"/>
      <c r="W311" s="137"/>
      <c r="X311" s="30"/>
      <c r="Y311" s="30"/>
      <c r="Z311" s="30"/>
      <c r="AA311" s="30"/>
      <c r="AB311" s="30"/>
      <c r="AC311" s="30"/>
      <c r="AD311" s="30"/>
      <c r="AE311" s="30"/>
      <c r="AF311" s="30"/>
      <c r="AG311" s="30"/>
      <c r="AH311" s="30"/>
      <c r="AI311" s="30"/>
      <c r="AJ311" s="30"/>
      <c r="AK311" s="30"/>
      <c r="AL311" s="30"/>
    </row>
    <row r="312" spans="1:38" ht="15" customHeight="1">
      <c r="A312" s="137"/>
      <c r="B312" s="137"/>
      <c r="C312" s="137"/>
      <c r="D312" s="137"/>
      <c r="E312" s="137"/>
      <c r="F312" s="137"/>
      <c r="G312" s="137"/>
      <c r="H312" s="137"/>
      <c r="I312" s="137"/>
      <c r="J312" s="137"/>
      <c r="K312" s="137"/>
      <c r="L312" s="137"/>
      <c r="M312" s="137"/>
      <c r="N312" s="137"/>
      <c r="O312" s="137"/>
      <c r="P312" s="137"/>
      <c r="Q312" s="137"/>
      <c r="R312" s="137"/>
      <c r="S312" s="137"/>
      <c r="T312" s="137"/>
      <c r="U312" s="137"/>
      <c r="V312" s="137"/>
      <c r="W312" s="137"/>
      <c r="X312" s="30"/>
      <c r="Y312" s="30"/>
      <c r="Z312" s="30"/>
      <c r="AA312" s="30"/>
      <c r="AB312" s="30"/>
      <c r="AC312" s="30"/>
      <c r="AD312" s="30"/>
      <c r="AE312" s="30"/>
      <c r="AF312" s="30"/>
      <c r="AG312" s="30"/>
      <c r="AH312" s="30"/>
      <c r="AI312" s="30"/>
      <c r="AJ312" s="30"/>
      <c r="AK312" s="30"/>
      <c r="AL312" s="30"/>
    </row>
    <row r="313" spans="1:38" ht="15" customHeight="1">
      <c r="A313" s="137"/>
      <c r="B313" s="137"/>
      <c r="C313" s="137"/>
      <c r="D313" s="137"/>
      <c r="E313" s="137"/>
      <c r="F313" s="137"/>
      <c r="G313" s="137"/>
      <c r="H313" s="137"/>
      <c r="I313" s="137"/>
      <c r="J313" s="137"/>
      <c r="K313" s="137"/>
      <c r="L313" s="137"/>
      <c r="M313" s="137"/>
      <c r="N313" s="137"/>
      <c r="O313" s="137"/>
      <c r="P313" s="137"/>
      <c r="Q313" s="137"/>
      <c r="R313" s="137"/>
      <c r="S313" s="137"/>
      <c r="T313" s="137"/>
      <c r="U313" s="137"/>
      <c r="V313" s="137"/>
      <c r="W313" s="137"/>
      <c r="X313" s="30"/>
      <c r="Y313" s="30"/>
      <c r="Z313" s="30"/>
      <c r="AA313" s="30"/>
      <c r="AB313" s="30"/>
      <c r="AC313" s="30"/>
      <c r="AD313" s="30"/>
      <c r="AE313" s="30"/>
      <c r="AF313" s="30"/>
      <c r="AG313" s="30"/>
      <c r="AH313" s="30"/>
      <c r="AI313" s="30"/>
      <c r="AJ313" s="30"/>
      <c r="AK313" s="30"/>
      <c r="AL313" s="30"/>
    </row>
    <row r="314" spans="1:38" ht="15" customHeight="1">
      <c r="A314" s="137"/>
      <c r="B314" s="137"/>
      <c r="C314" s="137"/>
      <c r="D314" s="137"/>
      <c r="E314" s="137"/>
      <c r="F314" s="137"/>
      <c r="G314" s="137"/>
      <c r="H314" s="137"/>
      <c r="I314" s="137"/>
      <c r="J314" s="137"/>
      <c r="K314" s="137"/>
      <c r="L314" s="137"/>
      <c r="M314" s="137"/>
      <c r="N314" s="137"/>
      <c r="O314" s="137"/>
      <c r="P314" s="137"/>
      <c r="Q314" s="137"/>
      <c r="R314" s="137"/>
      <c r="S314" s="137"/>
      <c r="T314" s="137"/>
      <c r="U314" s="137"/>
      <c r="V314" s="137"/>
      <c r="W314" s="137"/>
      <c r="X314" s="30"/>
      <c r="Y314" s="30"/>
      <c r="Z314" s="30"/>
      <c r="AA314" s="30"/>
      <c r="AB314" s="30"/>
      <c r="AC314" s="30"/>
      <c r="AD314" s="30"/>
      <c r="AE314" s="30"/>
      <c r="AF314" s="30"/>
      <c r="AG314" s="30"/>
      <c r="AH314" s="30"/>
      <c r="AI314" s="30"/>
      <c r="AJ314" s="30"/>
      <c r="AK314" s="30"/>
      <c r="AL314" s="30"/>
    </row>
    <row r="315" spans="1:38" ht="15" customHeight="1">
      <c r="A315" s="137"/>
      <c r="B315" s="137"/>
      <c r="C315" s="137"/>
      <c r="D315" s="137"/>
      <c r="E315" s="137"/>
      <c r="F315" s="137"/>
      <c r="G315" s="137"/>
      <c r="H315" s="137"/>
      <c r="I315" s="137"/>
      <c r="J315" s="137"/>
      <c r="K315" s="137"/>
      <c r="L315" s="137"/>
      <c r="M315" s="137"/>
      <c r="N315" s="137"/>
      <c r="O315" s="137"/>
      <c r="P315" s="137"/>
      <c r="Q315" s="137"/>
      <c r="R315" s="137"/>
      <c r="S315" s="137"/>
      <c r="T315" s="137"/>
      <c r="U315" s="137"/>
      <c r="V315" s="137"/>
      <c r="W315" s="137"/>
      <c r="X315" s="30"/>
      <c r="Y315" s="30"/>
      <c r="Z315" s="30"/>
      <c r="AA315" s="30"/>
      <c r="AB315" s="30"/>
      <c r="AC315" s="30"/>
      <c r="AD315" s="30"/>
      <c r="AE315" s="30"/>
      <c r="AF315" s="30"/>
      <c r="AG315" s="30"/>
      <c r="AH315" s="30"/>
      <c r="AI315" s="30"/>
      <c r="AJ315" s="30"/>
      <c r="AK315" s="30"/>
      <c r="AL315" s="30"/>
    </row>
    <row r="316" spans="1:38" ht="15" customHeight="1">
      <c r="A316" s="137"/>
      <c r="B316" s="137"/>
      <c r="C316" s="137"/>
      <c r="D316" s="137"/>
      <c r="E316" s="137"/>
      <c r="F316" s="137"/>
      <c r="G316" s="137"/>
      <c r="H316" s="137"/>
      <c r="I316" s="137"/>
      <c r="J316" s="137"/>
      <c r="K316" s="137"/>
      <c r="L316" s="137"/>
      <c r="M316" s="137"/>
      <c r="N316" s="137"/>
      <c r="O316" s="137"/>
      <c r="P316" s="137"/>
      <c r="Q316" s="137"/>
      <c r="R316" s="137"/>
      <c r="S316" s="137"/>
      <c r="T316" s="137"/>
      <c r="U316" s="137"/>
      <c r="V316" s="137"/>
      <c r="W316" s="137"/>
      <c r="X316" s="30"/>
      <c r="Y316" s="30"/>
      <c r="Z316" s="30"/>
      <c r="AA316" s="30"/>
      <c r="AB316" s="30"/>
      <c r="AC316" s="30"/>
      <c r="AD316" s="30"/>
      <c r="AE316" s="30"/>
      <c r="AF316" s="30"/>
      <c r="AG316" s="30"/>
      <c r="AH316" s="30"/>
      <c r="AI316" s="30"/>
      <c r="AJ316" s="30"/>
      <c r="AK316" s="30"/>
      <c r="AL316" s="30"/>
    </row>
    <row r="317" spans="1:38" ht="15" customHeight="1">
      <c r="A317" s="137"/>
      <c r="B317" s="137"/>
      <c r="C317" s="137"/>
      <c r="D317" s="137"/>
      <c r="E317" s="137"/>
      <c r="F317" s="137"/>
      <c r="G317" s="137"/>
      <c r="H317" s="137"/>
      <c r="I317" s="137"/>
      <c r="J317" s="137"/>
      <c r="K317" s="137"/>
      <c r="L317" s="137"/>
      <c r="M317" s="137"/>
      <c r="N317" s="137"/>
      <c r="O317" s="137"/>
      <c r="P317" s="137"/>
      <c r="Q317" s="137"/>
      <c r="R317" s="137"/>
      <c r="S317" s="137"/>
      <c r="T317" s="137"/>
      <c r="U317" s="137"/>
      <c r="V317" s="137"/>
      <c r="W317" s="137"/>
      <c r="X317" s="30"/>
      <c r="Y317" s="30"/>
      <c r="Z317" s="30"/>
      <c r="AA317" s="30"/>
      <c r="AB317" s="30"/>
      <c r="AC317" s="30"/>
      <c r="AD317" s="30"/>
      <c r="AE317" s="30"/>
      <c r="AF317" s="30"/>
      <c r="AG317" s="30"/>
      <c r="AH317" s="30"/>
      <c r="AI317" s="30"/>
      <c r="AJ317" s="30"/>
      <c r="AK317" s="30"/>
      <c r="AL317" s="30"/>
    </row>
    <row r="318" spans="1:38" ht="15" customHeight="1">
      <c r="A318" s="137"/>
      <c r="B318" s="137"/>
      <c r="C318" s="137"/>
      <c r="D318" s="137"/>
      <c r="E318" s="137"/>
      <c r="F318" s="137"/>
      <c r="G318" s="137"/>
      <c r="H318" s="137"/>
      <c r="I318" s="137"/>
      <c r="J318" s="137"/>
      <c r="K318" s="137"/>
      <c r="L318" s="137"/>
      <c r="M318" s="137"/>
      <c r="N318" s="137"/>
      <c r="O318" s="137"/>
      <c r="P318" s="137"/>
      <c r="Q318" s="137"/>
      <c r="R318" s="137"/>
      <c r="S318" s="137"/>
      <c r="T318" s="137"/>
      <c r="U318" s="137"/>
      <c r="V318" s="137"/>
      <c r="W318" s="137"/>
      <c r="X318" s="30"/>
      <c r="Y318" s="30"/>
      <c r="Z318" s="30"/>
      <c r="AA318" s="30"/>
      <c r="AB318" s="30"/>
      <c r="AC318" s="30"/>
      <c r="AD318" s="30"/>
      <c r="AE318" s="30"/>
      <c r="AF318" s="30"/>
      <c r="AG318" s="30"/>
      <c r="AH318" s="30"/>
      <c r="AI318" s="30"/>
      <c r="AJ318" s="30"/>
      <c r="AK318" s="30"/>
      <c r="AL318" s="30"/>
    </row>
    <row r="319" spans="1:38" ht="15" customHeight="1">
      <c r="A319" s="137"/>
      <c r="B319" s="137"/>
      <c r="C319" s="137"/>
      <c r="D319" s="137"/>
      <c r="E319" s="137"/>
      <c r="F319" s="137"/>
      <c r="G319" s="137"/>
      <c r="H319" s="137"/>
      <c r="I319" s="137"/>
      <c r="J319" s="137"/>
      <c r="K319" s="137"/>
      <c r="L319" s="137"/>
      <c r="M319" s="137"/>
      <c r="N319" s="137"/>
      <c r="O319" s="137"/>
      <c r="P319" s="137"/>
      <c r="Q319" s="137"/>
      <c r="R319" s="137"/>
      <c r="S319" s="137"/>
      <c r="T319" s="137"/>
      <c r="U319" s="137"/>
      <c r="V319" s="137"/>
      <c r="W319" s="137"/>
      <c r="X319" s="30"/>
      <c r="Y319" s="30"/>
      <c r="Z319" s="30"/>
      <c r="AA319" s="30"/>
      <c r="AB319" s="30"/>
      <c r="AC319" s="30"/>
      <c r="AD319" s="30"/>
      <c r="AE319" s="30"/>
      <c r="AF319" s="30"/>
      <c r="AG319" s="30"/>
      <c r="AH319" s="30"/>
      <c r="AI319" s="30"/>
      <c r="AJ319" s="30"/>
      <c r="AK319" s="30"/>
      <c r="AL319" s="30"/>
    </row>
    <row r="320" spans="1:38" ht="15" customHeight="1">
      <c r="A320" s="137"/>
      <c r="B320" s="137"/>
      <c r="C320" s="137"/>
      <c r="D320" s="137"/>
      <c r="E320" s="137"/>
      <c r="F320" s="137"/>
      <c r="G320" s="137"/>
      <c r="H320" s="137"/>
      <c r="I320" s="137"/>
      <c r="J320" s="137"/>
      <c r="K320" s="137"/>
      <c r="L320" s="137"/>
      <c r="M320" s="137"/>
      <c r="N320" s="137"/>
      <c r="O320" s="137"/>
      <c r="P320" s="137"/>
      <c r="Q320" s="137"/>
      <c r="R320" s="137"/>
      <c r="S320" s="137"/>
      <c r="T320" s="137"/>
      <c r="U320" s="137"/>
      <c r="V320" s="137"/>
      <c r="W320" s="137"/>
      <c r="X320" s="30"/>
      <c r="Y320" s="30"/>
      <c r="Z320" s="30"/>
      <c r="AA320" s="30"/>
      <c r="AB320" s="30"/>
      <c r="AC320" s="30"/>
      <c r="AD320" s="30"/>
      <c r="AE320" s="30"/>
      <c r="AF320" s="30"/>
      <c r="AG320" s="30"/>
      <c r="AH320" s="30"/>
      <c r="AI320" s="30"/>
      <c r="AJ320" s="30"/>
      <c r="AK320" s="30"/>
      <c r="AL320" s="30"/>
    </row>
    <row r="321" spans="1:38" ht="15" customHeight="1">
      <c r="A321" s="137"/>
      <c r="B321" s="137"/>
      <c r="C321" s="137"/>
      <c r="D321" s="137"/>
      <c r="E321" s="137"/>
      <c r="F321" s="137"/>
      <c r="G321" s="137"/>
      <c r="H321" s="137"/>
      <c r="I321" s="137"/>
      <c r="J321" s="137"/>
      <c r="K321" s="137"/>
      <c r="L321" s="137"/>
      <c r="M321" s="137"/>
      <c r="N321" s="137"/>
      <c r="O321" s="137"/>
      <c r="P321" s="137"/>
      <c r="Q321" s="137"/>
      <c r="R321" s="137"/>
      <c r="S321" s="137"/>
      <c r="T321" s="137"/>
      <c r="U321" s="137"/>
      <c r="V321" s="137"/>
      <c r="W321" s="137"/>
      <c r="X321" s="30"/>
      <c r="Y321" s="30"/>
      <c r="Z321" s="30"/>
      <c r="AA321" s="30"/>
      <c r="AB321" s="30"/>
      <c r="AC321" s="30"/>
      <c r="AD321" s="30"/>
      <c r="AE321" s="30"/>
      <c r="AF321" s="30"/>
      <c r="AG321" s="30"/>
      <c r="AH321" s="30"/>
      <c r="AI321" s="30"/>
      <c r="AJ321" s="30"/>
      <c r="AK321" s="30"/>
      <c r="AL321" s="30"/>
    </row>
    <row r="322" spans="1:38" ht="15" customHeight="1">
      <c r="A322" s="137"/>
      <c r="B322" s="137"/>
      <c r="C322" s="137"/>
      <c r="D322" s="137"/>
      <c r="E322" s="137"/>
      <c r="F322" s="137"/>
      <c r="G322" s="137"/>
      <c r="H322" s="137"/>
      <c r="I322" s="137"/>
      <c r="J322" s="137"/>
      <c r="K322" s="137"/>
      <c r="L322" s="137"/>
      <c r="M322" s="137"/>
      <c r="N322" s="137"/>
      <c r="O322" s="137"/>
      <c r="P322" s="137"/>
      <c r="Q322" s="137"/>
      <c r="R322" s="137"/>
      <c r="S322" s="137"/>
      <c r="T322" s="137"/>
      <c r="U322" s="137"/>
      <c r="V322" s="137"/>
      <c r="W322" s="137"/>
      <c r="X322" s="30"/>
      <c r="Y322" s="30"/>
      <c r="Z322" s="30"/>
      <c r="AA322" s="30"/>
      <c r="AB322" s="30"/>
      <c r="AC322" s="30"/>
      <c r="AD322" s="30"/>
      <c r="AE322" s="30"/>
      <c r="AF322" s="30"/>
      <c r="AG322" s="30"/>
      <c r="AH322" s="30"/>
      <c r="AI322" s="30"/>
      <c r="AJ322" s="30"/>
      <c r="AK322" s="30"/>
      <c r="AL322" s="30"/>
    </row>
    <row r="323" spans="1:38" ht="15" customHeight="1">
      <c r="A323" s="137"/>
      <c r="B323" s="137"/>
      <c r="C323" s="137"/>
      <c r="D323" s="137"/>
      <c r="E323" s="137"/>
      <c r="F323" s="137"/>
      <c r="G323" s="137"/>
      <c r="H323" s="137"/>
      <c r="I323" s="137"/>
      <c r="J323" s="137"/>
      <c r="K323" s="137"/>
      <c r="L323" s="137"/>
      <c r="M323" s="137"/>
      <c r="N323" s="137"/>
      <c r="O323" s="137"/>
      <c r="P323" s="137"/>
      <c r="Q323" s="137"/>
      <c r="R323" s="137"/>
      <c r="S323" s="137"/>
      <c r="T323" s="137"/>
      <c r="U323" s="137"/>
      <c r="V323" s="137"/>
      <c r="W323" s="137"/>
      <c r="X323" s="30"/>
      <c r="Y323" s="30"/>
      <c r="Z323" s="30"/>
      <c r="AA323" s="30"/>
      <c r="AB323" s="30"/>
      <c r="AC323" s="30"/>
      <c r="AD323" s="30"/>
      <c r="AE323" s="30"/>
      <c r="AF323" s="30"/>
      <c r="AG323" s="30"/>
      <c r="AH323" s="30"/>
      <c r="AI323" s="30"/>
      <c r="AJ323" s="30"/>
      <c r="AK323" s="30"/>
      <c r="AL323" s="30"/>
    </row>
    <row r="324" spans="1:38" ht="15" customHeight="1">
      <c r="A324" s="137"/>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30"/>
      <c r="Y324" s="30"/>
      <c r="Z324" s="30"/>
      <c r="AA324" s="30"/>
      <c r="AB324" s="30"/>
      <c r="AC324" s="30"/>
      <c r="AD324" s="30"/>
      <c r="AE324" s="30"/>
      <c r="AF324" s="30"/>
      <c r="AG324" s="30"/>
      <c r="AH324" s="30"/>
      <c r="AI324" s="30"/>
      <c r="AJ324" s="30"/>
      <c r="AK324" s="30"/>
      <c r="AL324" s="30"/>
    </row>
    <row r="325" spans="1:38" ht="15" customHeight="1">
      <c r="A325" s="137"/>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30"/>
      <c r="Y325" s="30"/>
      <c r="Z325" s="30"/>
      <c r="AA325" s="30"/>
      <c r="AB325" s="30"/>
      <c r="AC325" s="30"/>
      <c r="AD325" s="30"/>
      <c r="AE325" s="30"/>
      <c r="AF325" s="30"/>
      <c r="AG325" s="30"/>
      <c r="AH325" s="30"/>
      <c r="AI325" s="30"/>
      <c r="AJ325" s="30"/>
      <c r="AK325" s="30"/>
      <c r="AL325" s="30"/>
    </row>
    <row r="326" spans="1:38" ht="15" customHeight="1">
      <c r="A326" s="137"/>
      <c r="B326" s="137"/>
      <c r="C326" s="137"/>
      <c r="D326" s="137"/>
      <c r="E326" s="137"/>
      <c r="F326" s="137"/>
      <c r="G326" s="137"/>
      <c r="H326" s="137"/>
      <c r="I326" s="137"/>
      <c r="J326" s="137"/>
      <c r="K326" s="137"/>
      <c r="L326" s="137"/>
      <c r="M326" s="137"/>
      <c r="N326" s="137"/>
      <c r="O326" s="137"/>
      <c r="P326" s="137"/>
      <c r="Q326" s="137"/>
      <c r="R326" s="137"/>
      <c r="S326" s="137"/>
      <c r="T326" s="137"/>
      <c r="U326" s="137"/>
      <c r="V326" s="137"/>
      <c r="W326" s="137"/>
      <c r="X326" s="30"/>
      <c r="Y326" s="30"/>
      <c r="Z326" s="30"/>
      <c r="AA326" s="30"/>
      <c r="AB326" s="30"/>
      <c r="AC326" s="30"/>
      <c r="AD326" s="30"/>
      <c r="AE326" s="30"/>
      <c r="AF326" s="30"/>
      <c r="AG326" s="30"/>
      <c r="AH326" s="30"/>
      <c r="AI326" s="30"/>
      <c r="AJ326" s="30"/>
      <c r="AK326" s="30"/>
      <c r="AL326" s="30"/>
    </row>
    <row r="327" spans="1:38" ht="15" customHeight="1">
      <c r="A327" s="137"/>
      <c r="B327" s="137"/>
      <c r="C327" s="137"/>
      <c r="D327" s="137"/>
      <c r="E327" s="137"/>
      <c r="F327" s="137"/>
      <c r="G327" s="137"/>
      <c r="H327" s="137"/>
      <c r="I327" s="137"/>
      <c r="J327" s="137"/>
      <c r="K327" s="137"/>
      <c r="L327" s="137"/>
      <c r="M327" s="137"/>
      <c r="N327" s="137"/>
      <c r="O327" s="137"/>
      <c r="P327" s="137"/>
      <c r="Q327" s="137"/>
      <c r="R327" s="137"/>
      <c r="S327" s="137"/>
      <c r="T327" s="137"/>
      <c r="U327" s="137"/>
      <c r="V327" s="137"/>
      <c r="W327" s="137"/>
      <c r="X327" s="30"/>
      <c r="Y327" s="30"/>
      <c r="Z327" s="30"/>
      <c r="AA327" s="30"/>
      <c r="AB327" s="30"/>
      <c r="AC327" s="30"/>
      <c r="AD327" s="30"/>
      <c r="AE327" s="30"/>
      <c r="AF327" s="30"/>
      <c r="AG327" s="30"/>
      <c r="AH327" s="30"/>
      <c r="AI327" s="30"/>
      <c r="AJ327" s="30"/>
      <c r="AK327" s="30"/>
      <c r="AL327" s="30"/>
    </row>
    <row r="328" spans="1:38" ht="15" customHeight="1">
      <c r="A328" s="137"/>
      <c r="B328" s="137"/>
      <c r="C328" s="137"/>
      <c r="D328" s="137"/>
      <c r="E328" s="137"/>
      <c r="F328" s="137"/>
      <c r="G328" s="137"/>
      <c r="H328" s="137"/>
      <c r="I328" s="137"/>
      <c r="J328" s="137"/>
      <c r="K328" s="137"/>
      <c r="L328" s="137"/>
      <c r="M328" s="137"/>
      <c r="N328" s="137"/>
      <c r="O328" s="137"/>
      <c r="P328" s="137"/>
      <c r="Q328" s="137"/>
      <c r="R328" s="137"/>
      <c r="S328" s="137"/>
      <c r="T328" s="137"/>
      <c r="U328" s="137"/>
      <c r="V328" s="137"/>
      <c r="W328" s="137"/>
      <c r="X328" s="30"/>
      <c r="Y328" s="30"/>
      <c r="Z328" s="30"/>
      <c r="AA328" s="30"/>
      <c r="AB328" s="30"/>
      <c r="AC328" s="30"/>
      <c r="AD328" s="30"/>
      <c r="AE328" s="30"/>
      <c r="AF328" s="30"/>
      <c r="AG328" s="30"/>
      <c r="AH328" s="30"/>
      <c r="AI328" s="30"/>
      <c r="AJ328" s="30"/>
      <c r="AK328" s="30"/>
      <c r="AL328" s="30"/>
    </row>
    <row r="329" spans="1:38" ht="15" customHeight="1">
      <c r="X329" s="30"/>
      <c r="Y329" s="30"/>
      <c r="Z329" s="30"/>
      <c r="AA329" s="30"/>
      <c r="AB329" s="30"/>
      <c r="AC329" s="30"/>
      <c r="AD329" s="30"/>
      <c r="AE329" s="30"/>
      <c r="AF329" s="30"/>
      <c r="AG329" s="30"/>
      <c r="AH329" s="30"/>
      <c r="AI329" s="30"/>
      <c r="AJ329" s="30"/>
      <c r="AK329" s="30"/>
      <c r="AL329" s="30"/>
    </row>
  </sheetData>
  <mergeCells count="95">
    <mergeCell ref="O7:S7"/>
    <mergeCell ref="Q14:Q15"/>
    <mergeCell ref="R14:R15"/>
    <mergeCell ref="O8:O9"/>
    <mergeCell ref="P8:P9"/>
    <mergeCell ref="P12:P13"/>
    <mergeCell ref="S12:S13"/>
    <mergeCell ref="R10:R11"/>
    <mergeCell ref="S14:S15"/>
    <mergeCell ref="I7:I8"/>
    <mergeCell ref="J7:J8"/>
    <mergeCell ref="K7:K8"/>
    <mergeCell ref="H9:H16"/>
    <mergeCell ref="F13:F14"/>
    <mergeCell ref="I9:I16"/>
    <mergeCell ref="F15:F16"/>
    <mergeCell ref="D4:S4"/>
    <mergeCell ref="D3:S3"/>
    <mergeCell ref="N10:N11"/>
    <mergeCell ref="O10:O11"/>
    <mergeCell ref="N12:N13"/>
    <mergeCell ref="O12:O13"/>
    <mergeCell ref="P10:P11"/>
    <mergeCell ref="Q10:Q11"/>
    <mergeCell ref="S8:S9"/>
    <mergeCell ref="Q12:Q13"/>
    <mergeCell ref="R12:R13"/>
    <mergeCell ref="S10:S11"/>
    <mergeCell ref="E7:H7"/>
    <mergeCell ref="D6:K6"/>
    <mergeCell ref="L9:L16"/>
    <mergeCell ref="D7:D8"/>
    <mergeCell ref="E44:I44"/>
    <mergeCell ref="E45:I45"/>
    <mergeCell ref="E46:I46"/>
    <mergeCell ref="D1:H1"/>
    <mergeCell ref="M7:N9"/>
    <mergeCell ref="M26:R26"/>
    <mergeCell ref="M27:R27"/>
    <mergeCell ref="J9:J16"/>
    <mergeCell ref="K9:K16"/>
    <mergeCell ref="Q8:Q9"/>
    <mergeCell ref="R8:R9"/>
    <mergeCell ref="E38:I38"/>
    <mergeCell ref="E39:I39"/>
    <mergeCell ref="E40:I40"/>
    <mergeCell ref="D42:J42"/>
    <mergeCell ref="E13:E14"/>
    <mergeCell ref="E36:I36"/>
    <mergeCell ref="G9:G10"/>
    <mergeCell ref="G11:G12"/>
    <mergeCell ref="G13:G14"/>
    <mergeCell ref="G15:G16"/>
    <mergeCell ref="D21:J21"/>
    <mergeCell ref="D9:D16"/>
    <mergeCell ref="E15:E16"/>
    <mergeCell ref="E11:E12"/>
    <mergeCell ref="M25:N25"/>
    <mergeCell ref="O25:R25"/>
    <mergeCell ref="F9:F10"/>
    <mergeCell ref="E9:E10"/>
    <mergeCell ref="F11:F12"/>
    <mergeCell ref="O24:R24"/>
    <mergeCell ref="O23:R23"/>
    <mergeCell ref="M23:N23"/>
    <mergeCell ref="M22:N22"/>
    <mergeCell ref="O22:R22"/>
    <mergeCell ref="N14:N15"/>
    <mergeCell ref="O14:O15"/>
    <mergeCell ref="P14:P15"/>
    <mergeCell ref="M24:N24"/>
    <mergeCell ref="S17:S18"/>
    <mergeCell ref="M21:S21"/>
    <mergeCell ref="N17:N18"/>
    <mergeCell ref="O17:O18"/>
    <mergeCell ref="P17:P18"/>
    <mergeCell ref="Q17:Q18"/>
    <mergeCell ref="R17:R18"/>
    <mergeCell ref="M10:M19"/>
    <mergeCell ref="B21:C56"/>
    <mergeCell ref="E23:I23"/>
    <mergeCell ref="E24:I24"/>
    <mergeCell ref="E25:I25"/>
    <mergeCell ref="E26:I26"/>
    <mergeCell ref="D28:J28"/>
    <mergeCell ref="E29:I29"/>
    <mergeCell ref="E30:I30"/>
    <mergeCell ref="E31:I31"/>
    <mergeCell ref="E32:I32"/>
    <mergeCell ref="E47:I47"/>
    <mergeCell ref="E33:I33"/>
    <mergeCell ref="E37:I37"/>
    <mergeCell ref="E43:I43"/>
    <mergeCell ref="E22:I22"/>
    <mergeCell ref="D35:J35"/>
  </mergeCells>
  <dataValidations count="1">
    <dataValidation type="list" allowBlank="1" sqref="F9 F11 F13 F15" xr:uid="{00000000-0002-0000-0500-000002000000}">
      <formula1>"0,1,2,3"</formula1>
    </dataValidation>
  </dataValidations>
  <pageMargins left="0.7" right="0.7" top="0.75" bottom="0.75" header="0" footer="0"/>
  <pageSetup orientation="landscape" r:id="rId1"/>
  <headerFooter>
    <oddHeader>&amp;R005B82R006282ISK REPORT CALCULATION TOOL: VCS Version 3</oddHeader>
    <oddFooter>&amp;Lv3.0&amp;R&amp;P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 - " xr:uid="{B1F25602-2654-41A0-8B64-AE6B689CE2C2}">
          <x14:formula1>
            <xm:f>'Data Valid. Internal-External'!$AV$4:$AV$10</xm:f>
          </x14:formula1>
          <xm:sqref>I9:I16</xm:sqref>
        </x14:dataValidation>
        <x14:dataValidation type="list" allowBlank="1" xr:uid="{1F86D59E-3DC5-40A2-A912-0E0FDF951F6E}">
          <x14:formula1>
            <xm:f>'Data Valid. Internal-External'!$AU$4:$AU$6</xm:f>
          </x14:formula1>
          <xm:sqref>J9:J16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outlinePr summaryBelow="0" summaryRight="0"/>
  </sheetPr>
  <dimension ref="A1:T1004"/>
  <sheetViews>
    <sheetView zoomScaleNormal="100" workbookViewId="0">
      <pane xSplit="5" ySplit="3" topLeftCell="P4" activePane="bottomRight" state="frozen"/>
      <selection pane="bottomRight" activeCell="P4" sqref="P4"/>
      <selection pane="bottomLeft" activeCell="A4" sqref="A4"/>
      <selection pane="topRight" activeCell="F1" sqref="F1"/>
    </sheetView>
  </sheetViews>
  <sheetFormatPr defaultColWidth="12.42578125" defaultRowHeight="15" customHeight="1"/>
  <cols>
    <col min="1" max="1" width="3.42578125" customWidth="1"/>
    <col min="2" max="2" width="18.42578125" customWidth="1"/>
    <col min="3" max="3" width="10" customWidth="1"/>
    <col min="4" max="4" width="20.42578125" customWidth="1"/>
    <col min="5" max="5" width="8.42578125" customWidth="1"/>
    <col min="6" max="6" width="3.42578125" customWidth="1"/>
    <col min="7" max="7" width="8.85546875" customWidth="1"/>
    <col min="8" max="8" width="32.42578125" bestFit="1" customWidth="1"/>
    <col min="9" max="12" width="43.85546875" bestFit="1" customWidth="1"/>
    <col min="13" max="15" width="33.42578125" bestFit="1" customWidth="1"/>
    <col min="16" max="16" width="32.42578125" bestFit="1" customWidth="1"/>
    <col min="17" max="18" width="33.42578125" bestFit="1" customWidth="1"/>
    <col min="19" max="19" width="28.140625" bestFit="1" customWidth="1"/>
    <col min="20" max="20" width="33.42578125" bestFit="1" customWidth="1"/>
  </cols>
  <sheetData>
    <row r="1" spans="1:20" ht="15" customHeight="1">
      <c r="A1" s="620" t="s">
        <v>363</v>
      </c>
      <c r="B1" s="626"/>
      <c r="C1" s="626"/>
      <c r="D1" s="626"/>
      <c r="E1" s="652"/>
      <c r="G1" s="198" t="s">
        <v>364</v>
      </c>
    </row>
    <row r="2" spans="1:20">
      <c r="A2" s="626"/>
      <c r="B2" s="626"/>
      <c r="C2" s="626"/>
      <c r="D2" s="626"/>
      <c r="E2" s="652"/>
      <c r="G2" s="50" t="s">
        <v>213</v>
      </c>
      <c r="H2" s="621" t="s">
        <v>365</v>
      </c>
      <c r="I2" s="686"/>
      <c r="J2" s="662"/>
      <c r="K2" s="191" t="s">
        <v>366</v>
      </c>
      <c r="L2" s="192"/>
      <c r="M2" s="192"/>
      <c r="N2" s="192"/>
      <c r="O2" s="192"/>
      <c r="P2" s="193"/>
      <c r="Q2" s="621" t="s">
        <v>367</v>
      </c>
      <c r="R2" s="662"/>
      <c r="S2" s="621" t="s">
        <v>368</v>
      </c>
      <c r="T2" s="622"/>
    </row>
    <row r="3" spans="1:20">
      <c r="A3" s="237" t="s">
        <v>369</v>
      </c>
      <c r="B3" s="238" t="s">
        <v>370</v>
      </c>
      <c r="C3" s="239" t="s">
        <v>213</v>
      </c>
      <c r="D3" s="239" t="s">
        <v>371</v>
      </c>
      <c r="E3" s="239" t="s">
        <v>372</v>
      </c>
      <c r="G3" s="51" t="s">
        <v>285</v>
      </c>
      <c r="H3" s="40" t="s">
        <v>223</v>
      </c>
      <c r="I3" s="41" t="s">
        <v>224</v>
      </c>
      <c r="J3" s="41" t="s">
        <v>225</v>
      </c>
      <c r="K3" s="40" t="s">
        <v>227</v>
      </c>
      <c r="L3" s="42" t="s">
        <v>228</v>
      </c>
      <c r="M3" s="42" t="s">
        <v>229</v>
      </c>
      <c r="N3" s="335" t="s">
        <v>230</v>
      </c>
      <c r="O3" s="335" t="s">
        <v>231</v>
      </c>
      <c r="P3" s="335" t="s">
        <v>232</v>
      </c>
      <c r="Q3" s="40" t="s">
        <v>234</v>
      </c>
      <c r="R3" s="42" t="s">
        <v>235</v>
      </c>
      <c r="S3" s="42" t="s">
        <v>238</v>
      </c>
      <c r="T3" s="335" t="s">
        <v>239</v>
      </c>
    </row>
    <row r="4" spans="1:20" ht="15" customHeight="1">
      <c r="A4" s="43">
        <v>1</v>
      </c>
      <c r="B4" s="240" t="s">
        <v>373</v>
      </c>
      <c r="C4" s="336" t="s">
        <v>374</v>
      </c>
      <c r="D4" s="336" t="s">
        <v>375</v>
      </c>
      <c r="E4" s="336" t="s">
        <v>376</v>
      </c>
      <c r="H4" s="52" t="s">
        <v>377</v>
      </c>
      <c r="I4" s="52" t="s">
        <v>377</v>
      </c>
      <c r="J4" s="53" t="s">
        <v>378</v>
      </c>
      <c r="K4" s="54" t="s">
        <v>379</v>
      </c>
      <c r="L4" s="55" t="s">
        <v>380</v>
      </c>
      <c r="M4" s="55" t="s">
        <v>380</v>
      </c>
      <c r="N4" s="52" t="s">
        <v>377</v>
      </c>
      <c r="O4" s="56" t="s">
        <v>381</v>
      </c>
      <c r="P4" s="52" t="s">
        <v>377</v>
      </c>
      <c r="Q4" s="55" t="s">
        <v>380</v>
      </c>
      <c r="R4" s="56" t="s">
        <v>381</v>
      </c>
      <c r="S4" s="52" t="s">
        <v>377</v>
      </c>
      <c r="T4" s="52" t="s">
        <v>377</v>
      </c>
    </row>
    <row r="5" spans="1:20" ht="15" customHeight="1">
      <c r="A5" s="43">
        <v>2</v>
      </c>
      <c r="B5" s="240" t="s">
        <v>382</v>
      </c>
      <c r="C5" s="336" t="s">
        <v>374</v>
      </c>
      <c r="D5" s="336" t="s">
        <v>383</v>
      </c>
      <c r="E5" s="336" t="s">
        <v>384</v>
      </c>
      <c r="H5" s="52" t="s">
        <v>377</v>
      </c>
      <c r="I5" s="52" t="s">
        <v>377</v>
      </c>
      <c r="J5" s="53" t="s">
        <v>378</v>
      </c>
      <c r="K5" s="55" t="s">
        <v>380</v>
      </c>
      <c r="L5" s="56" t="s">
        <v>381</v>
      </c>
      <c r="M5" s="55" t="s">
        <v>380</v>
      </c>
      <c r="N5" s="55" t="s">
        <v>380</v>
      </c>
      <c r="O5" s="55" t="s">
        <v>380</v>
      </c>
      <c r="P5" s="52" t="s">
        <v>377</v>
      </c>
      <c r="Q5" s="53" t="s">
        <v>378</v>
      </c>
      <c r="R5" s="194" t="s">
        <v>385</v>
      </c>
      <c r="S5" s="52" t="s">
        <v>377</v>
      </c>
      <c r="T5" s="52" t="s">
        <v>377</v>
      </c>
    </row>
    <row r="6" spans="1:20" ht="15" customHeight="1">
      <c r="A6" s="43">
        <v>3</v>
      </c>
      <c r="B6" s="240" t="s">
        <v>382</v>
      </c>
      <c r="C6" s="336" t="s">
        <v>374</v>
      </c>
      <c r="D6" s="336" t="s">
        <v>386</v>
      </c>
      <c r="E6" s="336" t="s">
        <v>387</v>
      </c>
      <c r="H6" s="52" t="s">
        <v>377</v>
      </c>
      <c r="I6" s="52" t="s">
        <v>377</v>
      </c>
      <c r="J6" s="53" t="s">
        <v>378</v>
      </c>
      <c r="K6" s="55" t="s">
        <v>380</v>
      </c>
      <c r="L6" s="56" t="s">
        <v>381</v>
      </c>
      <c r="M6" s="194" t="s">
        <v>385</v>
      </c>
      <c r="N6" s="56" t="s">
        <v>381</v>
      </c>
      <c r="O6" s="56" t="s">
        <v>381</v>
      </c>
      <c r="P6" s="56" t="s">
        <v>381</v>
      </c>
      <c r="Q6" s="55" t="s">
        <v>380</v>
      </c>
      <c r="R6" s="56" t="s">
        <v>381</v>
      </c>
      <c r="S6" s="52" t="s">
        <v>377</v>
      </c>
      <c r="T6" s="52" t="s">
        <v>377</v>
      </c>
    </row>
    <row r="7" spans="1:20" ht="15" customHeight="1">
      <c r="A7" s="43">
        <v>4</v>
      </c>
      <c r="B7" s="240" t="s">
        <v>382</v>
      </c>
      <c r="C7" s="336" t="s">
        <v>374</v>
      </c>
      <c r="D7" s="336" t="s">
        <v>388</v>
      </c>
      <c r="E7" s="336" t="s">
        <v>389</v>
      </c>
      <c r="H7" s="52" t="s">
        <v>377</v>
      </c>
      <c r="I7" s="52" t="s">
        <v>377</v>
      </c>
      <c r="J7" s="53" t="s">
        <v>378</v>
      </c>
      <c r="K7" s="52" t="s">
        <v>377</v>
      </c>
      <c r="L7" s="56" t="s">
        <v>381</v>
      </c>
      <c r="M7" s="55" t="s">
        <v>380</v>
      </c>
      <c r="N7" s="54" t="s">
        <v>379</v>
      </c>
      <c r="O7" s="55" t="s">
        <v>380</v>
      </c>
      <c r="P7" s="56" t="s">
        <v>381</v>
      </c>
      <c r="Q7" s="55" t="s">
        <v>380</v>
      </c>
      <c r="R7" s="56" t="s">
        <v>381</v>
      </c>
      <c r="S7" s="52" t="s">
        <v>377</v>
      </c>
      <c r="T7" s="52" t="s">
        <v>377</v>
      </c>
    </row>
    <row r="8" spans="1:20" ht="15" customHeight="1">
      <c r="A8" s="43">
        <v>5</v>
      </c>
      <c r="B8" s="240" t="s">
        <v>382</v>
      </c>
      <c r="C8" s="336" t="s">
        <v>374</v>
      </c>
      <c r="D8" s="336" t="s">
        <v>390</v>
      </c>
      <c r="E8" s="336" t="s">
        <v>391</v>
      </c>
      <c r="H8" s="52" t="s">
        <v>377</v>
      </c>
      <c r="I8" s="52" t="s">
        <v>377</v>
      </c>
      <c r="J8" s="53" t="s">
        <v>378</v>
      </c>
      <c r="K8" s="52" t="s">
        <v>377</v>
      </c>
      <c r="L8" s="56" t="s">
        <v>381</v>
      </c>
      <c r="M8" s="194" t="s">
        <v>385</v>
      </c>
      <c r="N8" s="53" t="s">
        <v>378</v>
      </c>
      <c r="O8" s="55" t="s">
        <v>380</v>
      </c>
      <c r="P8" s="56" t="s">
        <v>381</v>
      </c>
      <c r="Q8" s="55" t="s">
        <v>380</v>
      </c>
      <c r="R8" s="194" t="s">
        <v>385</v>
      </c>
      <c r="S8" s="56" t="s">
        <v>381</v>
      </c>
      <c r="T8" s="52" t="s">
        <v>377</v>
      </c>
    </row>
    <row r="9" spans="1:20" ht="15" customHeight="1">
      <c r="A9" s="43">
        <v>6</v>
      </c>
      <c r="B9" s="240" t="s">
        <v>382</v>
      </c>
      <c r="C9" s="336" t="s">
        <v>374</v>
      </c>
      <c r="D9" s="336" t="s">
        <v>392</v>
      </c>
      <c r="E9" s="336" t="s">
        <v>393</v>
      </c>
      <c r="H9" s="52" t="s">
        <v>377</v>
      </c>
      <c r="I9" s="52" t="s">
        <v>377</v>
      </c>
      <c r="J9" s="53" t="s">
        <v>378</v>
      </c>
      <c r="K9" s="52" t="s">
        <v>377</v>
      </c>
      <c r="L9" s="56" t="s">
        <v>381</v>
      </c>
      <c r="M9" s="56" t="s">
        <v>381</v>
      </c>
      <c r="N9" s="54" t="s">
        <v>379</v>
      </c>
      <c r="O9" s="55" t="s">
        <v>380</v>
      </c>
      <c r="P9" s="56" t="s">
        <v>381</v>
      </c>
      <c r="Q9" s="55" t="s">
        <v>380</v>
      </c>
      <c r="R9" s="197" t="s">
        <v>385</v>
      </c>
      <c r="S9" s="52" t="s">
        <v>377</v>
      </c>
      <c r="T9" s="52" t="s">
        <v>377</v>
      </c>
    </row>
    <row r="10" spans="1:20" ht="15" customHeight="1">
      <c r="A10" s="43">
        <v>7</v>
      </c>
      <c r="B10" s="240" t="s">
        <v>373</v>
      </c>
      <c r="C10" s="336" t="s">
        <v>374</v>
      </c>
      <c r="D10" s="336" t="s">
        <v>394</v>
      </c>
      <c r="E10" s="336" t="s">
        <v>395</v>
      </c>
      <c r="H10" s="52" t="s">
        <v>377</v>
      </c>
      <c r="I10" s="52" t="s">
        <v>377</v>
      </c>
      <c r="J10" s="53" t="s">
        <v>378</v>
      </c>
      <c r="K10" s="54" t="s">
        <v>379</v>
      </c>
      <c r="L10" s="55" t="s">
        <v>380</v>
      </c>
      <c r="M10" s="55" t="s">
        <v>380</v>
      </c>
      <c r="N10" s="56" t="s">
        <v>381</v>
      </c>
      <c r="O10" s="56" t="s">
        <v>381</v>
      </c>
      <c r="P10" s="56" t="s">
        <v>381</v>
      </c>
      <c r="Q10" s="55" t="s">
        <v>380</v>
      </c>
      <c r="R10" s="56" t="s">
        <v>381</v>
      </c>
      <c r="S10" s="52" t="s">
        <v>377</v>
      </c>
      <c r="T10" s="52" t="s">
        <v>377</v>
      </c>
    </row>
    <row r="11" spans="1:20" ht="15" customHeight="1">
      <c r="A11" s="43">
        <v>8</v>
      </c>
      <c r="B11" s="240" t="s">
        <v>396</v>
      </c>
      <c r="C11" s="336" t="s">
        <v>374</v>
      </c>
      <c r="D11" s="336" t="s">
        <v>397</v>
      </c>
      <c r="E11" s="336" t="s">
        <v>398</v>
      </c>
      <c r="H11" s="52" t="s">
        <v>377</v>
      </c>
      <c r="I11" s="52" t="s">
        <v>377</v>
      </c>
      <c r="J11" s="53" t="s">
        <v>378</v>
      </c>
      <c r="K11" s="52" t="s">
        <v>377</v>
      </c>
      <c r="L11" s="55" t="s">
        <v>380</v>
      </c>
      <c r="M11" s="55" t="s">
        <v>380</v>
      </c>
      <c r="N11" s="55" t="s">
        <v>380</v>
      </c>
      <c r="O11" s="55" t="s">
        <v>380</v>
      </c>
      <c r="P11" s="55" t="s">
        <v>380</v>
      </c>
      <c r="Q11" s="55" t="s">
        <v>380</v>
      </c>
      <c r="R11" s="197" t="s">
        <v>385</v>
      </c>
      <c r="S11" s="52" t="s">
        <v>377</v>
      </c>
      <c r="T11" s="52" t="s">
        <v>377</v>
      </c>
    </row>
    <row r="12" spans="1:20" ht="15" customHeight="1">
      <c r="A12" s="43">
        <v>9</v>
      </c>
      <c r="B12" s="240" t="s">
        <v>396</v>
      </c>
      <c r="C12" s="336" t="s">
        <v>374</v>
      </c>
      <c r="D12" s="336" t="s">
        <v>399</v>
      </c>
      <c r="E12" s="336" t="s">
        <v>400</v>
      </c>
      <c r="H12" s="52" t="s">
        <v>377</v>
      </c>
      <c r="I12" s="52" t="s">
        <v>377</v>
      </c>
      <c r="J12" s="53" t="s">
        <v>378</v>
      </c>
      <c r="K12" s="54" t="s">
        <v>379</v>
      </c>
      <c r="L12" s="55" t="s">
        <v>380</v>
      </c>
      <c r="M12" s="55" t="s">
        <v>380</v>
      </c>
      <c r="N12" s="56" t="s">
        <v>381</v>
      </c>
      <c r="O12" s="56" t="s">
        <v>381</v>
      </c>
      <c r="P12" s="52" t="s">
        <v>377</v>
      </c>
      <c r="Q12" s="56" t="s">
        <v>381</v>
      </c>
      <c r="R12" s="56" t="s">
        <v>381</v>
      </c>
      <c r="S12" s="52" t="s">
        <v>377</v>
      </c>
      <c r="T12" s="52" t="s">
        <v>377</v>
      </c>
    </row>
    <row r="13" spans="1:20" ht="15" customHeight="1">
      <c r="A13" s="43">
        <v>10</v>
      </c>
      <c r="B13" s="240" t="s">
        <v>396</v>
      </c>
      <c r="C13" s="336" t="s">
        <v>374</v>
      </c>
      <c r="D13" s="336" t="s">
        <v>401</v>
      </c>
      <c r="E13" s="336" t="s">
        <v>402</v>
      </c>
      <c r="H13" s="52" t="s">
        <v>377</v>
      </c>
      <c r="I13" s="52" t="s">
        <v>377</v>
      </c>
      <c r="J13" s="53" t="s">
        <v>378</v>
      </c>
      <c r="K13" s="55" t="s">
        <v>380</v>
      </c>
      <c r="L13" s="56" t="s">
        <v>381</v>
      </c>
      <c r="M13" s="199" t="s">
        <v>385</v>
      </c>
      <c r="N13" s="56" t="s">
        <v>381</v>
      </c>
      <c r="O13" s="52" t="s">
        <v>377</v>
      </c>
      <c r="P13" s="52" t="s">
        <v>377</v>
      </c>
      <c r="Q13" s="56" t="s">
        <v>381</v>
      </c>
      <c r="R13" s="197" t="s">
        <v>385</v>
      </c>
      <c r="S13" s="197" t="s">
        <v>385</v>
      </c>
      <c r="T13" s="197" t="s">
        <v>385</v>
      </c>
    </row>
    <row r="14" spans="1:20" ht="15" customHeight="1">
      <c r="A14" s="43">
        <v>11</v>
      </c>
      <c r="B14" s="240" t="s">
        <v>396</v>
      </c>
      <c r="C14" s="336" t="s">
        <v>374</v>
      </c>
      <c r="D14" s="336" t="s">
        <v>403</v>
      </c>
      <c r="E14" s="336" t="s">
        <v>404</v>
      </c>
      <c r="H14" s="52" t="s">
        <v>377</v>
      </c>
      <c r="I14" s="52" t="s">
        <v>377</v>
      </c>
      <c r="J14" s="53" t="s">
        <v>378</v>
      </c>
      <c r="K14" s="53" t="s">
        <v>378</v>
      </c>
      <c r="L14" s="55" t="s">
        <v>380</v>
      </c>
      <c r="M14" s="199" t="s">
        <v>385</v>
      </c>
      <c r="N14" s="56" t="s">
        <v>381</v>
      </c>
      <c r="O14" s="55" t="s">
        <v>380</v>
      </c>
      <c r="P14" s="52" t="s">
        <v>377</v>
      </c>
      <c r="Q14" s="56" t="s">
        <v>381</v>
      </c>
      <c r="R14" s="197" t="s">
        <v>385</v>
      </c>
      <c r="S14" s="52" t="s">
        <v>377</v>
      </c>
      <c r="T14" s="52" t="s">
        <v>377</v>
      </c>
    </row>
    <row r="15" spans="1:20" ht="15" customHeight="1">
      <c r="A15" s="43">
        <v>12</v>
      </c>
      <c r="B15" s="240" t="s">
        <v>396</v>
      </c>
      <c r="C15" s="336" t="s">
        <v>374</v>
      </c>
      <c r="D15" s="336" t="s">
        <v>405</v>
      </c>
      <c r="E15" s="336" t="s">
        <v>406</v>
      </c>
      <c r="H15" s="52" t="s">
        <v>377</v>
      </c>
      <c r="I15" s="52" t="s">
        <v>377</v>
      </c>
      <c r="J15" s="53" t="s">
        <v>378</v>
      </c>
      <c r="K15" s="53" t="s">
        <v>378</v>
      </c>
      <c r="L15" s="55" t="s">
        <v>380</v>
      </c>
      <c r="M15" s="55" t="s">
        <v>380</v>
      </c>
      <c r="N15" s="56" t="s">
        <v>381</v>
      </c>
      <c r="O15" s="56" t="s">
        <v>381</v>
      </c>
      <c r="P15" s="52" t="s">
        <v>377</v>
      </c>
      <c r="Q15" s="55" t="s">
        <v>380</v>
      </c>
      <c r="R15" s="197" t="s">
        <v>385</v>
      </c>
      <c r="S15" s="52" t="s">
        <v>377</v>
      </c>
      <c r="T15" s="52" t="s">
        <v>377</v>
      </c>
    </row>
    <row r="16" spans="1:20" ht="15" customHeight="1">
      <c r="A16" s="43">
        <v>13</v>
      </c>
      <c r="B16" s="240" t="s">
        <v>396</v>
      </c>
      <c r="C16" s="336" t="s">
        <v>374</v>
      </c>
      <c r="D16" s="336" t="s">
        <v>407</v>
      </c>
      <c r="E16" s="336" t="s">
        <v>408</v>
      </c>
      <c r="H16" s="52" t="s">
        <v>377</v>
      </c>
      <c r="I16" s="52" t="s">
        <v>377</v>
      </c>
      <c r="J16" s="53" t="s">
        <v>378</v>
      </c>
      <c r="K16" s="52" t="s">
        <v>377</v>
      </c>
      <c r="L16" s="56" t="s">
        <v>381</v>
      </c>
      <c r="M16" s="55" t="s">
        <v>380</v>
      </c>
      <c r="N16" s="55" t="s">
        <v>380</v>
      </c>
      <c r="O16" s="55" t="s">
        <v>380</v>
      </c>
      <c r="P16" s="55" t="s">
        <v>380</v>
      </c>
      <c r="Q16" s="55" t="s">
        <v>380</v>
      </c>
      <c r="R16" s="197" t="s">
        <v>385</v>
      </c>
      <c r="S16" s="52" t="s">
        <v>377</v>
      </c>
      <c r="T16" s="52" t="s">
        <v>377</v>
      </c>
    </row>
    <row r="17" spans="1:20" ht="15" customHeight="1">
      <c r="A17" s="43">
        <v>14</v>
      </c>
      <c r="B17" s="240" t="s">
        <v>396</v>
      </c>
      <c r="C17" s="336" t="s">
        <v>374</v>
      </c>
      <c r="D17" s="336" t="s">
        <v>409</v>
      </c>
      <c r="E17" s="336" t="s">
        <v>410</v>
      </c>
      <c r="H17" s="52" t="s">
        <v>377</v>
      </c>
      <c r="I17" s="52" t="s">
        <v>377</v>
      </c>
      <c r="J17" s="53" t="s">
        <v>378</v>
      </c>
      <c r="K17" s="55" t="s">
        <v>380</v>
      </c>
      <c r="L17" s="55" t="s">
        <v>380</v>
      </c>
      <c r="M17" s="55" t="s">
        <v>380</v>
      </c>
      <c r="N17" s="55" t="s">
        <v>380</v>
      </c>
      <c r="O17" s="52" t="s">
        <v>377</v>
      </c>
      <c r="P17" s="56" t="s">
        <v>381</v>
      </c>
      <c r="Q17" s="54" t="s">
        <v>379</v>
      </c>
      <c r="R17" s="197" t="s">
        <v>385</v>
      </c>
      <c r="S17" s="52" t="s">
        <v>377</v>
      </c>
      <c r="T17" s="52" t="s">
        <v>377</v>
      </c>
    </row>
    <row r="18" spans="1:20" ht="15" customHeight="1">
      <c r="A18" s="43">
        <v>15</v>
      </c>
      <c r="B18" s="240" t="s">
        <v>411</v>
      </c>
      <c r="C18" s="336" t="s">
        <v>374</v>
      </c>
      <c r="D18" s="336" t="s">
        <v>412</v>
      </c>
      <c r="E18" s="336" t="s">
        <v>413</v>
      </c>
      <c r="H18" s="52" t="s">
        <v>377</v>
      </c>
      <c r="I18" s="52" t="s">
        <v>377</v>
      </c>
      <c r="J18" s="53" t="s">
        <v>378</v>
      </c>
      <c r="K18" s="55" t="s">
        <v>380</v>
      </c>
      <c r="L18" s="56" t="s">
        <v>381</v>
      </c>
      <c r="M18" s="200" t="s">
        <v>385</v>
      </c>
      <c r="N18" s="55" t="s">
        <v>380</v>
      </c>
      <c r="O18" s="55" t="s">
        <v>380</v>
      </c>
      <c r="P18" s="52" t="s">
        <v>377</v>
      </c>
      <c r="Q18" s="55" t="s">
        <v>380</v>
      </c>
      <c r="R18" s="55" t="s">
        <v>380</v>
      </c>
      <c r="S18" s="52" t="s">
        <v>377</v>
      </c>
      <c r="T18" s="52" t="s">
        <v>377</v>
      </c>
    </row>
    <row r="19" spans="1:20" ht="15" customHeight="1">
      <c r="A19" s="43">
        <v>16</v>
      </c>
      <c r="B19" s="240" t="s">
        <v>411</v>
      </c>
      <c r="C19" s="336" t="s">
        <v>374</v>
      </c>
      <c r="D19" s="336" t="s">
        <v>414</v>
      </c>
      <c r="E19" s="336" t="s">
        <v>415</v>
      </c>
      <c r="H19" s="52" t="s">
        <v>377</v>
      </c>
      <c r="I19" s="52" t="s">
        <v>377</v>
      </c>
      <c r="J19" s="53" t="s">
        <v>378</v>
      </c>
      <c r="K19" s="55" t="s">
        <v>380</v>
      </c>
      <c r="L19" s="56" t="s">
        <v>381</v>
      </c>
      <c r="M19" s="200" t="s">
        <v>385</v>
      </c>
      <c r="N19" s="55" t="s">
        <v>380</v>
      </c>
      <c r="O19" s="55" t="s">
        <v>380</v>
      </c>
      <c r="P19" s="52" t="s">
        <v>377</v>
      </c>
      <c r="Q19" s="55" t="s">
        <v>380</v>
      </c>
      <c r="R19" s="194" t="s">
        <v>385</v>
      </c>
      <c r="S19" s="52" t="s">
        <v>377</v>
      </c>
      <c r="T19" s="52" t="s">
        <v>377</v>
      </c>
    </row>
    <row r="20" spans="1:20" ht="15" customHeight="1">
      <c r="A20" s="43">
        <v>17</v>
      </c>
      <c r="B20" s="240" t="s">
        <v>411</v>
      </c>
      <c r="C20" s="336" t="s">
        <v>374</v>
      </c>
      <c r="D20" s="336" t="s">
        <v>416</v>
      </c>
      <c r="E20" s="336" t="s">
        <v>417</v>
      </c>
      <c r="H20" s="52" t="s">
        <v>377</v>
      </c>
      <c r="I20" s="52" t="s">
        <v>377</v>
      </c>
      <c r="J20" s="53" t="s">
        <v>378</v>
      </c>
      <c r="K20" s="54" t="s">
        <v>379</v>
      </c>
      <c r="L20" s="56" t="s">
        <v>381</v>
      </c>
      <c r="M20" s="200" t="s">
        <v>385</v>
      </c>
      <c r="N20" s="56" t="s">
        <v>381</v>
      </c>
      <c r="O20" s="56" t="s">
        <v>381</v>
      </c>
      <c r="P20" s="52" t="s">
        <v>377</v>
      </c>
      <c r="Q20" s="55" t="s">
        <v>380</v>
      </c>
      <c r="R20" s="194" t="s">
        <v>385</v>
      </c>
      <c r="S20" s="52" t="s">
        <v>377</v>
      </c>
      <c r="T20" s="52" t="s">
        <v>377</v>
      </c>
    </row>
    <row r="21" spans="1:20" ht="15" customHeight="1">
      <c r="A21" s="43">
        <v>18</v>
      </c>
      <c r="B21" s="240" t="s">
        <v>411</v>
      </c>
      <c r="C21" s="336" t="s">
        <v>374</v>
      </c>
      <c r="D21" s="336" t="s">
        <v>418</v>
      </c>
      <c r="E21" s="336" t="s">
        <v>419</v>
      </c>
      <c r="H21" s="52" t="s">
        <v>377</v>
      </c>
      <c r="I21" s="52" t="s">
        <v>377</v>
      </c>
      <c r="J21" s="53" t="s">
        <v>378</v>
      </c>
      <c r="K21" s="54" t="s">
        <v>379</v>
      </c>
      <c r="L21" s="56" t="s">
        <v>381</v>
      </c>
      <c r="M21" s="200" t="s">
        <v>385</v>
      </c>
      <c r="N21" s="56" t="s">
        <v>381</v>
      </c>
      <c r="O21" s="56" t="s">
        <v>381</v>
      </c>
      <c r="P21" s="52" t="s">
        <v>377</v>
      </c>
      <c r="Q21" s="55" t="s">
        <v>380</v>
      </c>
      <c r="R21" s="197" t="s">
        <v>385</v>
      </c>
      <c r="S21" s="52" t="s">
        <v>377</v>
      </c>
      <c r="T21" s="52" t="s">
        <v>377</v>
      </c>
    </row>
    <row r="22" spans="1:20" ht="15" customHeight="1">
      <c r="A22" s="43">
        <v>19</v>
      </c>
      <c r="B22" s="240" t="s">
        <v>411</v>
      </c>
      <c r="C22" s="336" t="s">
        <v>374</v>
      </c>
      <c r="D22" s="336" t="s">
        <v>420</v>
      </c>
      <c r="E22" s="336" t="s">
        <v>421</v>
      </c>
      <c r="H22" s="52" t="s">
        <v>377</v>
      </c>
      <c r="I22" s="52" t="s">
        <v>377</v>
      </c>
      <c r="J22" s="53" t="s">
        <v>378</v>
      </c>
      <c r="K22" s="55" t="s">
        <v>380</v>
      </c>
      <c r="L22" s="56" t="s">
        <v>381</v>
      </c>
      <c r="M22" s="55" t="s">
        <v>380</v>
      </c>
      <c r="N22" s="55" t="s">
        <v>380</v>
      </c>
      <c r="O22" s="55" t="s">
        <v>380</v>
      </c>
      <c r="P22" s="56" t="s">
        <v>381</v>
      </c>
      <c r="Q22" s="55" t="s">
        <v>380</v>
      </c>
      <c r="R22" s="197" t="s">
        <v>385</v>
      </c>
      <c r="S22" s="52" t="s">
        <v>377</v>
      </c>
      <c r="T22" s="52" t="s">
        <v>377</v>
      </c>
    </row>
    <row r="23" spans="1:20" ht="15" customHeight="1">
      <c r="A23" s="43">
        <v>20</v>
      </c>
      <c r="B23" s="240" t="s">
        <v>422</v>
      </c>
      <c r="C23" s="336" t="s">
        <v>423</v>
      </c>
      <c r="D23" s="336" t="s">
        <v>424</v>
      </c>
      <c r="E23" s="336" t="s">
        <v>425</v>
      </c>
      <c r="H23" s="52" t="s">
        <v>377</v>
      </c>
      <c r="I23" s="52" t="s">
        <v>377</v>
      </c>
      <c r="J23" s="53" t="s">
        <v>378</v>
      </c>
      <c r="K23" s="53" t="s">
        <v>378</v>
      </c>
      <c r="L23" s="54" t="s">
        <v>379</v>
      </c>
      <c r="M23" s="55" t="s">
        <v>380</v>
      </c>
      <c r="N23" s="52" t="s">
        <v>377</v>
      </c>
      <c r="O23" s="52" t="s">
        <v>377</v>
      </c>
      <c r="P23" s="52" t="s">
        <v>377</v>
      </c>
      <c r="Q23" s="53" t="s">
        <v>378</v>
      </c>
      <c r="R23" s="197" t="s">
        <v>385</v>
      </c>
      <c r="S23" s="52" t="s">
        <v>377</v>
      </c>
      <c r="T23" s="52" t="s">
        <v>377</v>
      </c>
    </row>
    <row r="24" spans="1:20" ht="15" customHeight="1">
      <c r="A24" s="43">
        <v>21</v>
      </c>
      <c r="B24" s="240" t="s">
        <v>426</v>
      </c>
      <c r="C24" s="336" t="s">
        <v>374</v>
      </c>
      <c r="D24" s="336" t="s">
        <v>427</v>
      </c>
      <c r="E24" s="336" t="s">
        <v>428</v>
      </c>
      <c r="H24" s="52" t="s">
        <v>377</v>
      </c>
      <c r="I24" s="52" t="s">
        <v>377</v>
      </c>
      <c r="J24" s="53" t="s">
        <v>378</v>
      </c>
      <c r="K24" s="55" t="s">
        <v>380</v>
      </c>
      <c r="L24" s="52" t="s">
        <v>377</v>
      </c>
      <c r="M24" s="55" t="s">
        <v>380</v>
      </c>
      <c r="N24" s="55" t="s">
        <v>380</v>
      </c>
      <c r="O24" s="56" t="s">
        <v>381</v>
      </c>
      <c r="P24" s="56" t="s">
        <v>381</v>
      </c>
      <c r="Q24" s="55" t="s">
        <v>380</v>
      </c>
      <c r="R24" s="197" t="s">
        <v>385</v>
      </c>
      <c r="S24" s="52" t="s">
        <v>377</v>
      </c>
      <c r="T24" s="52" t="s">
        <v>377</v>
      </c>
    </row>
    <row r="25" spans="1:20" ht="15" customHeight="1">
      <c r="A25" s="43">
        <v>22</v>
      </c>
      <c r="B25" s="240" t="s">
        <v>426</v>
      </c>
      <c r="C25" s="336" t="s">
        <v>374</v>
      </c>
      <c r="D25" s="336" t="s">
        <v>429</v>
      </c>
      <c r="E25" s="336" t="s">
        <v>430</v>
      </c>
      <c r="H25" s="52" t="s">
        <v>377</v>
      </c>
      <c r="I25" s="52" t="s">
        <v>377</v>
      </c>
      <c r="J25" s="53" t="s">
        <v>378</v>
      </c>
      <c r="K25" s="55" t="s">
        <v>380</v>
      </c>
      <c r="L25" s="54" t="s">
        <v>379</v>
      </c>
      <c r="M25" s="55" t="s">
        <v>380</v>
      </c>
      <c r="N25" s="55" t="s">
        <v>380</v>
      </c>
      <c r="O25" s="55" t="s">
        <v>380</v>
      </c>
      <c r="P25" s="56" t="s">
        <v>381</v>
      </c>
      <c r="Q25" s="55" t="s">
        <v>380</v>
      </c>
      <c r="R25" s="197" t="s">
        <v>385</v>
      </c>
      <c r="S25" s="196" t="s">
        <v>385</v>
      </c>
      <c r="T25" s="196" t="s">
        <v>385</v>
      </c>
    </row>
    <row r="26" spans="1:20" ht="15" customHeight="1">
      <c r="A26" s="43">
        <v>23</v>
      </c>
      <c r="B26" s="240" t="s">
        <v>426</v>
      </c>
      <c r="C26" s="336" t="s">
        <v>374</v>
      </c>
      <c r="D26" s="336" t="s">
        <v>431</v>
      </c>
      <c r="E26" s="336" t="s">
        <v>432</v>
      </c>
      <c r="H26" s="52" t="s">
        <v>377</v>
      </c>
      <c r="I26" s="52" t="s">
        <v>377</v>
      </c>
      <c r="J26" s="53" t="s">
        <v>378</v>
      </c>
      <c r="K26" s="52" t="s">
        <v>377</v>
      </c>
      <c r="L26" s="54" t="s">
        <v>379</v>
      </c>
      <c r="M26" s="55" t="s">
        <v>380</v>
      </c>
      <c r="N26" s="53" t="s">
        <v>378</v>
      </c>
      <c r="O26" s="55" t="s">
        <v>380</v>
      </c>
      <c r="P26" s="55" t="s">
        <v>380</v>
      </c>
      <c r="Q26" s="54" t="s">
        <v>379</v>
      </c>
      <c r="R26" s="197" t="s">
        <v>385</v>
      </c>
      <c r="S26" s="52" t="s">
        <v>377</v>
      </c>
      <c r="T26" s="52" t="s">
        <v>377</v>
      </c>
    </row>
    <row r="27" spans="1:20" ht="15" customHeight="1">
      <c r="A27" s="43">
        <v>24</v>
      </c>
      <c r="B27" s="240" t="s">
        <v>433</v>
      </c>
      <c r="C27" s="336" t="s">
        <v>374</v>
      </c>
      <c r="D27" s="336" t="s">
        <v>434</v>
      </c>
      <c r="E27" s="336" t="s">
        <v>435</v>
      </c>
      <c r="H27" s="52" t="s">
        <v>377</v>
      </c>
      <c r="I27" s="52" t="s">
        <v>377</v>
      </c>
      <c r="J27" s="53" t="s">
        <v>378</v>
      </c>
      <c r="K27" s="55" t="s">
        <v>380</v>
      </c>
      <c r="L27" s="55" t="s">
        <v>380</v>
      </c>
      <c r="M27" s="55" t="s">
        <v>380</v>
      </c>
      <c r="N27" s="55" t="s">
        <v>380</v>
      </c>
      <c r="O27" s="55" t="s">
        <v>380</v>
      </c>
      <c r="P27" s="55" t="s">
        <v>380</v>
      </c>
      <c r="Q27" s="55" t="s">
        <v>380</v>
      </c>
      <c r="R27" s="197" t="s">
        <v>385</v>
      </c>
      <c r="S27" s="52" t="s">
        <v>377</v>
      </c>
      <c r="T27" s="52" t="s">
        <v>377</v>
      </c>
    </row>
    <row r="28" spans="1:20" ht="15" customHeight="1">
      <c r="A28" s="43">
        <v>25</v>
      </c>
      <c r="B28" s="240" t="s">
        <v>433</v>
      </c>
      <c r="C28" s="336" t="s">
        <v>374</v>
      </c>
      <c r="D28" s="336" t="s">
        <v>436</v>
      </c>
      <c r="E28" s="336" t="s">
        <v>437</v>
      </c>
      <c r="H28" s="52" t="s">
        <v>377</v>
      </c>
      <c r="I28" s="52" t="s">
        <v>377</v>
      </c>
      <c r="J28" s="53" t="s">
        <v>378</v>
      </c>
      <c r="K28" s="55" t="s">
        <v>380</v>
      </c>
      <c r="L28" s="55" t="s">
        <v>380</v>
      </c>
      <c r="M28" s="55" t="s">
        <v>380</v>
      </c>
      <c r="N28" s="55" t="s">
        <v>380</v>
      </c>
      <c r="O28" s="55" t="s">
        <v>380</v>
      </c>
      <c r="P28" s="55" t="s">
        <v>380</v>
      </c>
      <c r="Q28" s="56" t="s">
        <v>381</v>
      </c>
      <c r="R28" s="197" t="s">
        <v>385</v>
      </c>
      <c r="S28" s="52" t="s">
        <v>377</v>
      </c>
      <c r="T28" s="52" t="s">
        <v>377</v>
      </c>
    </row>
    <row r="29" spans="1:20" ht="15" customHeight="1">
      <c r="A29" s="43">
        <v>26</v>
      </c>
      <c r="B29" s="240" t="s">
        <v>433</v>
      </c>
      <c r="C29" s="336" t="s">
        <v>374</v>
      </c>
      <c r="D29" s="336" t="s">
        <v>438</v>
      </c>
      <c r="E29" s="336" t="s">
        <v>439</v>
      </c>
      <c r="H29" s="52" t="s">
        <v>377</v>
      </c>
      <c r="I29" s="52" t="s">
        <v>377</v>
      </c>
      <c r="J29" s="53" t="s">
        <v>378</v>
      </c>
      <c r="K29" s="55" t="s">
        <v>380</v>
      </c>
      <c r="L29" s="55" t="s">
        <v>380</v>
      </c>
      <c r="M29" s="55" t="s">
        <v>380</v>
      </c>
      <c r="N29" s="55" t="s">
        <v>380</v>
      </c>
      <c r="O29" s="55" t="s">
        <v>380</v>
      </c>
      <c r="P29" s="55" t="s">
        <v>380</v>
      </c>
      <c r="Q29" s="55" t="s">
        <v>380</v>
      </c>
      <c r="R29" s="197" t="s">
        <v>385</v>
      </c>
      <c r="S29" s="52" t="s">
        <v>377</v>
      </c>
      <c r="T29" s="52" t="s">
        <v>377</v>
      </c>
    </row>
    <row r="30" spans="1:20" ht="15" customHeight="1">
      <c r="A30" s="43">
        <v>27</v>
      </c>
      <c r="B30" s="240" t="s">
        <v>433</v>
      </c>
      <c r="C30" s="336" t="s">
        <v>374</v>
      </c>
      <c r="D30" s="336" t="s">
        <v>440</v>
      </c>
      <c r="E30" s="336" t="s">
        <v>441</v>
      </c>
      <c r="H30" s="52" t="s">
        <v>377</v>
      </c>
      <c r="I30" s="52" t="s">
        <v>377</v>
      </c>
      <c r="J30" s="53" t="s">
        <v>378</v>
      </c>
      <c r="K30" s="55" t="s">
        <v>380</v>
      </c>
      <c r="L30" s="56" t="s">
        <v>381</v>
      </c>
      <c r="M30" s="55" t="s">
        <v>380</v>
      </c>
      <c r="N30" s="55" t="s">
        <v>380</v>
      </c>
      <c r="O30" s="55" t="s">
        <v>380</v>
      </c>
      <c r="P30" s="55" t="s">
        <v>380</v>
      </c>
      <c r="Q30" s="55" t="s">
        <v>380</v>
      </c>
      <c r="R30" s="197" t="s">
        <v>385</v>
      </c>
      <c r="S30" s="52" t="s">
        <v>377</v>
      </c>
      <c r="T30" s="52" t="s">
        <v>377</v>
      </c>
    </row>
    <row r="31" spans="1:20" ht="15" customHeight="1">
      <c r="A31" s="43">
        <v>28</v>
      </c>
      <c r="B31" s="240" t="s">
        <v>433</v>
      </c>
      <c r="C31" s="336" t="s">
        <v>374</v>
      </c>
      <c r="D31" s="336" t="s">
        <v>442</v>
      </c>
      <c r="E31" s="336" t="s">
        <v>443</v>
      </c>
      <c r="H31" s="52" t="s">
        <v>377</v>
      </c>
      <c r="I31" s="52" t="s">
        <v>377</v>
      </c>
      <c r="J31" s="53" t="s">
        <v>378</v>
      </c>
      <c r="K31" s="55" t="s">
        <v>380</v>
      </c>
      <c r="L31" s="55" t="s">
        <v>380</v>
      </c>
      <c r="M31" s="55" t="s">
        <v>380</v>
      </c>
      <c r="N31" s="55" t="s">
        <v>380</v>
      </c>
      <c r="O31" s="55" t="s">
        <v>380</v>
      </c>
      <c r="P31" s="55" t="s">
        <v>380</v>
      </c>
      <c r="Q31" s="55" t="s">
        <v>380</v>
      </c>
      <c r="R31" s="54" t="s">
        <v>379</v>
      </c>
      <c r="S31" s="52" t="s">
        <v>377</v>
      </c>
      <c r="T31" s="52" t="s">
        <v>377</v>
      </c>
    </row>
    <row r="32" spans="1:20" ht="15" customHeight="1">
      <c r="A32" s="43">
        <v>29</v>
      </c>
      <c r="B32" s="240" t="s">
        <v>433</v>
      </c>
      <c r="C32" s="336" t="s">
        <v>374</v>
      </c>
      <c r="D32" s="336" t="s">
        <v>444</v>
      </c>
      <c r="E32" s="336" t="s">
        <v>445</v>
      </c>
      <c r="H32" s="52" t="s">
        <v>377</v>
      </c>
      <c r="I32" s="52" t="s">
        <v>377</v>
      </c>
      <c r="J32" s="53" t="s">
        <v>378</v>
      </c>
      <c r="K32" s="54" t="s">
        <v>379</v>
      </c>
      <c r="L32" s="55" t="s">
        <v>380</v>
      </c>
      <c r="M32" s="55" t="s">
        <v>380</v>
      </c>
      <c r="N32" s="52" t="s">
        <v>377</v>
      </c>
      <c r="O32" s="52" t="s">
        <v>377</v>
      </c>
      <c r="P32" s="52" t="s">
        <v>377</v>
      </c>
      <c r="Q32" s="56" t="s">
        <v>381</v>
      </c>
      <c r="R32" s="194" t="s">
        <v>385</v>
      </c>
      <c r="S32" s="52" t="s">
        <v>377</v>
      </c>
      <c r="T32" s="52" t="s">
        <v>377</v>
      </c>
    </row>
    <row r="33" spans="1:20" ht="15" customHeight="1">
      <c r="A33" s="43">
        <v>30</v>
      </c>
      <c r="B33" s="240" t="s">
        <v>433</v>
      </c>
      <c r="C33" s="336" t="s">
        <v>374</v>
      </c>
      <c r="D33" s="336" t="s">
        <v>446</v>
      </c>
      <c r="E33" s="336" t="s">
        <v>447</v>
      </c>
      <c r="H33" s="52" t="s">
        <v>377</v>
      </c>
      <c r="I33" s="52" t="s">
        <v>377</v>
      </c>
      <c r="J33" s="53" t="s">
        <v>378</v>
      </c>
      <c r="K33" s="54" t="s">
        <v>379</v>
      </c>
      <c r="L33" s="55" t="s">
        <v>380</v>
      </c>
      <c r="M33" s="55" t="s">
        <v>380</v>
      </c>
      <c r="N33" s="52" t="s">
        <v>377</v>
      </c>
      <c r="O33" s="56" t="s">
        <v>381</v>
      </c>
      <c r="P33" s="52" t="s">
        <v>377</v>
      </c>
      <c r="Q33" s="56" t="s">
        <v>381</v>
      </c>
      <c r="R33" s="54" t="s">
        <v>379</v>
      </c>
      <c r="S33" s="52" t="s">
        <v>377</v>
      </c>
      <c r="T33" s="52" t="s">
        <v>377</v>
      </c>
    </row>
    <row r="34" spans="1:20" ht="15" customHeight="1">
      <c r="A34" s="43">
        <v>31</v>
      </c>
      <c r="B34" s="240" t="s">
        <v>433</v>
      </c>
      <c r="C34" s="336" t="s">
        <v>374</v>
      </c>
      <c r="D34" s="336" t="s">
        <v>448</v>
      </c>
      <c r="E34" s="336" t="s">
        <v>449</v>
      </c>
      <c r="H34" s="52" t="s">
        <v>377</v>
      </c>
      <c r="I34" s="52" t="s">
        <v>377</v>
      </c>
      <c r="J34" s="53" t="s">
        <v>378</v>
      </c>
      <c r="K34" s="55" t="s">
        <v>380</v>
      </c>
      <c r="L34" s="55" t="s">
        <v>380</v>
      </c>
      <c r="M34" s="55" t="s">
        <v>380</v>
      </c>
      <c r="N34" s="55" t="s">
        <v>380</v>
      </c>
      <c r="O34" s="56" t="s">
        <v>381</v>
      </c>
      <c r="P34" s="55" t="s">
        <v>380</v>
      </c>
      <c r="Q34" s="55" t="s">
        <v>380</v>
      </c>
      <c r="R34" s="54" t="s">
        <v>379</v>
      </c>
      <c r="S34" s="52" t="s">
        <v>377</v>
      </c>
      <c r="T34" s="52" t="s">
        <v>377</v>
      </c>
    </row>
    <row r="35" spans="1:20" ht="15" customHeight="1">
      <c r="A35" s="43">
        <v>32</v>
      </c>
      <c r="B35" s="240" t="s">
        <v>450</v>
      </c>
      <c r="C35" s="336" t="s">
        <v>374</v>
      </c>
      <c r="D35" s="336" t="s">
        <v>451</v>
      </c>
      <c r="E35" s="336" t="s">
        <v>452</v>
      </c>
      <c r="H35" s="52" t="s">
        <v>377</v>
      </c>
      <c r="I35" s="52" t="s">
        <v>377</v>
      </c>
      <c r="J35" s="53" t="s">
        <v>378</v>
      </c>
      <c r="K35" s="55" t="s">
        <v>380</v>
      </c>
      <c r="L35" s="55" t="s">
        <v>380</v>
      </c>
      <c r="M35" s="55" t="s">
        <v>380</v>
      </c>
      <c r="N35" s="55" t="s">
        <v>380</v>
      </c>
      <c r="O35" s="55" t="s">
        <v>380</v>
      </c>
      <c r="P35" s="55" t="s">
        <v>380</v>
      </c>
      <c r="Q35" s="55" t="s">
        <v>380</v>
      </c>
      <c r="R35" s="55" t="s">
        <v>380</v>
      </c>
      <c r="S35" s="52" t="s">
        <v>377</v>
      </c>
      <c r="T35" s="52" t="s">
        <v>377</v>
      </c>
    </row>
    <row r="36" spans="1:20" ht="15" customHeight="1">
      <c r="A36" s="43">
        <v>33</v>
      </c>
      <c r="B36" s="240" t="s">
        <v>450</v>
      </c>
      <c r="C36" s="336" t="s">
        <v>374</v>
      </c>
      <c r="D36" s="336" t="s">
        <v>453</v>
      </c>
      <c r="E36" s="336" t="s">
        <v>454</v>
      </c>
      <c r="H36" s="52" t="s">
        <v>377</v>
      </c>
      <c r="I36" s="52" t="s">
        <v>377</v>
      </c>
      <c r="J36" s="53" t="s">
        <v>378</v>
      </c>
      <c r="K36" s="55" t="s">
        <v>380</v>
      </c>
      <c r="L36" s="55" t="s">
        <v>380</v>
      </c>
      <c r="M36" s="56" t="s">
        <v>381</v>
      </c>
      <c r="N36" s="56" t="s">
        <v>381</v>
      </c>
      <c r="O36" s="55" t="s">
        <v>380</v>
      </c>
      <c r="P36" s="56" t="s">
        <v>381</v>
      </c>
      <c r="Q36" s="55" t="s">
        <v>380</v>
      </c>
      <c r="R36" s="197" t="s">
        <v>385</v>
      </c>
      <c r="S36" s="52" t="s">
        <v>377</v>
      </c>
      <c r="T36" s="52" t="s">
        <v>377</v>
      </c>
    </row>
    <row r="37" spans="1:20" ht="15" customHeight="1">
      <c r="A37" s="43">
        <v>34</v>
      </c>
      <c r="B37" s="240" t="s">
        <v>450</v>
      </c>
      <c r="C37" s="336" t="s">
        <v>374</v>
      </c>
      <c r="D37" s="336" t="s">
        <v>455</v>
      </c>
      <c r="E37" s="336" t="s">
        <v>456</v>
      </c>
      <c r="H37" s="52" t="s">
        <v>377</v>
      </c>
      <c r="I37" s="52" t="s">
        <v>377</v>
      </c>
      <c r="J37" s="53" t="s">
        <v>378</v>
      </c>
      <c r="K37" s="52" t="s">
        <v>377</v>
      </c>
      <c r="L37" s="55" t="s">
        <v>380</v>
      </c>
      <c r="M37" s="56" t="s">
        <v>381</v>
      </c>
      <c r="N37" s="55" t="s">
        <v>380</v>
      </c>
      <c r="O37" s="55" t="s">
        <v>380</v>
      </c>
      <c r="P37" s="56" t="s">
        <v>381</v>
      </c>
      <c r="Q37" s="54" t="s">
        <v>379</v>
      </c>
      <c r="R37" s="197" t="s">
        <v>385</v>
      </c>
      <c r="S37" s="197" t="s">
        <v>385</v>
      </c>
      <c r="T37" s="197" t="s">
        <v>385</v>
      </c>
    </row>
    <row r="38" spans="1:20" ht="15" customHeight="1">
      <c r="A38" s="43">
        <v>35</v>
      </c>
      <c r="B38" s="240" t="s">
        <v>450</v>
      </c>
      <c r="C38" s="336" t="s">
        <v>374</v>
      </c>
      <c r="D38" s="336" t="s">
        <v>457</v>
      </c>
      <c r="E38" s="336" t="s">
        <v>458</v>
      </c>
      <c r="H38" s="52" t="s">
        <v>377</v>
      </c>
      <c r="I38" s="52" t="s">
        <v>377</v>
      </c>
      <c r="J38" s="53" t="s">
        <v>378</v>
      </c>
      <c r="K38" s="52" t="s">
        <v>377</v>
      </c>
      <c r="L38" s="56" t="s">
        <v>381</v>
      </c>
      <c r="M38" s="56" t="s">
        <v>381</v>
      </c>
      <c r="N38" s="55" t="s">
        <v>380</v>
      </c>
      <c r="O38" s="55" t="s">
        <v>380</v>
      </c>
      <c r="P38" s="56" t="s">
        <v>381</v>
      </c>
      <c r="Q38" s="54" t="s">
        <v>379</v>
      </c>
      <c r="R38" s="197" t="s">
        <v>385</v>
      </c>
      <c r="S38" s="197" t="s">
        <v>385</v>
      </c>
      <c r="T38" s="197" t="s">
        <v>385</v>
      </c>
    </row>
    <row r="39" spans="1:20" ht="15" customHeight="1">
      <c r="A39" s="43">
        <v>36</v>
      </c>
      <c r="B39" s="240" t="s">
        <v>450</v>
      </c>
      <c r="C39" s="336" t="s">
        <v>374</v>
      </c>
      <c r="D39" s="336" t="s">
        <v>459</v>
      </c>
      <c r="E39" s="336" t="s">
        <v>460</v>
      </c>
      <c r="H39" s="52" t="s">
        <v>377</v>
      </c>
      <c r="I39" s="52" t="s">
        <v>377</v>
      </c>
      <c r="J39" s="53" t="s">
        <v>378</v>
      </c>
      <c r="K39" s="52" t="s">
        <v>377</v>
      </c>
      <c r="L39" s="55" t="s">
        <v>380</v>
      </c>
      <c r="M39" s="56" t="s">
        <v>381</v>
      </c>
      <c r="N39" s="55" t="s">
        <v>380</v>
      </c>
      <c r="O39" s="55" t="s">
        <v>380</v>
      </c>
      <c r="P39" s="56" t="s">
        <v>381</v>
      </c>
      <c r="Q39" s="54" t="s">
        <v>379</v>
      </c>
      <c r="R39" s="197" t="s">
        <v>385</v>
      </c>
      <c r="S39" s="52" t="s">
        <v>377</v>
      </c>
      <c r="T39" s="52" t="s">
        <v>377</v>
      </c>
    </row>
    <row r="40" spans="1:20" ht="15" customHeight="1">
      <c r="A40" s="43">
        <v>37</v>
      </c>
      <c r="B40" s="240" t="s">
        <v>450</v>
      </c>
      <c r="C40" s="336" t="s">
        <v>374</v>
      </c>
      <c r="D40" s="336" t="s">
        <v>461</v>
      </c>
      <c r="E40" s="336" t="s">
        <v>462</v>
      </c>
      <c r="H40" s="52" t="s">
        <v>377</v>
      </c>
      <c r="I40" s="52" t="s">
        <v>377</v>
      </c>
      <c r="J40" s="53" t="s">
        <v>378</v>
      </c>
      <c r="K40" s="52" t="s">
        <v>377</v>
      </c>
      <c r="L40" s="56" t="s">
        <v>381</v>
      </c>
      <c r="M40" s="56" t="s">
        <v>381</v>
      </c>
      <c r="N40" s="56" t="s">
        <v>381</v>
      </c>
      <c r="O40" s="55" t="s">
        <v>380</v>
      </c>
      <c r="P40" s="56" t="s">
        <v>381</v>
      </c>
      <c r="Q40" s="54" t="s">
        <v>379</v>
      </c>
      <c r="R40" s="56" t="s">
        <v>381</v>
      </c>
      <c r="S40" s="52" t="s">
        <v>377</v>
      </c>
      <c r="T40" s="52" t="s">
        <v>377</v>
      </c>
    </row>
    <row r="41" spans="1:20" ht="15" customHeight="1">
      <c r="A41" s="43">
        <v>38</v>
      </c>
      <c r="B41" s="240" t="s">
        <v>450</v>
      </c>
      <c r="C41" s="336" t="s">
        <v>374</v>
      </c>
      <c r="D41" s="336" t="s">
        <v>463</v>
      </c>
      <c r="E41" s="336" t="s">
        <v>464</v>
      </c>
      <c r="H41" s="52" t="s">
        <v>377</v>
      </c>
      <c r="I41" s="52" t="s">
        <v>377</v>
      </c>
      <c r="J41" s="53" t="s">
        <v>378</v>
      </c>
      <c r="K41" s="52" t="s">
        <v>377</v>
      </c>
      <c r="L41" s="56" t="s">
        <v>381</v>
      </c>
      <c r="M41" s="55" t="s">
        <v>380</v>
      </c>
      <c r="N41" s="55" t="s">
        <v>380</v>
      </c>
      <c r="O41" s="55" t="s">
        <v>380</v>
      </c>
      <c r="P41" s="56" t="s">
        <v>381</v>
      </c>
      <c r="Q41" s="54" t="s">
        <v>379</v>
      </c>
      <c r="R41" s="197" t="s">
        <v>385</v>
      </c>
      <c r="S41" s="197" t="s">
        <v>385</v>
      </c>
      <c r="T41" s="197" t="s">
        <v>385</v>
      </c>
    </row>
    <row r="42" spans="1:20" ht="15" customHeight="1">
      <c r="A42" s="43">
        <v>39</v>
      </c>
      <c r="B42" s="240" t="s">
        <v>450</v>
      </c>
      <c r="C42" s="336" t="s">
        <v>374</v>
      </c>
      <c r="D42" s="336" t="s">
        <v>465</v>
      </c>
      <c r="E42" s="336" t="s">
        <v>466</v>
      </c>
      <c r="H42" s="52" t="s">
        <v>377</v>
      </c>
      <c r="I42" s="52" t="s">
        <v>377</v>
      </c>
      <c r="J42" s="53" t="s">
        <v>378</v>
      </c>
      <c r="K42" s="52" t="s">
        <v>377</v>
      </c>
      <c r="L42" s="56" t="s">
        <v>381</v>
      </c>
      <c r="M42" s="56" t="s">
        <v>381</v>
      </c>
      <c r="N42" s="55" t="s">
        <v>380</v>
      </c>
      <c r="O42" s="55" t="s">
        <v>380</v>
      </c>
      <c r="P42" s="55" t="s">
        <v>380</v>
      </c>
      <c r="Q42" s="54" t="s">
        <v>379</v>
      </c>
      <c r="R42" s="197" t="s">
        <v>385</v>
      </c>
      <c r="S42" s="197" t="s">
        <v>385</v>
      </c>
      <c r="T42" s="197" t="s">
        <v>385</v>
      </c>
    </row>
    <row r="43" spans="1:20" ht="15" customHeight="1">
      <c r="A43" s="43">
        <v>40</v>
      </c>
      <c r="B43" s="240" t="s">
        <v>450</v>
      </c>
      <c r="C43" s="336" t="s">
        <v>374</v>
      </c>
      <c r="D43" s="336" t="s">
        <v>467</v>
      </c>
      <c r="E43" s="336" t="s">
        <v>468</v>
      </c>
      <c r="H43" s="52" t="s">
        <v>377</v>
      </c>
      <c r="I43" s="52" t="s">
        <v>377</v>
      </c>
      <c r="J43" s="53" t="s">
        <v>378</v>
      </c>
      <c r="K43" s="52" t="s">
        <v>377</v>
      </c>
      <c r="L43" s="56" t="s">
        <v>381</v>
      </c>
      <c r="M43" s="56" t="s">
        <v>381</v>
      </c>
      <c r="N43" s="55" t="s">
        <v>380</v>
      </c>
      <c r="O43" s="55" t="s">
        <v>380</v>
      </c>
      <c r="P43" s="56" t="s">
        <v>381</v>
      </c>
      <c r="Q43" s="55" t="s">
        <v>380</v>
      </c>
      <c r="R43" s="55" t="s">
        <v>380</v>
      </c>
      <c r="S43" s="52" t="s">
        <v>377</v>
      </c>
      <c r="T43" s="52" t="s">
        <v>377</v>
      </c>
    </row>
    <row r="44" spans="1:20" ht="15" customHeight="1">
      <c r="A44" s="43">
        <v>41</v>
      </c>
      <c r="B44" s="240" t="s">
        <v>450</v>
      </c>
      <c r="C44" s="336" t="s">
        <v>423</v>
      </c>
      <c r="D44" s="336" t="s">
        <v>469</v>
      </c>
      <c r="E44" s="336" t="s">
        <v>470</v>
      </c>
      <c r="H44" s="52" t="s">
        <v>377</v>
      </c>
      <c r="I44" s="52" t="s">
        <v>377</v>
      </c>
      <c r="J44" s="53" t="s">
        <v>378</v>
      </c>
      <c r="K44" s="52" t="s">
        <v>377</v>
      </c>
      <c r="L44" s="56" t="s">
        <v>381</v>
      </c>
      <c r="M44" s="56" t="s">
        <v>381</v>
      </c>
      <c r="N44" s="55" t="s">
        <v>380</v>
      </c>
      <c r="O44" s="55" t="s">
        <v>380</v>
      </c>
      <c r="P44" s="55" t="s">
        <v>380</v>
      </c>
      <c r="Q44" s="55" t="s">
        <v>380</v>
      </c>
      <c r="R44" s="56" t="s">
        <v>381</v>
      </c>
      <c r="S44" s="52" t="s">
        <v>377</v>
      </c>
      <c r="T44" s="52" t="s">
        <v>377</v>
      </c>
    </row>
    <row r="45" spans="1:20" ht="15" customHeight="1">
      <c r="A45" s="43">
        <v>42</v>
      </c>
      <c r="B45" s="240" t="s">
        <v>471</v>
      </c>
      <c r="C45" s="336" t="s">
        <v>374</v>
      </c>
      <c r="D45" s="336" t="s">
        <v>472</v>
      </c>
      <c r="E45" s="336" t="s">
        <v>473</v>
      </c>
      <c r="H45" s="52" t="s">
        <v>377</v>
      </c>
      <c r="I45" s="52" t="s">
        <v>377</v>
      </c>
      <c r="J45" s="53" t="s">
        <v>378</v>
      </c>
      <c r="K45" s="52" t="s">
        <v>377</v>
      </c>
      <c r="L45" s="52" t="s">
        <v>377</v>
      </c>
      <c r="M45" s="56" t="s">
        <v>381</v>
      </c>
      <c r="N45" s="53" t="s">
        <v>378</v>
      </c>
      <c r="O45" s="55" t="s">
        <v>380</v>
      </c>
      <c r="P45" s="56" t="s">
        <v>381</v>
      </c>
      <c r="Q45" s="54" t="s">
        <v>379</v>
      </c>
      <c r="R45" s="197" t="s">
        <v>385</v>
      </c>
      <c r="S45" s="56" t="s">
        <v>381</v>
      </c>
      <c r="T45" s="55" t="s">
        <v>380</v>
      </c>
    </row>
    <row r="46" spans="1:20" ht="15" customHeight="1">
      <c r="A46" s="43">
        <v>43</v>
      </c>
      <c r="B46" s="240" t="s">
        <v>450</v>
      </c>
      <c r="C46" s="336" t="s">
        <v>374</v>
      </c>
      <c r="D46" s="336" t="s">
        <v>474</v>
      </c>
      <c r="E46" s="336" t="s">
        <v>475</v>
      </c>
      <c r="H46" s="52" t="s">
        <v>377</v>
      </c>
      <c r="I46" s="52" t="s">
        <v>377</v>
      </c>
      <c r="J46" s="53" t="s">
        <v>378</v>
      </c>
      <c r="K46" s="52" t="s">
        <v>377</v>
      </c>
      <c r="L46" s="52" t="s">
        <v>377</v>
      </c>
      <c r="M46" s="56" t="s">
        <v>381</v>
      </c>
      <c r="N46" s="53" t="s">
        <v>378</v>
      </c>
      <c r="O46" s="55" t="s">
        <v>380</v>
      </c>
      <c r="P46" s="56" t="s">
        <v>381</v>
      </c>
      <c r="Q46" s="54" t="s">
        <v>379</v>
      </c>
      <c r="R46" s="194" t="s">
        <v>385</v>
      </c>
      <c r="S46" s="56" t="s">
        <v>381</v>
      </c>
      <c r="T46" s="55" t="s">
        <v>380</v>
      </c>
    </row>
    <row r="47" spans="1:20" ht="15" customHeight="1">
      <c r="A47" s="43">
        <v>44</v>
      </c>
      <c r="B47" s="240" t="s">
        <v>471</v>
      </c>
      <c r="C47" s="336" t="s">
        <v>374</v>
      </c>
      <c r="D47" s="336" t="s">
        <v>476</v>
      </c>
      <c r="E47" s="336" t="s">
        <v>477</v>
      </c>
      <c r="H47" s="52" t="s">
        <v>377</v>
      </c>
      <c r="I47" s="56" t="s">
        <v>381</v>
      </c>
      <c r="J47" s="55" t="s">
        <v>380</v>
      </c>
      <c r="K47" s="52" t="s">
        <v>377</v>
      </c>
      <c r="L47" s="194" t="s">
        <v>385</v>
      </c>
      <c r="M47" s="194" t="s">
        <v>385</v>
      </c>
      <c r="N47" s="194" t="s">
        <v>385</v>
      </c>
      <c r="O47" s="194" t="s">
        <v>385</v>
      </c>
      <c r="P47" s="194" t="s">
        <v>385</v>
      </c>
      <c r="Q47" s="55" t="s">
        <v>380</v>
      </c>
      <c r="R47" s="194" t="s">
        <v>385</v>
      </c>
      <c r="S47" s="55" t="s">
        <v>380</v>
      </c>
      <c r="T47" s="55" t="s">
        <v>380</v>
      </c>
    </row>
    <row r="48" spans="1:20" ht="15.75" thickBot="1">
      <c r="A48" s="43">
        <v>45</v>
      </c>
      <c r="B48" s="240" t="s">
        <v>471</v>
      </c>
      <c r="C48" s="336" t="s">
        <v>374</v>
      </c>
      <c r="D48" s="336" t="s">
        <v>478</v>
      </c>
      <c r="E48" s="336" t="s">
        <v>479</v>
      </c>
      <c r="H48" s="52" t="s">
        <v>377</v>
      </c>
      <c r="I48" s="56" t="s">
        <v>381</v>
      </c>
      <c r="J48" s="55" t="s">
        <v>380</v>
      </c>
      <c r="K48" s="52" t="s">
        <v>377</v>
      </c>
      <c r="L48" s="195" t="s">
        <v>385</v>
      </c>
      <c r="M48" s="195" t="s">
        <v>385</v>
      </c>
      <c r="N48" s="195" t="s">
        <v>385</v>
      </c>
      <c r="O48" s="195" t="s">
        <v>385</v>
      </c>
      <c r="P48" s="194" t="s">
        <v>385</v>
      </c>
      <c r="Q48" s="55" t="s">
        <v>380</v>
      </c>
      <c r="R48" s="195" t="s">
        <v>385</v>
      </c>
      <c r="S48" s="55" t="s">
        <v>380</v>
      </c>
      <c r="T48" s="55" t="s">
        <v>380</v>
      </c>
    </row>
    <row r="49" spans="1:20">
      <c r="A49" s="43">
        <v>46</v>
      </c>
      <c r="B49" s="240" t="s">
        <v>373</v>
      </c>
      <c r="C49" s="336" t="s">
        <v>423</v>
      </c>
      <c r="D49" s="336" t="s">
        <v>480</v>
      </c>
      <c r="E49" s="336" t="s">
        <v>481</v>
      </c>
      <c r="H49" s="52" t="s">
        <v>377</v>
      </c>
      <c r="I49" s="52" t="s">
        <v>377</v>
      </c>
      <c r="J49" s="53" t="s">
        <v>378</v>
      </c>
      <c r="K49" s="54" t="s">
        <v>379</v>
      </c>
      <c r="L49" s="55" t="s">
        <v>380</v>
      </c>
      <c r="M49" s="55" t="s">
        <v>380</v>
      </c>
      <c r="N49" s="56" t="s">
        <v>381</v>
      </c>
      <c r="O49" s="56" t="s">
        <v>381</v>
      </c>
      <c r="P49" s="55" t="s">
        <v>380</v>
      </c>
      <c r="Q49" s="55" t="s">
        <v>380</v>
      </c>
      <c r="R49" s="56" t="s">
        <v>381</v>
      </c>
      <c r="S49" s="52" t="s">
        <v>377</v>
      </c>
      <c r="T49" s="52" t="s">
        <v>377</v>
      </c>
    </row>
    <row r="50" spans="1:20">
      <c r="H50" s="44"/>
      <c r="I50" s="45"/>
      <c r="J50" s="45"/>
      <c r="K50" s="44"/>
      <c r="L50" s="45"/>
      <c r="M50" s="45"/>
      <c r="N50" s="45"/>
      <c r="O50" s="45"/>
      <c r="P50" s="46"/>
      <c r="Q50" s="44"/>
      <c r="R50" s="46"/>
      <c r="S50" s="47"/>
      <c r="T50" s="48"/>
    </row>
    <row r="51" spans="1:20">
      <c r="H51" s="44"/>
      <c r="I51" s="45"/>
      <c r="J51" s="45"/>
      <c r="K51" s="44"/>
      <c r="L51" s="45"/>
      <c r="M51" s="45"/>
      <c r="N51" s="45"/>
      <c r="O51" s="45"/>
      <c r="P51" s="46"/>
      <c r="Q51" s="44"/>
      <c r="R51" s="46"/>
      <c r="S51" s="47"/>
      <c r="T51" s="48"/>
    </row>
    <row r="52" spans="1:20">
      <c r="H52" s="44"/>
      <c r="I52" s="45"/>
      <c r="J52" s="45"/>
      <c r="K52" s="44"/>
      <c r="L52" s="45"/>
      <c r="M52" s="45"/>
      <c r="N52" s="45"/>
      <c r="O52" s="45"/>
      <c r="P52" s="46"/>
      <c r="Q52" s="44"/>
      <c r="R52" s="46"/>
      <c r="S52" s="47"/>
      <c r="T52" s="48"/>
    </row>
    <row r="53" spans="1:20">
      <c r="H53" s="57">
        <v>1</v>
      </c>
      <c r="I53" s="58" t="s">
        <v>377</v>
      </c>
      <c r="J53" s="45"/>
      <c r="K53" s="44"/>
      <c r="L53" s="45"/>
      <c r="M53" s="45"/>
      <c r="N53" s="45"/>
      <c r="O53" s="45"/>
      <c r="P53" s="46"/>
      <c r="Q53" s="44"/>
      <c r="R53" s="46"/>
      <c r="S53" s="47"/>
      <c r="T53" s="48"/>
    </row>
    <row r="54" spans="1:20">
      <c r="H54" s="59">
        <v>0.75</v>
      </c>
      <c r="I54" s="58" t="s">
        <v>381</v>
      </c>
      <c r="J54" s="45"/>
      <c r="K54" s="44"/>
      <c r="L54" s="45"/>
      <c r="M54" s="45"/>
      <c r="N54" s="45"/>
      <c r="O54" s="45"/>
      <c r="P54" s="46"/>
      <c r="Q54" s="44"/>
      <c r="R54" s="46"/>
      <c r="S54" s="47"/>
      <c r="T54" s="48"/>
    </row>
    <row r="55" spans="1:20">
      <c r="H55" s="60">
        <v>0.5</v>
      </c>
      <c r="I55" s="58" t="s">
        <v>380</v>
      </c>
      <c r="J55" s="45"/>
      <c r="K55" s="44"/>
      <c r="L55" s="45"/>
      <c r="M55" s="45"/>
      <c r="N55" s="45"/>
      <c r="O55" s="45"/>
      <c r="P55" s="46"/>
      <c r="Q55" s="44"/>
      <c r="R55" s="46"/>
      <c r="S55" s="47"/>
      <c r="T55" s="48"/>
    </row>
    <row r="56" spans="1:20">
      <c r="H56" s="61">
        <v>0.75</v>
      </c>
      <c r="I56" s="58" t="s">
        <v>379</v>
      </c>
      <c r="J56" s="45"/>
      <c r="K56" s="44"/>
      <c r="L56" s="45"/>
      <c r="M56" s="45"/>
      <c r="N56" s="45"/>
      <c r="O56" s="45"/>
      <c r="P56" s="46"/>
      <c r="Q56" s="44"/>
      <c r="R56" s="46"/>
      <c r="S56" s="47"/>
      <c r="T56" s="48"/>
    </row>
    <row r="57" spans="1:20">
      <c r="H57" s="62">
        <v>1</v>
      </c>
      <c r="I57" s="58" t="s">
        <v>378</v>
      </c>
      <c r="J57" s="45"/>
      <c r="K57" s="44"/>
      <c r="L57" s="45"/>
      <c r="M57" s="45"/>
      <c r="N57" s="45"/>
      <c r="O57" s="45"/>
      <c r="P57" s="46"/>
      <c r="Q57" s="44"/>
      <c r="R57" s="46"/>
      <c r="S57" s="47"/>
      <c r="T57" s="48"/>
    </row>
    <row r="58" spans="1:20">
      <c r="H58" s="60">
        <v>0</v>
      </c>
      <c r="I58" s="58" t="s">
        <v>385</v>
      </c>
      <c r="J58" s="45"/>
      <c r="K58" s="44"/>
      <c r="L58" s="45"/>
      <c r="M58" s="45"/>
      <c r="N58" s="45"/>
      <c r="O58" s="45"/>
      <c r="P58" s="46"/>
      <c r="Q58" s="44"/>
      <c r="R58" s="46"/>
      <c r="S58" s="47"/>
      <c r="T58" s="48"/>
    </row>
    <row r="59" spans="1:20">
      <c r="H59" s="44"/>
      <c r="I59" s="45"/>
      <c r="J59" s="45"/>
      <c r="K59" s="44"/>
      <c r="L59" s="45"/>
      <c r="M59" s="45"/>
      <c r="N59" s="45"/>
      <c r="O59" s="45"/>
      <c r="P59" s="46"/>
      <c r="Q59" s="44"/>
      <c r="R59" s="46"/>
      <c r="S59" s="47"/>
      <c r="T59" s="48"/>
    </row>
    <row r="60" spans="1:20">
      <c r="H60" s="44"/>
      <c r="I60" s="45"/>
      <c r="J60" s="45"/>
      <c r="K60" s="44"/>
      <c r="L60" s="45"/>
      <c r="M60" s="45"/>
      <c r="N60" s="45"/>
      <c r="O60" s="45"/>
      <c r="P60" s="46"/>
      <c r="Q60" s="44"/>
      <c r="R60" s="46"/>
      <c r="S60" s="47"/>
      <c r="T60" s="48"/>
    </row>
    <row r="61" spans="1:20">
      <c r="H61" s="44"/>
      <c r="I61" s="45"/>
      <c r="J61" s="45"/>
      <c r="K61" s="44"/>
      <c r="L61" s="45"/>
      <c r="M61" s="45"/>
      <c r="N61" s="45"/>
      <c r="O61" s="45"/>
      <c r="P61" s="46"/>
      <c r="Q61" s="44"/>
      <c r="R61" s="46"/>
      <c r="S61" s="47"/>
      <c r="T61" s="48"/>
    </row>
    <row r="62" spans="1:20">
      <c r="H62" s="44"/>
      <c r="I62" s="45"/>
      <c r="J62" s="45"/>
      <c r="K62" s="44"/>
      <c r="L62" s="45"/>
      <c r="M62" s="45"/>
      <c r="N62" s="45"/>
      <c r="O62" s="45"/>
      <c r="P62" s="46"/>
      <c r="Q62" s="44"/>
      <c r="R62" s="46"/>
      <c r="S62" s="47"/>
      <c r="T62" s="48"/>
    </row>
    <row r="63" spans="1:20">
      <c r="H63" s="44"/>
      <c r="I63" s="45"/>
      <c r="J63" s="45"/>
      <c r="K63" s="44"/>
      <c r="L63" s="45"/>
      <c r="M63" s="45"/>
      <c r="N63" s="45"/>
      <c r="O63" s="45"/>
      <c r="P63" s="46"/>
      <c r="Q63" s="44"/>
      <c r="R63" s="46"/>
      <c r="S63" s="47"/>
      <c r="T63" s="48"/>
    </row>
    <row r="64" spans="1:20">
      <c r="H64" s="44"/>
      <c r="I64" s="45"/>
      <c r="J64" s="45"/>
      <c r="K64" s="44"/>
      <c r="L64" s="45"/>
      <c r="M64" s="45"/>
      <c r="N64" s="45"/>
      <c r="O64" s="45"/>
      <c r="P64" s="46"/>
      <c r="Q64" s="44"/>
      <c r="R64" s="46"/>
      <c r="S64" s="47"/>
      <c r="T64" s="48"/>
    </row>
    <row r="65" spans="1:20">
      <c r="H65" s="63"/>
      <c r="I65" s="64"/>
      <c r="J65" s="64"/>
      <c r="K65" s="63"/>
      <c r="L65" s="64"/>
      <c r="M65" s="64"/>
      <c r="N65" s="64"/>
      <c r="O65" s="64"/>
      <c r="P65" s="337"/>
      <c r="Q65" s="63"/>
      <c r="R65" s="337"/>
      <c r="S65" s="65"/>
      <c r="T65" s="336"/>
    </row>
    <row r="66" spans="1:20">
      <c r="A66" s="236"/>
      <c r="B66" s="236"/>
      <c r="C66" s="236"/>
      <c r="D66" s="236"/>
      <c r="E66" s="236"/>
      <c r="H66" s="236"/>
      <c r="I66" s="236"/>
      <c r="J66" s="66"/>
      <c r="K66" s="236"/>
      <c r="L66" s="236"/>
      <c r="M66" s="236"/>
      <c r="N66" s="236"/>
      <c r="O66" s="236"/>
      <c r="P66" s="236"/>
      <c r="Q66" s="236"/>
      <c r="R66" s="236"/>
      <c r="S66" s="236"/>
      <c r="T66" s="236"/>
    </row>
    <row r="67" spans="1:20">
      <c r="A67" s="236"/>
      <c r="B67" s="236"/>
      <c r="C67" s="236"/>
      <c r="D67" s="236"/>
      <c r="E67" s="236"/>
      <c r="H67" s="236"/>
      <c r="I67" s="236"/>
      <c r="J67" s="66"/>
      <c r="K67" s="236"/>
      <c r="L67" s="236"/>
      <c r="M67" s="236"/>
      <c r="N67" s="236"/>
      <c r="O67" s="236"/>
      <c r="P67" s="236"/>
      <c r="Q67" s="236"/>
      <c r="R67" s="236"/>
      <c r="S67" s="236"/>
      <c r="T67" s="236"/>
    </row>
    <row r="68" spans="1:20">
      <c r="A68" s="236"/>
      <c r="B68" s="236"/>
      <c r="C68" s="236"/>
      <c r="D68" s="236"/>
      <c r="E68" s="236"/>
      <c r="F68" s="236"/>
    </row>
    <row r="69" spans="1:20">
      <c r="A69" s="236"/>
      <c r="B69" s="236"/>
      <c r="C69" s="236"/>
      <c r="D69" s="236"/>
      <c r="E69" s="236"/>
      <c r="F69" s="236"/>
    </row>
    <row r="70" spans="1:20">
      <c r="A70" s="236"/>
      <c r="B70" s="236"/>
      <c r="C70" s="236"/>
      <c r="D70" s="236"/>
      <c r="E70" s="236"/>
      <c r="F70" s="236"/>
    </row>
    <row r="71" spans="1:20">
      <c r="A71" s="236"/>
      <c r="B71" s="236"/>
      <c r="C71" s="236"/>
      <c r="D71" s="236"/>
      <c r="E71" s="236"/>
      <c r="F71" s="236"/>
    </row>
    <row r="72" spans="1:20">
      <c r="A72" s="236"/>
      <c r="B72" s="236"/>
      <c r="C72" s="236"/>
      <c r="D72" s="236"/>
      <c r="E72" s="236"/>
      <c r="F72" s="236"/>
    </row>
    <row r="73" spans="1:20">
      <c r="A73" s="236"/>
      <c r="B73" s="236"/>
      <c r="C73" s="236"/>
      <c r="D73" s="236"/>
      <c r="E73" s="236"/>
      <c r="F73" s="236"/>
    </row>
    <row r="74" spans="1:20">
      <c r="A74" s="236"/>
      <c r="B74" s="236"/>
      <c r="C74" s="236"/>
      <c r="D74" s="236"/>
      <c r="E74" s="236"/>
      <c r="F74" s="236"/>
    </row>
    <row r="75" spans="1:20">
      <c r="A75" s="236"/>
      <c r="B75" s="236"/>
      <c r="C75" s="236"/>
      <c r="D75" s="236"/>
      <c r="E75" s="236"/>
      <c r="F75" s="236"/>
    </row>
    <row r="76" spans="1:20">
      <c r="A76" s="236"/>
      <c r="B76" s="236"/>
      <c r="C76" s="236"/>
      <c r="D76" s="236"/>
      <c r="E76" s="236"/>
      <c r="F76" s="236"/>
    </row>
    <row r="77" spans="1:20">
      <c r="A77" s="236"/>
      <c r="B77" s="236"/>
      <c r="C77" s="236"/>
      <c r="D77" s="236"/>
      <c r="E77" s="236"/>
      <c r="F77" s="236"/>
    </row>
    <row r="78" spans="1:20">
      <c r="A78" s="236"/>
      <c r="B78" s="236"/>
      <c r="C78" s="236"/>
      <c r="D78" s="236"/>
      <c r="E78" s="236"/>
      <c r="F78" s="236"/>
    </row>
    <row r="79" spans="1:20">
      <c r="A79" s="236"/>
      <c r="B79" s="236"/>
      <c r="C79" s="236"/>
      <c r="D79" s="236"/>
      <c r="E79" s="236"/>
      <c r="F79" s="236"/>
    </row>
    <row r="80" spans="1:20">
      <c r="A80" s="236"/>
      <c r="B80" s="236"/>
      <c r="C80" s="236"/>
      <c r="D80" s="236"/>
      <c r="E80" s="236"/>
      <c r="F80" s="236"/>
    </row>
    <row r="81" spans="1:20">
      <c r="A81" s="236"/>
      <c r="B81" s="236"/>
      <c r="C81" s="236"/>
      <c r="D81" s="236"/>
      <c r="E81" s="236"/>
      <c r="F81" s="236"/>
    </row>
    <row r="82" spans="1:20">
      <c r="A82" s="236"/>
      <c r="B82" s="236"/>
      <c r="C82" s="236"/>
      <c r="D82" s="236"/>
      <c r="E82" s="236"/>
      <c r="F82" s="236"/>
    </row>
    <row r="83" spans="1:20">
      <c r="A83" s="236"/>
      <c r="B83" s="236"/>
      <c r="C83" s="236"/>
      <c r="D83" s="236"/>
      <c r="E83" s="236"/>
      <c r="F83" s="236"/>
      <c r="G83" s="236"/>
      <c r="H83" s="236"/>
      <c r="I83" s="236"/>
      <c r="J83" s="66"/>
      <c r="K83" s="236"/>
      <c r="L83" s="236"/>
      <c r="M83" s="236"/>
      <c r="N83" s="236"/>
      <c r="O83" s="236"/>
      <c r="P83" s="236"/>
      <c r="Q83" s="236"/>
      <c r="R83" s="236"/>
      <c r="S83" s="236"/>
      <c r="T83" s="236"/>
    </row>
    <row r="84" spans="1:20">
      <c r="A84" s="236"/>
      <c r="B84" s="236"/>
      <c r="C84" s="236"/>
      <c r="D84" s="236"/>
      <c r="E84" s="236"/>
      <c r="F84" s="236"/>
      <c r="G84" s="236"/>
      <c r="H84" s="236"/>
      <c r="I84" s="236"/>
      <c r="J84" s="66"/>
      <c r="K84" s="236"/>
      <c r="L84" s="236"/>
      <c r="M84" s="236"/>
      <c r="N84" s="236"/>
      <c r="O84" s="236"/>
      <c r="P84" s="236"/>
      <c r="Q84" s="236"/>
      <c r="R84" s="236"/>
      <c r="S84" s="236"/>
      <c r="T84" s="236"/>
    </row>
    <row r="85" spans="1:20">
      <c r="A85" s="236"/>
      <c r="B85" s="236"/>
      <c r="C85" s="236"/>
      <c r="D85" s="236"/>
      <c r="E85" s="236"/>
      <c r="F85" s="236"/>
      <c r="G85" s="236"/>
      <c r="H85" s="236"/>
      <c r="I85" s="236"/>
      <c r="J85" s="66"/>
      <c r="K85" s="236"/>
      <c r="L85" s="236"/>
      <c r="M85" s="236"/>
      <c r="N85" s="236"/>
      <c r="O85" s="236"/>
      <c r="P85" s="236"/>
      <c r="Q85" s="236"/>
      <c r="R85" s="236"/>
      <c r="S85" s="236"/>
      <c r="T85" s="236"/>
    </row>
    <row r="86" spans="1:20">
      <c r="A86" s="236"/>
      <c r="B86" s="236"/>
      <c r="C86" s="236"/>
      <c r="D86" s="236"/>
      <c r="E86" s="236"/>
      <c r="F86" s="236"/>
      <c r="G86" s="236"/>
      <c r="H86" s="236"/>
      <c r="I86" s="236"/>
      <c r="J86" s="66"/>
      <c r="K86" s="236"/>
      <c r="L86" s="236"/>
      <c r="M86" s="236"/>
      <c r="N86" s="236"/>
      <c r="O86" s="236"/>
      <c r="P86" s="236"/>
      <c r="Q86" s="236"/>
      <c r="R86" s="236"/>
      <c r="S86" s="236"/>
      <c r="T86" s="236"/>
    </row>
    <row r="87" spans="1:20">
      <c r="A87" s="236"/>
      <c r="B87" s="236"/>
      <c r="C87" s="236"/>
      <c r="D87" s="236"/>
      <c r="E87" s="236"/>
      <c r="F87" s="236"/>
      <c r="G87" s="236"/>
      <c r="H87" s="236"/>
      <c r="I87" s="236"/>
      <c r="J87" s="66"/>
      <c r="K87" s="236"/>
      <c r="L87" s="236"/>
      <c r="M87" s="236"/>
      <c r="N87" s="236"/>
      <c r="O87" s="236"/>
      <c r="P87" s="236"/>
      <c r="Q87" s="236"/>
      <c r="R87" s="236"/>
      <c r="S87" s="236"/>
      <c r="T87" s="236"/>
    </row>
    <row r="88" spans="1:20">
      <c r="A88" s="236"/>
      <c r="B88" s="236"/>
      <c r="C88" s="236"/>
      <c r="D88" s="236"/>
      <c r="E88" s="236"/>
      <c r="F88" s="236"/>
      <c r="G88" s="236"/>
      <c r="H88" s="236"/>
      <c r="I88" s="236"/>
      <c r="J88" s="66"/>
      <c r="K88" s="236"/>
      <c r="L88" s="236"/>
      <c r="M88" s="236"/>
      <c r="N88" s="236"/>
      <c r="O88" s="236"/>
      <c r="P88" s="236"/>
      <c r="Q88" s="236"/>
      <c r="R88" s="236"/>
      <c r="S88" s="236"/>
      <c r="T88" s="236"/>
    </row>
    <row r="89" spans="1:20">
      <c r="A89" s="236"/>
      <c r="B89" s="236"/>
      <c r="C89" s="236"/>
      <c r="D89" s="236"/>
      <c r="E89" s="236"/>
      <c r="F89" s="236"/>
      <c r="G89" s="236"/>
      <c r="H89" s="236"/>
      <c r="I89" s="236"/>
      <c r="J89" s="66"/>
      <c r="K89" s="236"/>
      <c r="L89" s="236"/>
      <c r="M89" s="236"/>
      <c r="N89" s="236"/>
      <c r="O89" s="236"/>
      <c r="P89" s="236"/>
      <c r="Q89" s="236"/>
      <c r="R89" s="236"/>
      <c r="S89" s="236"/>
      <c r="T89" s="236"/>
    </row>
    <row r="90" spans="1:20">
      <c r="A90" s="236"/>
      <c r="B90" s="236"/>
      <c r="C90" s="236"/>
      <c r="D90" s="236"/>
      <c r="E90" s="236"/>
      <c r="F90" s="236"/>
      <c r="G90" s="236"/>
      <c r="H90" s="236"/>
      <c r="I90" s="236"/>
      <c r="J90" s="66"/>
      <c r="K90" s="236"/>
      <c r="L90" s="236"/>
      <c r="M90" s="236"/>
      <c r="N90" s="236"/>
      <c r="O90" s="236"/>
      <c r="P90" s="236"/>
      <c r="Q90" s="236"/>
      <c r="R90" s="236"/>
      <c r="S90" s="236"/>
      <c r="T90" s="236"/>
    </row>
    <row r="91" spans="1:20">
      <c r="A91" s="236"/>
      <c r="B91" s="236"/>
      <c r="C91" s="236"/>
      <c r="D91" s="236"/>
      <c r="E91" s="236"/>
      <c r="F91" s="236"/>
      <c r="G91" s="236"/>
      <c r="H91" s="236"/>
      <c r="I91" s="236"/>
      <c r="J91" s="66"/>
      <c r="K91" s="236"/>
      <c r="L91" s="236"/>
      <c r="M91" s="236"/>
      <c r="N91" s="236"/>
      <c r="O91" s="236"/>
      <c r="P91" s="236"/>
      <c r="Q91" s="236"/>
      <c r="R91" s="236"/>
      <c r="S91" s="236"/>
      <c r="T91" s="236"/>
    </row>
    <row r="92" spans="1:20">
      <c r="A92" s="236"/>
      <c r="B92" s="236"/>
      <c r="C92" s="236"/>
      <c r="D92" s="236"/>
      <c r="E92" s="236"/>
      <c r="F92" s="236"/>
      <c r="G92" s="236"/>
      <c r="H92" s="236"/>
      <c r="I92" s="236"/>
      <c r="J92" s="66"/>
      <c r="K92" s="236"/>
      <c r="L92" s="236"/>
      <c r="M92" s="236"/>
      <c r="N92" s="236"/>
      <c r="O92" s="236"/>
      <c r="P92" s="236"/>
      <c r="Q92" s="236"/>
      <c r="R92" s="236"/>
      <c r="S92" s="236"/>
      <c r="T92" s="236"/>
    </row>
    <row r="93" spans="1:20">
      <c r="A93" s="236"/>
      <c r="B93" s="236"/>
      <c r="C93" s="236"/>
      <c r="D93" s="236"/>
      <c r="E93" s="236"/>
      <c r="F93" s="236"/>
      <c r="G93" s="236"/>
      <c r="H93" s="236"/>
      <c r="I93" s="236"/>
      <c r="J93" s="66"/>
      <c r="K93" s="236"/>
      <c r="L93" s="236"/>
      <c r="M93" s="236"/>
      <c r="N93" s="236"/>
      <c r="O93" s="236"/>
      <c r="P93" s="236"/>
      <c r="Q93" s="236"/>
      <c r="R93" s="236"/>
      <c r="S93" s="236"/>
      <c r="T93" s="236"/>
    </row>
    <row r="94" spans="1:20">
      <c r="A94" s="236"/>
      <c r="B94" s="236"/>
      <c r="C94" s="236"/>
      <c r="D94" s="236"/>
      <c r="E94" s="236"/>
      <c r="F94" s="236"/>
      <c r="G94" s="236"/>
      <c r="H94" s="236"/>
      <c r="I94" s="236"/>
      <c r="J94" s="66"/>
      <c r="K94" s="236"/>
      <c r="L94" s="236"/>
      <c r="M94" s="236"/>
      <c r="N94" s="236"/>
      <c r="O94" s="236"/>
      <c r="P94" s="236"/>
      <c r="Q94" s="236"/>
      <c r="R94" s="236"/>
      <c r="S94" s="236"/>
      <c r="T94" s="236"/>
    </row>
    <row r="95" spans="1:20">
      <c r="A95" s="236"/>
      <c r="B95" s="236"/>
      <c r="C95" s="236"/>
      <c r="D95" s="236"/>
      <c r="E95" s="236"/>
      <c r="F95" s="236"/>
      <c r="G95" s="236"/>
      <c r="H95" s="236"/>
      <c r="I95" s="236"/>
      <c r="J95" s="66"/>
      <c r="K95" s="236"/>
      <c r="L95" s="236"/>
      <c r="M95" s="236"/>
      <c r="N95" s="236"/>
      <c r="O95" s="236"/>
      <c r="P95" s="236"/>
      <c r="Q95" s="236"/>
      <c r="R95" s="236"/>
      <c r="S95" s="236"/>
      <c r="T95" s="236"/>
    </row>
    <row r="96" spans="1:20">
      <c r="A96" s="236"/>
      <c r="B96" s="236"/>
      <c r="C96" s="236"/>
      <c r="D96" s="236"/>
      <c r="E96" s="236"/>
      <c r="F96" s="236"/>
      <c r="G96" s="236"/>
      <c r="H96" s="236"/>
      <c r="I96" s="236"/>
      <c r="J96" s="66"/>
      <c r="K96" s="236"/>
      <c r="L96" s="236"/>
      <c r="M96" s="236"/>
      <c r="N96" s="236"/>
      <c r="O96" s="236"/>
      <c r="P96" s="236"/>
      <c r="Q96" s="236"/>
      <c r="R96" s="236"/>
      <c r="S96" s="236"/>
      <c r="T96" s="236"/>
    </row>
    <row r="97" spans="1:20">
      <c r="A97" s="236"/>
      <c r="B97" s="236"/>
      <c r="C97" s="236"/>
      <c r="D97" s="236"/>
      <c r="E97" s="236"/>
      <c r="F97" s="236"/>
      <c r="G97" s="236"/>
      <c r="H97" s="236"/>
      <c r="I97" s="236"/>
      <c r="J97" s="66"/>
      <c r="K97" s="236"/>
      <c r="L97" s="236"/>
      <c r="M97" s="236"/>
      <c r="N97" s="236"/>
      <c r="O97" s="236"/>
      <c r="P97" s="236"/>
      <c r="Q97" s="236"/>
      <c r="R97" s="236"/>
      <c r="S97" s="236"/>
      <c r="T97" s="236"/>
    </row>
    <row r="98" spans="1:20">
      <c r="A98" s="236"/>
      <c r="B98" s="236"/>
      <c r="C98" s="236"/>
      <c r="D98" s="236"/>
      <c r="E98" s="236"/>
      <c r="F98" s="236"/>
      <c r="G98" s="236"/>
      <c r="H98" s="236"/>
      <c r="I98" s="236"/>
      <c r="J98" s="66"/>
      <c r="K98" s="236"/>
      <c r="L98" s="236"/>
      <c r="M98" s="236"/>
      <c r="N98" s="236"/>
      <c r="O98" s="236"/>
      <c r="P98" s="236"/>
      <c r="Q98" s="236"/>
      <c r="R98" s="236"/>
      <c r="S98" s="236"/>
      <c r="T98" s="236"/>
    </row>
    <row r="99" spans="1:20">
      <c r="A99" s="236"/>
      <c r="B99" s="236"/>
      <c r="C99" s="236"/>
      <c r="D99" s="236"/>
      <c r="E99" s="236"/>
      <c r="F99" s="236"/>
      <c r="G99" s="236"/>
      <c r="H99" s="236"/>
      <c r="I99" s="236"/>
      <c r="J99" s="66"/>
      <c r="K99" s="236"/>
      <c r="L99" s="236"/>
      <c r="M99" s="236"/>
      <c r="N99" s="236"/>
      <c r="O99" s="236"/>
      <c r="P99" s="236"/>
      <c r="Q99" s="236"/>
      <c r="R99" s="236"/>
      <c r="S99" s="236"/>
      <c r="T99" s="236"/>
    </row>
    <row r="100" spans="1:20">
      <c r="A100" s="236"/>
      <c r="B100" s="236"/>
      <c r="C100" s="236"/>
      <c r="D100" s="236"/>
      <c r="E100" s="236"/>
      <c r="F100" s="236"/>
      <c r="G100" s="236"/>
      <c r="H100" s="236"/>
      <c r="I100" s="236"/>
      <c r="J100" s="66"/>
      <c r="K100" s="236"/>
      <c r="L100" s="236"/>
      <c r="M100" s="236"/>
      <c r="N100" s="236"/>
      <c r="O100" s="236"/>
      <c r="P100" s="236"/>
      <c r="Q100" s="236"/>
      <c r="R100" s="236"/>
      <c r="S100" s="236"/>
      <c r="T100" s="236"/>
    </row>
    <row r="101" spans="1:20">
      <c r="A101" s="236"/>
      <c r="B101" s="236"/>
      <c r="C101" s="236"/>
      <c r="D101" s="236"/>
      <c r="E101" s="236"/>
      <c r="F101" s="236"/>
      <c r="G101" s="236"/>
      <c r="H101" s="236"/>
      <c r="I101" s="236"/>
      <c r="J101" s="66"/>
      <c r="K101" s="236"/>
      <c r="L101" s="236"/>
      <c r="M101" s="236"/>
      <c r="N101" s="236"/>
      <c r="O101" s="236"/>
      <c r="P101" s="236"/>
      <c r="Q101" s="236"/>
      <c r="R101" s="236"/>
      <c r="S101" s="236"/>
      <c r="T101" s="236"/>
    </row>
    <row r="102" spans="1:20">
      <c r="A102" s="236"/>
      <c r="B102" s="236"/>
      <c r="C102" s="236"/>
      <c r="D102" s="236"/>
      <c r="E102" s="236"/>
      <c r="F102" s="236"/>
      <c r="G102" s="236"/>
      <c r="H102" s="236"/>
      <c r="I102" s="236"/>
      <c r="J102" s="66"/>
      <c r="K102" s="236"/>
      <c r="L102" s="236"/>
      <c r="M102" s="236"/>
      <c r="N102" s="236"/>
      <c r="O102" s="236"/>
      <c r="P102" s="236"/>
      <c r="Q102" s="236"/>
      <c r="R102" s="236"/>
      <c r="S102" s="236"/>
      <c r="T102" s="236"/>
    </row>
    <row r="103" spans="1:20">
      <c r="A103" s="236"/>
      <c r="B103" s="236"/>
      <c r="C103" s="236"/>
      <c r="D103" s="236"/>
      <c r="E103" s="236"/>
      <c r="F103" s="236"/>
      <c r="G103" s="236"/>
      <c r="H103" s="236"/>
      <c r="I103" s="236"/>
      <c r="J103" s="66"/>
      <c r="K103" s="236"/>
      <c r="L103" s="236"/>
      <c r="M103" s="236"/>
      <c r="N103" s="236"/>
      <c r="O103" s="236"/>
      <c r="P103" s="236"/>
      <c r="Q103" s="236"/>
      <c r="R103" s="236"/>
      <c r="S103" s="236"/>
      <c r="T103" s="236"/>
    </row>
    <row r="104" spans="1:20">
      <c r="A104" s="236"/>
      <c r="B104" s="236"/>
      <c r="C104" s="236"/>
      <c r="D104" s="236"/>
      <c r="E104" s="236"/>
      <c r="F104" s="236"/>
      <c r="G104" s="236"/>
      <c r="H104" s="236"/>
      <c r="I104" s="236"/>
      <c r="J104" s="66"/>
      <c r="K104" s="236"/>
      <c r="L104" s="236"/>
      <c r="M104" s="236"/>
      <c r="N104" s="236"/>
      <c r="O104" s="236"/>
      <c r="P104" s="236"/>
      <c r="Q104" s="236"/>
      <c r="R104" s="236"/>
      <c r="S104" s="236"/>
      <c r="T104" s="236"/>
    </row>
    <row r="105" spans="1:20">
      <c r="A105" s="236"/>
      <c r="B105" s="236"/>
      <c r="C105" s="236"/>
      <c r="D105" s="236"/>
      <c r="E105" s="236"/>
      <c r="F105" s="236"/>
      <c r="G105" s="236"/>
      <c r="H105" s="236"/>
      <c r="I105" s="236"/>
      <c r="J105" s="66"/>
      <c r="K105" s="236"/>
      <c r="L105" s="236"/>
      <c r="M105" s="236"/>
      <c r="N105" s="236"/>
      <c r="O105" s="236"/>
      <c r="P105" s="236"/>
      <c r="Q105" s="236"/>
      <c r="R105" s="236"/>
      <c r="S105" s="236"/>
      <c r="T105" s="236"/>
    </row>
    <row r="106" spans="1:20">
      <c r="A106" s="236"/>
      <c r="B106" s="236"/>
      <c r="C106" s="236"/>
      <c r="D106" s="236"/>
      <c r="E106" s="236"/>
      <c r="F106" s="236"/>
      <c r="G106" s="236"/>
      <c r="H106" s="236"/>
      <c r="I106" s="236"/>
      <c r="J106" s="66"/>
      <c r="K106" s="236"/>
      <c r="L106" s="236"/>
      <c r="M106" s="236"/>
      <c r="N106" s="236"/>
      <c r="O106" s="236"/>
      <c r="P106" s="236"/>
      <c r="Q106" s="236"/>
      <c r="R106" s="236"/>
      <c r="S106" s="236"/>
      <c r="T106" s="236"/>
    </row>
    <row r="107" spans="1:20">
      <c r="A107" s="236"/>
      <c r="B107" s="236"/>
      <c r="C107" s="236"/>
      <c r="D107" s="236"/>
      <c r="E107" s="236"/>
      <c r="F107" s="236"/>
      <c r="G107" s="236"/>
      <c r="H107" s="236"/>
      <c r="I107" s="236"/>
      <c r="J107" s="66"/>
      <c r="K107" s="236"/>
      <c r="L107" s="236"/>
      <c r="M107" s="236"/>
      <c r="N107" s="236"/>
      <c r="O107" s="236"/>
      <c r="P107" s="236"/>
      <c r="Q107" s="236"/>
      <c r="R107" s="236"/>
      <c r="S107" s="236"/>
      <c r="T107" s="236"/>
    </row>
    <row r="108" spans="1:20">
      <c r="A108" s="236"/>
      <c r="B108" s="236"/>
      <c r="C108" s="236"/>
      <c r="D108" s="236"/>
      <c r="E108" s="236"/>
      <c r="F108" s="236"/>
      <c r="G108" s="236"/>
      <c r="H108" s="236"/>
      <c r="I108" s="236"/>
      <c r="J108" s="66"/>
      <c r="K108" s="236"/>
      <c r="L108" s="236"/>
      <c r="M108" s="236"/>
      <c r="N108" s="236"/>
      <c r="O108" s="236"/>
      <c r="P108" s="236"/>
      <c r="Q108" s="236"/>
      <c r="R108" s="236"/>
      <c r="S108" s="236"/>
      <c r="T108" s="236"/>
    </row>
    <row r="109" spans="1:20">
      <c r="A109" s="236"/>
      <c r="B109" s="236"/>
      <c r="C109" s="236"/>
      <c r="D109" s="236"/>
      <c r="E109" s="236"/>
      <c r="F109" s="236"/>
      <c r="G109" s="236"/>
      <c r="H109" s="236"/>
      <c r="I109" s="236"/>
      <c r="J109" s="66"/>
      <c r="K109" s="236"/>
      <c r="L109" s="236"/>
      <c r="M109" s="236"/>
      <c r="N109" s="236"/>
      <c r="O109" s="236"/>
      <c r="P109" s="236"/>
      <c r="Q109" s="236"/>
      <c r="R109" s="236"/>
      <c r="S109" s="236"/>
      <c r="T109" s="236"/>
    </row>
    <row r="110" spans="1:20">
      <c r="A110" s="236"/>
      <c r="B110" s="236"/>
      <c r="C110" s="236"/>
      <c r="D110" s="236"/>
      <c r="E110" s="236"/>
      <c r="F110" s="236"/>
      <c r="G110" s="236"/>
      <c r="H110" s="236"/>
      <c r="I110" s="236"/>
      <c r="J110" s="66"/>
      <c r="K110" s="236"/>
      <c r="L110" s="236"/>
      <c r="M110" s="236"/>
      <c r="N110" s="236"/>
      <c r="O110" s="236"/>
      <c r="P110" s="236"/>
      <c r="Q110" s="236"/>
      <c r="R110" s="236"/>
      <c r="S110" s="236"/>
      <c r="T110" s="236"/>
    </row>
    <row r="111" spans="1:20">
      <c r="A111" s="236"/>
      <c r="B111" s="236"/>
      <c r="C111" s="236"/>
      <c r="D111" s="236"/>
      <c r="E111" s="236"/>
      <c r="F111" s="236"/>
      <c r="G111" s="236"/>
      <c r="H111" s="236"/>
      <c r="I111" s="236"/>
      <c r="J111" s="66"/>
      <c r="K111" s="236"/>
      <c r="L111" s="236"/>
      <c r="M111" s="236"/>
      <c r="N111" s="236"/>
      <c r="O111" s="236"/>
      <c r="P111" s="236"/>
      <c r="Q111" s="236"/>
      <c r="R111" s="236"/>
      <c r="S111" s="236"/>
      <c r="T111" s="236"/>
    </row>
    <row r="112" spans="1:20">
      <c r="A112" s="236"/>
      <c r="B112" s="236"/>
      <c r="C112" s="236"/>
      <c r="D112" s="236"/>
      <c r="E112" s="236"/>
      <c r="F112" s="236"/>
      <c r="G112" s="236"/>
      <c r="H112" s="236"/>
      <c r="I112" s="236"/>
      <c r="J112" s="66"/>
      <c r="K112" s="236"/>
      <c r="L112" s="236"/>
      <c r="M112" s="236"/>
      <c r="N112" s="236"/>
      <c r="O112" s="236"/>
      <c r="P112" s="236"/>
      <c r="Q112" s="236"/>
      <c r="R112" s="236"/>
      <c r="S112" s="236"/>
      <c r="T112" s="236"/>
    </row>
    <row r="113" spans="1:20">
      <c r="A113" s="236"/>
      <c r="B113" s="236"/>
      <c r="C113" s="236"/>
      <c r="D113" s="236"/>
      <c r="E113" s="236"/>
      <c r="F113" s="236"/>
      <c r="G113" s="236"/>
      <c r="H113" s="236"/>
      <c r="I113" s="236"/>
      <c r="J113" s="66"/>
      <c r="K113" s="236"/>
      <c r="L113" s="236"/>
      <c r="M113" s="236"/>
      <c r="N113" s="236"/>
      <c r="O113" s="236"/>
      <c r="P113" s="236"/>
      <c r="Q113" s="236"/>
      <c r="R113" s="236"/>
      <c r="S113" s="236"/>
      <c r="T113" s="236"/>
    </row>
    <row r="114" spans="1:20">
      <c r="A114" s="236"/>
      <c r="B114" s="236"/>
      <c r="C114" s="236"/>
      <c r="D114" s="236"/>
      <c r="E114" s="236"/>
      <c r="F114" s="236"/>
      <c r="G114" s="236"/>
      <c r="H114" s="236"/>
      <c r="I114" s="236"/>
      <c r="J114" s="66"/>
      <c r="K114" s="236"/>
      <c r="L114" s="236"/>
      <c r="M114" s="236"/>
      <c r="N114" s="236"/>
      <c r="O114" s="236"/>
      <c r="P114" s="236"/>
      <c r="Q114" s="236"/>
      <c r="R114" s="236"/>
      <c r="S114" s="236"/>
      <c r="T114" s="236"/>
    </row>
    <row r="115" spans="1:20">
      <c r="A115" s="236"/>
      <c r="B115" s="236"/>
      <c r="C115" s="236"/>
      <c r="D115" s="236"/>
      <c r="E115" s="236"/>
      <c r="F115" s="236"/>
      <c r="G115" s="236"/>
      <c r="H115" s="236"/>
      <c r="I115" s="236"/>
      <c r="J115" s="66"/>
      <c r="K115" s="236"/>
      <c r="L115" s="236"/>
      <c r="M115" s="236"/>
      <c r="N115" s="236"/>
      <c r="O115" s="236"/>
      <c r="P115" s="236"/>
      <c r="Q115" s="236"/>
      <c r="R115" s="236"/>
      <c r="S115" s="236"/>
      <c r="T115" s="236"/>
    </row>
    <row r="116" spans="1:20">
      <c r="A116" s="236"/>
      <c r="B116" s="236"/>
      <c r="C116" s="236"/>
      <c r="D116" s="236"/>
      <c r="E116" s="236"/>
      <c r="F116" s="236"/>
      <c r="G116" s="236"/>
      <c r="H116" s="236"/>
      <c r="I116" s="66"/>
      <c r="J116" s="66"/>
      <c r="K116" s="236"/>
      <c r="L116" s="236"/>
      <c r="M116" s="236"/>
      <c r="N116" s="236"/>
      <c r="O116" s="236"/>
      <c r="P116" s="236"/>
      <c r="Q116" s="236"/>
      <c r="R116" s="236"/>
      <c r="S116" s="236"/>
      <c r="T116" s="236"/>
    </row>
    <row r="117" spans="1:20">
      <c r="A117" s="236"/>
      <c r="B117" s="236"/>
      <c r="C117" s="236"/>
      <c r="D117" s="236"/>
      <c r="E117" s="236"/>
      <c r="F117" s="236"/>
      <c r="G117" s="236"/>
      <c r="H117" s="236"/>
      <c r="I117" s="66"/>
      <c r="J117" s="66"/>
      <c r="K117" s="236"/>
      <c r="L117" s="236"/>
      <c r="M117" s="236"/>
      <c r="N117" s="236"/>
      <c r="O117" s="236"/>
      <c r="P117" s="236"/>
      <c r="Q117" s="236"/>
      <c r="R117" s="236"/>
      <c r="S117" s="236"/>
      <c r="T117" s="236"/>
    </row>
    <row r="118" spans="1:20">
      <c r="A118" s="236"/>
      <c r="B118" s="236"/>
      <c r="C118" s="236"/>
      <c r="D118" s="236"/>
      <c r="E118" s="236"/>
      <c r="F118" s="236"/>
      <c r="G118" s="236"/>
      <c r="H118" s="236"/>
      <c r="I118" s="66"/>
      <c r="J118" s="66"/>
      <c r="K118" s="236"/>
      <c r="L118" s="236"/>
      <c r="M118" s="236"/>
      <c r="N118" s="236"/>
      <c r="O118" s="236"/>
      <c r="P118" s="236"/>
      <c r="Q118" s="236"/>
      <c r="R118" s="236"/>
      <c r="S118" s="236"/>
      <c r="T118" s="236"/>
    </row>
    <row r="119" spans="1:20">
      <c r="A119" s="236"/>
      <c r="B119" s="236"/>
      <c r="C119" s="236"/>
      <c r="D119" s="236"/>
      <c r="E119" s="236"/>
      <c r="F119" s="236"/>
      <c r="G119" s="236"/>
      <c r="H119" s="236"/>
      <c r="I119" s="66"/>
      <c r="J119" s="66"/>
      <c r="K119" s="236"/>
      <c r="L119" s="236"/>
      <c r="M119" s="236"/>
      <c r="N119" s="236"/>
      <c r="O119" s="236"/>
      <c r="P119" s="236"/>
      <c r="Q119" s="236"/>
      <c r="R119" s="236"/>
      <c r="S119" s="236"/>
      <c r="T119" s="236"/>
    </row>
    <row r="120" spans="1:20">
      <c r="A120" s="236"/>
      <c r="B120" s="236"/>
      <c r="C120" s="236"/>
      <c r="D120" s="236"/>
      <c r="E120" s="236"/>
      <c r="F120" s="236"/>
      <c r="G120" s="236"/>
      <c r="H120" s="236"/>
      <c r="I120" s="66"/>
      <c r="J120" s="66"/>
      <c r="K120" s="236"/>
      <c r="L120" s="236"/>
      <c r="M120" s="236"/>
      <c r="N120" s="236"/>
      <c r="O120" s="236"/>
      <c r="P120" s="236"/>
      <c r="Q120" s="236"/>
      <c r="R120" s="236"/>
      <c r="S120" s="236"/>
      <c r="T120" s="236"/>
    </row>
    <row r="121" spans="1:20">
      <c r="A121" s="236"/>
      <c r="B121" s="236"/>
      <c r="C121" s="236"/>
      <c r="D121" s="236"/>
      <c r="E121" s="236"/>
      <c r="F121" s="236"/>
      <c r="G121" s="236"/>
      <c r="H121" s="236"/>
      <c r="I121" s="66"/>
      <c r="J121" s="66"/>
      <c r="K121" s="236"/>
      <c r="L121" s="236"/>
      <c r="M121" s="236"/>
      <c r="N121" s="236"/>
      <c r="O121" s="236"/>
      <c r="P121" s="236"/>
      <c r="Q121" s="236"/>
      <c r="R121" s="236"/>
      <c r="S121" s="236"/>
      <c r="T121" s="236"/>
    </row>
    <row r="122" spans="1:20">
      <c r="A122" s="236"/>
      <c r="B122" s="236"/>
      <c r="C122" s="236"/>
      <c r="D122" s="236"/>
      <c r="E122" s="236"/>
      <c r="F122" s="236"/>
      <c r="G122" s="236"/>
      <c r="H122" s="236"/>
      <c r="I122" s="66"/>
      <c r="J122" s="66"/>
      <c r="K122" s="236"/>
      <c r="L122" s="236"/>
      <c r="M122" s="236"/>
      <c r="N122" s="236"/>
      <c r="O122" s="236"/>
      <c r="P122" s="236"/>
      <c r="Q122" s="236"/>
      <c r="R122" s="236"/>
      <c r="S122" s="236"/>
      <c r="T122" s="236"/>
    </row>
    <row r="123" spans="1:20">
      <c r="A123" s="236"/>
      <c r="B123" s="236"/>
      <c r="C123" s="236"/>
      <c r="D123" s="236"/>
      <c r="E123" s="236"/>
      <c r="F123" s="236"/>
      <c r="G123" s="236"/>
      <c r="H123" s="236"/>
      <c r="I123" s="66"/>
      <c r="J123" s="66"/>
      <c r="K123" s="236"/>
      <c r="L123" s="236"/>
      <c r="M123" s="236"/>
      <c r="N123" s="236"/>
      <c r="O123" s="236"/>
      <c r="P123" s="236"/>
      <c r="Q123" s="236"/>
      <c r="R123" s="236"/>
      <c r="S123" s="236"/>
      <c r="T123" s="236"/>
    </row>
    <row r="124" spans="1:20">
      <c r="A124" s="236"/>
      <c r="B124" s="236"/>
      <c r="C124" s="236"/>
      <c r="D124" s="236"/>
      <c r="E124" s="236"/>
      <c r="F124" s="236"/>
      <c r="G124" s="236"/>
      <c r="H124" s="236"/>
      <c r="I124" s="66"/>
      <c r="J124" s="66"/>
      <c r="K124" s="236"/>
      <c r="L124" s="236"/>
      <c r="M124" s="236"/>
      <c r="N124" s="236"/>
      <c r="O124" s="236"/>
      <c r="P124" s="236"/>
      <c r="Q124" s="236"/>
      <c r="R124" s="236"/>
      <c r="S124" s="236"/>
      <c r="T124" s="236"/>
    </row>
    <row r="125" spans="1:20">
      <c r="A125" s="236"/>
      <c r="B125" s="236"/>
      <c r="C125" s="236"/>
      <c r="D125" s="236"/>
      <c r="E125" s="236"/>
      <c r="F125" s="236"/>
      <c r="G125" s="236"/>
      <c r="H125" s="236"/>
      <c r="I125" s="66"/>
      <c r="J125" s="66"/>
      <c r="K125" s="236"/>
      <c r="L125" s="236"/>
      <c r="M125" s="236"/>
      <c r="N125" s="236"/>
      <c r="O125" s="236"/>
      <c r="P125" s="236"/>
      <c r="Q125" s="236"/>
      <c r="R125" s="236"/>
      <c r="S125" s="236"/>
      <c r="T125" s="236"/>
    </row>
    <row r="126" spans="1:20">
      <c r="A126" s="236"/>
      <c r="B126" s="236"/>
      <c r="C126" s="236"/>
      <c r="D126" s="236"/>
      <c r="E126" s="236"/>
      <c r="F126" s="236"/>
      <c r="G126" s="236"/>
      <c r="H126" s="236"/>
      <c r="I126" s="66"/>
      <c r="J126" s="66"/>
      <c r="K126" s="236"/>
      <c r="L126" s="236"/>
      <c r="M126" s="236"/>
      <c r="N126" s="236"/>
      <c r="O126" s="236"/>
      <c r="P126" s="236"/>
      <c r="Q126" s="236"/>
      <c r="R126" s="236"/>
      <c r="S126" s="236"/>
      <c r="T126" s="236"/>
    </row>
    <row r="127" spans="1:20">
      <c r="A127" s="236"/>
      <c r="B127" s="236"/>
      <c r="C127" s="236"/>
      <c r="D127" s="236"/>
      <c r="E127" s="236"/>
      <c r="F127" s="236"/>
      <c r="G127" s="236"/>
      <c r="H127" s="236"/>
      <c r="I127" s="66"/>
      <c r="J127" s="66"/>
      <c r="K127" s="236"/>
      <c r="L127" s="236"/>
      <c r="M127" s="236"/>
      <c r="N127" s="236"/>
      <c r="O127" s="236"/>
      <c r="P127" s="236"/>
      <c r="Q127" s="236"/>
      <c r="R127" s="236"/>
      <c r="S127" s="236"/>
      <c r="T127" s="236"/>
    </row>
    <row r="128" spans="1:20">
      <c r="A128" s="236"/>
      <c r="B128" s="236"/>
      <c r="C128" s="236"/>
      <c r="D128" s="236"/>
      <c r="E128" s="236"/>
      <c r="F128" s="236"/>
      <c r="G128" s="236"/>
      <c r="H128" s="236"/>
      <c r="I128" s="66"/>
      <c r="J128" s="66"/>
      <c r="K128" s="236"/>
      <c r="L128" s="236"/>
      <c r="M128" s="236"/>
      <c r="N128" s="236"/>
      <c r="O128" s="236"/>
      <c r="P128" s="236"/>
      <c r="Q128" s="236"/>
      <c r="R128" s="236"/>
      <c r="S128" s="236"/>
      <c r="T128" s="236"/>
    </row>
    <row r="129" spans="1:20">
      <c r="A129" s="236"/>
      <c r="B129" s="236"/>
      <c r="C129" s="236"/>
      <c r="D129" s="236"/>
      <c r="E129" s="236"/>
      <c r="F129" s="236"/>
      <c r="G129" s="236"/>
      <c r="H129" s="236"/>
      <c r="I129" s="66"/>
      <c r="J129" s="66"/>
      <c r="K129" s="236"/>
      <c r="L129" s="236"/>
      <c r="M129" s="236"/>
      <c r="N129" s="236"/>
      <c r="O129" s="236"/>
      <c r="P129" s="236"/>
      <c r="Q129" s="236"/>
      <c r="R129" s="236"/>
      <c r="S129" s="236"/>
      <c r="T129" s="236"/>
    </row>
    <row r="130" spans="1:20">
      <c r="A130" s="236"/>
      <c r="B130" s="236"/>
      <c r="C130" s="236"/>
      <c r="D130" s="236"/>
      <c r="E130" s="236"/>
      <c r="F130" s="236"/>
      <c r="G130" s="236"/>
      <c r="H130" s="236"/>
      <c r="I130" s="66"/>
      <c r="J130" s="66"/>
      <c r="K130" s="236"/>
      <c r="L130" s="236"/>
      <c r="M130" s="236"/>
      <c r="N130" s="236"/>
      <c r="O130" s="236"/>
      <c r="P130" s="236"/>
      <c r="Q130" s="236"/>
      <c r="R130" s="236"/>
      <c r="S130" s="236"/>
      <c r="T130" s="236"/>
    </row>
    <row r="131" spans="1:20">
      <c r="A131" s="236"/>
      <c r="B131" s="236"/>
      <c r="C131" s="236"/>
      <c r="D131" s="236"/>
      <c r="E131" s="236"/>
      <c r="F131" s="236"/>
      <c r="G131" s="236"/>
      <c r="H131" s="236"/>
      <c r="I131" s="66"/>
      <c r="J131" s="66"/>
      <c r="K131" s="236"/>
      <c r="L131" s="236"/>
      <c r="M131" s="236"/>
      <c r="N131" s="236"/>
      <c r="O131" s="236"/>
      <c r="P131" s="236"/>
      <c r="Q131" s="236"/>
      <c r="R131" s="236"/>
      <c r="S131" s="236"/>
      <c r="T131" s="236"/>
    </row>
    <row r="132" spans="1:20">
      <c r="A132" s="236"/>
      <c r="B132" s="236"/>
      <c r="C132" s="236"/>
      <c r="D132" s="236"/>
      <c r="E132" s="236"/>
      <c r="F132" s="236"/>
      <c r="G132" s="236"/>
      <c r="H132" s="236"/>
      <c r="I132" s="66"/>
      <c r="J132" s="66"/>
      <c r="K132" s="236"/>
      <c r="L132" s="236"/>
      <c r="M132" s="236"/>
      <c r="N132" s="236"/>
      <c r="O132" s="236"/>
      <c r="P132" s="236"/>
      <c r="Q132" s="236"/>
      <c r="R132" s="236"/>
      <c r="S132" s="236"/>
      <c r="T132" s="236"/>
    </row>
    <row r="133" spans="1:20">
      <c r="A133" s="236"/>
      <c r="B133" s="236"/>
      <c r="C133" s="236"/>
      <c r="D133" s="236"/>
      <c r="E133" s="236"/>
      <c r="F133" s="236"/>
      <c r="G133" s="236"/>
      <c r="H133" s="236"/>
      <c r="I133" s="66"/>
      <c r="J133" s="66"/>
      <c r="K133" s="236"/>
      <c r="L133" s="236"/>
      <c r="M133" s="236"/>
      <c r="N133" s="236"/>
      <c r="O133" s="236"/>
      <c r="P133" s="236"/>
      <c r="Q133" s="236"/>
      <c r="R133" s="236"/>
      <c r="S133" s="236"/>
      <c r="T133" s="236"/>
    </row>
    <row r="134" spans="1:20">
      <c r="A134" s="236"/>
      <c r="B134" s="236"/>
      <c r="C134" s="236"/>
      <c r="D134" s="236"/>
      <c r="E134" s="236"/>
      <c r="F134" s="236"/>
      <c r="G134" s="236"/>
      <c r="H134" s="236"/>
      <c r="I134" s="66"/>
      <c r="J134" s="66"/>
      <c r="K134" s="236"/>
      <c r="L134" s="236"/>
      <c r="M134" s="236"/>
      <c r="N134" s="236"/>
      <c r="O134" s="236"/>
      <c r="P134" s="236"/>
      <c r="Q134" s="236"/>
      <c r="R134" s="236"/>
      <c r="S134" s="236"/>
      <c r="T134" s="236"/>
    </row>
    <row r="135" spans="1:20">
      <c r="A135" s="236"/>
      <c r="B135" s="236"/>
      <c r="C135" s="236"/>
      <c r="D135" s="236"/>
      <c r="E135" s="236"/>
      <c r="F135" s="236"/>
      <c r="G135" s="236"/>
      <c r="H135" s="236"/>
      <c r="I135" s="66"/>
      <c r="J135" s="66"/>
      <c r="K135" s="236"/>
      <c r="L135" s="236"/>
      <c r="M135" s="236"/>
      <c r="N135" s="236"/>
      <c r="O135" s="236"/>
      <c r="P135" s="236"/>
      <c r="Q135" s="236"/>
      <c r="R135" s="236"/>
      <c r="S135" s="236"/>
      <c r="T135" s="236"/>
    </row>
    <row r="136" spans="1:20">
      <c r="A136" s="236"/>
      <c r="B136" s="236"/>
      <c r="C136" s="236"/>
      <c r="D136" s="236"/>
      <c r="E136" s="236"/>
      <c r="F136" s="236"/>
      <c r="G136" s="236"/>
      <c r="H136" s="236"/>
      <c r="I136" s="66"/>
      <c r="J136" s="66"/>
      <c r="K136" s="236"/>
      <c r="L136" s="236"/>
      <c r="M136" s="236"/>
      <c r="N136" s="236"/>
      <c r="O136" s="236"/>
      <c r="P136" s="236"/>
      <c r="Q136" s="236"/>
      <c r="R136" s="236"/>
      <c r="S136" s="236"/>
      <c r="T136" s="236"/>
    </row>
    <row r="137" spans="1:20">
      <c r="A137" s="236"/>
      <c r="B137" s="236"/>
      <c r="C137" s="236"/>
      <c r="D137" s="236"/>
      <c r="E137" s="236"/>
      <c r="F137" s="236"/>
      <c r="G137" s="236"/>
      <c r="H137" s="236"/>
      <c r="I137" s="66"/>
      <c r="J137" s="66"/>
      <c r="K137" s="236"/>
      <c r="L137" s="236"/>
      <c r="M137" s="236"/>
      <c r="N137" s="236"/>
      <c r="O137" s="236"/>
      <c r="P137" s="236"/>
      <c r="Q137" s="236"/>
      <c r="R137" s="236"/>
      <c r="S137" s="236"/>
      <c r="T137" s="236"/>
    </row>
    <row r="138" spans="1:20">
      <c r="A138" s="236"/>
      <c r="B138" s="236"/>
      <c r="C138" s="236"/>
      <c r="D138" s="236"/>
      <c r="E138" s="236"/>
      <c r="F138" s="236"/>
      <c r="G138" s="236"/>
      <c r="H138" s="236"/>
      <c r="I138" s="66"/>
      <c r="J138" s="66"/>
      <c r="K138" s="236"/>
      <c r="L138" s="236"/>
      <c r="M138" s="236"/>
      <c r="N138" s="236"/>
      <c r="O138" s="236"/>
      <c r="P138" s="236"/>
      <c r="Q138" s="236"/>
      <c r="R138" s="236"/>
      <c r="S138" s="236"/>
      <c r="T138" s="236"/>
    </row>
    <row r="139" spans="1:20">
      <c r="A139" s="236"/>
      <c r="B139" s="236"/>
      <c r="C139" s="236"/>
      <c r="D139" s="236"/>
      <c r="E139" s="236"/>
      <c r="F139" s="236"/>
      <c r="G139" s="236"/>
      <c r="H139" s="236"/>
      <c r="I139" s="66"/>
      <c r="J139" s="66"/>
      <c r="K139" s="236"/>
      <c r="L139" s="236"/>
      <c r="M139" s="236"/>
      <c r="N139" s="236"/>
      <c r="O139" s="236"/>
      <c r="P139" s="236"/>
      <c r="Q139" s="236"/>
      <c r="R139" s="236"/>
      <c r="S139" s="236"/>
      <c r="T139" s="236"/>
    </row>
    <row r="140" spans="1:20">
      <c r="A140" s="236"/>
      <c r="B140" s="236"/>
      <c r="C140" s="236"/>
      <c r="D140" s="236"/>
      <c r="E140" s="236"/>
      <c r="F140" s="236"/>
      <c r="G140" s="236"/>
      <c r="H140" s="236"/>
      <c r="I140" s="66"/>
      <c r="J140" s="66"/>
      <c r="K140" s="236"/>
      <c r="L140" s="236"/>
      <c r="M140" s="236"/>
      <c r="N140" s="236"/>
      <c r="O140" s="236"/>
      <c r="P140" s="236"/>
      <c r="Q140" s="236"/>
      <c r="R140" s="236"/>
      <c r="S140" s="236"/>
      <c r="T140" s="236"/>
    </row>
    <row r="141" spans="1:20">
      <c r="A141" s="236"/>
      <c r="B141" s="236"/>
      <c r="C141" s="236"/>
      <c r="D141" s="236"/>
      <c r="E141" s="236"/>
      <c r="F141" s="236"/>
      <c r="G141" s="236"/>
      <c r="H141" s="236"/>
      <c r="I141" s="66"/>
      <c r="J141" s="66"/>
      <c r="K141" s="236"/>
      <c r="L141" s="236"/>
      <c r="M141" s="236"/>
      <c r="N141" s="236"/>
      <c r="O141" s="236"/>
      <c r="P141" s="236"/>
      <c r="Q141" s="236"/>
      <c r="R141" s="236"/>
      <c r="S141" s="236"/>
      <c r="T141" s="236"/>
    </row>
    <row r="142" spans="1:20">
      <c r="A142" s="236"/>
      <c r="B142" s="236"/>
      <c r="C142" s="236"/>
      <c r="D142" s="236"/>
      <c r="E142" s="236"/>
      <c r="F142" s="236"/>
      <c r="G142" s="236"/>
      <c r="H142" s="236"/>
      <c r="I142" s="66"/>
      <c r="J142" s="66"/>
      <c r="K142" s="236"/>
      <c r="L142" s="236"/>
      <c r="M142" s="236"/>
      <c r="N142" s="236"/>
      <c r="O142" s="236"/>
      <c r="P142" s="236"/>
      <c r="Q142" s="236"/>
      <c r="R142" s="236"/>
      <c r="S142" s="236"/>
      <c r="T142" s="236"/>
    </row>
    <row r="143" spans="1:20">
      <c r="A143" s="236"/>
      <c r="B143" s="236"/>
      <c r="C143" s="236"/>
      <c r="D143" s="236"/>
      <c r="E143" s="236"/>
      <c r="F143" s="236"/>
      <c r="G143" s="236"/>
      <c r="H143" s="236"/>
      <c r="I143" s="66"/>
      <c r="J143" s="66"/>
      <c r="K143" s="236"/>
      <c r="L143" s="236"/>
      <c r="M143" s="236"/>
      <c r="N143" s="236"/>
      <c r="O143" s="236"/>
      <c r="P143" s="236"/>
      <c r="Q143" s="236"/>
      <c r="R143" s="236"/>
      <c r="S143" s="236"/>
      <c r="T143" s="236"/>
    </row>
    <row r="144" spans="1:20">
      <c r="A144" s="236"/>
      <c r="B144" s="236"/>
      <c r="C144" s="236"/>
      <c r="D144" s="236"/>
      <c r="E144" s="236"/>
      <c r="F144" s="236"/>
      <c r="G144" s="236"/>
      <c r="H144" s="236"/>
      <c r="I144" s="66"/>
      <c r="J144" s="66"/>
      <c r="K144" s="236"/>
      <c r="L144" s="236"/>
      <c r="M144" s="236"/>
      <c r="N144" s="236"/>
      <c r="O144" s="236"/>
      <c r="P144" s="236"/>
      <c r="Q144" s="236"/>
      <c r="R144" s="236"/>
      <c r="S144" s="236"/>
      <c r="T144" s="236"/>
    </row>
    <row r="145" spans="1:20">
      <c r="A145" s="236"/>
      <c r="B145" s="236"/>
      <c r="C145" s="236"/>
      <c r="D145" s="236"/>
      <c r="E145" s="236"/>
      <c r="F145" s="236"/>
      <c r="G145" s="236"/>
      <c r="H145" s="236"/>
      <c r="I145" s="66"/>
      <c r="J145" s="66"/>
      <c r="K145" s="236"/>
      <c r="L145" s="236"/>
      <c r="M145" s="236"/>
      <c r="N145" s="236"/>
      <c r="O145" s="236"/>
      <c r="P145" s="236"/>
      <c r="Q145" s="236"/>
      <c r="R145" s="236"/>
      <c r="S145" s="236"/>
      <c r="T145" s="236"/>
    </row>
    <row r="146" spans="1:20">
      <c r="A146" s="236"/>
      <c r="B146" s="236"/>
      <c r="C146" s="236"/>
      <c r="D146" s="236"/>
      <c r="E146" s="236"/>
      <c r="F146" s="236"/>
      <c r="G146" s="236"/>
      <c r="H146" s="236"/>
      <c r="I146" s="66"/>
      <c r="J146" s="66"/>
      <c r="K146" s="236"/>
      <c r="L146" s="236"/>
      <c r="M146" s="236"/>
      <c r="N146" s="236"/>
      <c r="O146" s="236"/>
      <c r="P146" s="236"/>
      <c r="Q146" s="236"/>
      <c r="R146" s="236"/>
      <c r="S146" s="236"/>
      <c r="T146" s="236"/>
    </row>
    <row r="147" spans="1:20">
      <c r="A147" s="236"/>
      <c r="B147" s="236"/>
      <c r="C147" s="236"/>
      <c r="D147" s="236"/>
      <c r="E147" s="236"/>
      <c r="F147" s="236"/>
      <c r="G147" s="236"/>
      <c r="H147" s="236"/>
      <c r="I147" s="66"/>
      <c r="J147" s="66"/>
      <c r="K147" s="236"/>
      <c r="L147" s="236"/>
      <c r="M147" s="236"/>
      <c r="N147" s="236"/>
      <c r="O147" s="236"/>
      <c r="P147" s="236"/>
      <c r="Q147" s="236"/>
      <c r="R147" s="236"/>
      <c r="S147" s="236"/>
      <c r="T147" s="236"/>
    </row>
    <row r="148" spans="1:20">
      <c r="A148" s="236"/>
      <c r="B148" s="236"/>
      <c r="C148" s="236"/>
      <c r="D148" s="236"/>
      <c r="E148" s="236"/>
      <c r="F148" s="236"/>
      <c r="G148" s="236"/>
      <c r="H148" s="236"/>
      <c r="I148" s="66"/>
      <c r="J148" s="66"/>
      <c r="K148" s="236"/>
      <c r="L148" s="236"/>
      <c r="M148" s="236"/>
      <c r="N148" s="236"/>
      <c r="O148" s="236"/>
      <c r="P148" s="236"/>
      <c r="Q148" s="236"/>
      <c r="R148" s="236"/>
      <c r="S148" s="236"/>
      <c r="T148" s="236"/>
    </row>
    <row r="149" spans="1:20">
      <c r="A149" s="236"/>
      <c r="B149" s="236"/>
      <c r="C149" s="236"/>
      <c r="D149" s="236"/>
      <c r="E149" s="236"/>
      <c r="F149" s="236"/>
      <c r="G149" s="236"/>
      <c r="H149" s="236"/>
      <c r="I149" s="66"/>
      <c r="J149" s="66"/>
      <c r="K149" s="236"/>
      <c r="L149" s="236"/>
      <c r="M149" s="236"/>
      <c r="N149" s="236"/>
      <c r="O149" s="236"/>
      <c r="P149" s="236"/>
      <c r="Q149" s="236"/>
      <c r="R149" s="236"/>
      <c r="S149" s="236"/>
      <c r="T149" s="236"/>
    </row>
    <row r="150" spans="1:20">
      <c r="A150" s="236"/>
      <c r="B150" s="236"/>
      <c r="C150" s="236"/>
      <c r="D150" s="236"/>
      <c r="E150" s="236"/>
      <c r="F150" s="236"/>
      <c r="G150" s="236"/>
      <c r="H150" s="236"/>
      <c r="I150" s="66"/>
      <c r="J150" s="66"/>
      <c r="K150" s="236"/>
      <c r="L150" s="236"/>
      <c r="M150" s="236"/>
      <c r="N150" s="236"/>
      <c r="O150" s="236"/>
      <c r="P150" s="236"/>
      <c r="Q150" s="236"/>
      <c r="R150" s="236"/>
      <c r="S150" s="236"/>
      <c r="T150" s="236"/>
    </row>
    <row r="151" spans="1:20">
      <c r="A151" s="236"/>
      <c r="B151" s="236"/>
      <c r="C151" s="236"/>
      <c r="D151" s="236"/>
      <c r="E151" s="236"/>
      <c r="F151" s="236"/>
      <c r="G151" s="236"/>
      <c r="H151" s="236"/>
      <c r="I151" s="66"/>
      <c r="J151" s="66"/>
      <c r="K151" s="236"/>
      <c r="L151" s="236"/>
      <c r="M151" s="236"/>
      <c r="N151" s="236"/>
      <c r="O151" s="236"/>
      <c r="P151" s="236"/>
      <c r="Q151" s="236"/>
      <c r="R151" s="236"/>
      <c r="S151" s="236"/>
      <c r="T151" s="236"/>
    </row>
    <row r="152" spans="1:20">
      <c r="A152" s="236"/>
      <c r="B152" s="236"/>
      <c r="C152" s="236"/>
      <c r="D152" s="236"/>
      <c r="E152" s="236"/>
      <c r="F152" s="236"/>
      <c r="G152" s="236"/>
      <c r="H152" s="236"/>
      <c r="I152" s="66"/>
      <c r="J152" s="66"/>
      <c r="K152" s="236"/>
      <c r="L152" s="236"/>
      <c r="M152" s="236"/>
      <c r="N152" s="236"/>
      <c r="O152" s="236"/>
      <c r="P152" s="236"/>
      <c r="Q152" s="236"/>
      <c r="R152" s="236"/>
      <c r="S152" s="236"/>
      <c r="T152" s="236"/>
    </row>
    <row r="153" spans="1:20">
      <c r="A153" s="236"/>
      <c r="B153" s="236"/>
      <c r="C153" s="236"/>
      <c r="D153" s="236"/>
      <c r="E153" s="236"/>
      <c r="F153" s="236"/>
      <c r="G153" s="236"/>
      <c r="H153" s="236"/>
      <c r="I153" s="66"/>
      <c r="J153" s="66"/>
      <c r="K153" s="236"/>
      <c r="L153" s="236"/>
      <c r="M153" s="236"/>
      <c r="N153" s="236"/>
      <c r="O153" s="236"/>
      <c r="P153" s="236"/>
      <c r="Q153" s="236"/>
      <c r="R153" s="236"/>
      <c r="S153" s="236"/>
      <c r="T153" s="236"/>
    </row>
    <row r="154" spans="1:20">
      <c r="A154" s="236"/>
      <c r="B154" s="236"/>
      <c r="C154" s="236"/>
      <c r="D154" s="236"/>
      <c r="E154" s="236"/>
      <c r="F154" s="236"/>
      <c r="G154" s="236"/>
      <c r="H154" s="236"/>
      <c r="I154" s="66"/>
      <c r="J154" s="66"/>
      <c r="K154" s="236"/>
      <c r="L154" s="236"/>
      <c r="M154" s="236"/>
      <c r="N154" s="236"/>
      <c r="O154" s="236"/>
      <c r="P154" s="236"/>
      <c r="Q154" s="236"/>
      <c r="R154" s="236"/>
      <c r="S154" s="236"/>
      <c r="T154" s="236"/>
    </row>
    <row r="155" spans="1:20">
      <c r="A155" s="236"/>
      <c r="B155" s="236"/>
      <c r="C155" s="236"/>
      <c r="D155" s="236"/>
      <c r="E155" s="236"/>
      <c r="F155" s="236"/>
      <c r="G155" s="236"/>
      <c r="H155" s="236"/>
      <c r="I155" s="66"/>
      <c r="J155" s="66"/>
      <c r="K155" s="236"/>
      <c r="L155" s="236"/>
      <c r="M155" s="236"/>
      <c r="N155" s="236"/>
      <c r="O155" s="236"/>
      <c r="P155" s="236"/>
      <c r="Q155" s="236"/>
      <c r="R155" s="236"/>
      <c r="S155" s="236"/>
      <c r="T155" s="236"/>
    </row>
    <row r="156" spans="1:20">
      <c r="A156" s="236"/>
      <c r="B156" s="236"/>
      <c r="C156" s="236"/>
      <c r="D156" s="236"/>
      <c r="E156" s="236"/>
      <c r="F156" s="236"/>
      <c r="G156" s="236"/>
      <c r="H156" s="236"/>
      <c r="I156" s="66"/>
      <c r="J156" s="66"/>
      <c r="K156" s="236"/>
      <c r="L156" s="236"/>
      <c r="M156" s="236"/>
      <c r="N156" s="236"/>
      <c r="O156" s="236"/>
      <c r="P156" s="236"/>
      <c r="Q156" s="236"/>
      <c r="R156" s="236"/>
      <c r="S156" s="236"/>
      <c r="T156" s="236"/>
    </row>
    <row r="157" spans="1:20">
      <c r="A157" s="236"/>
      <c r="B157" s="236"/>
      <c r="C157" s="236"/>
      <c r="D157" s="236"/>
      <c r="E157" s="236"/>
      <c r="F157" s="236"/>
      <c r="G157" s="236"/>
      <c r="H157" s="236"/>
      <c r="I157" s="66"/>
      <c r="J157" s="66"/>
      <c r="K157" s="236"/>
      <c r="L157" s="236"/>
      <c r="M157" s="236"/>
      <c r="N157" s="236"/>
      <c r="O157" s="236"/>
      <c r="P157" s="236"/>
      <c r="Q157" s="236"/>
      <c r="R157" s="236"/>
      <c r="S157" s="236"/>
      <c r="T157" s="236"/>
    </row>
    <row r="158" spans="1:20">
      <c r="A158" s="236"/>
      <c r="B158" s="236"/>
      <c r="C158" s="236"/>
      <c r="D158" s="236"/>
      <c r="E158" s="236"/>
      <c r="F158" s="236"/>
      <c r="G158" s="236"/>
      <c r="H158" s="236"/>
      <c r="I158" s="66"/>
      <c r="J158" s="66"/>
      <c r="K158" s="236"/>
      <c r="L158" s="236"/>
      <c r="M158" s="236"/>
      <c r="N158" s="236"/>
      <c r="O158" s="236"/>
      <c r="P158" s="236"/>
      <c r="Q158" s="236"/>
      <c r="R158" s="236"/>
      <c r="S158" s="236"/>
      <c r="T158" s="236"/>
    </row>
    <row r="159" spans="1:20">
      <c r="A159" s="236"/>
      <c r="B159" s="236"/>
      <c r="C159" s="236"/>
      <c r="D159" s="236"/>
      <c r="E159" s="236"/>
      <c r="F159" s="236"/>
      <c r="G159" s="236"/>
      <c r="H159" s="236"/>
      <c r="I159" s="66"/>
      <c r="J159" s="66"/>
      <c r="K159" s="236"/>
      <c r="L159" s="236"/>
      <c r="M159" s="236"/>
      <c r="N159" s="236"/>
      <c r="O159" s="236"/>
      <c r="P159" s="236"/>
      <c r="Q159" s="236"/>
      <c r="R159" s="236"/>
      <c r="S159" s="236"/>
      <c r="T159" s="236"/>
    </row>
    <row r="160" spans="1:20">
      <c r="A160" s="236"/>
      <c r="B160" s="236"/>
      <c r="C160" s="236"/>
      <c r="D160" s="236"/>
      <c r="E160" s="236"/>
      <c r="F160" s="236"/>
      <c r="G160" s="236"/>
      <c r="H160" s="236"/>
      <c r="I160" s="66"/>
      <c r="J160" s="66"/>
      <c r="K160" s="236"/>
      <c r="L160" s="236"/>
      <c r="M160" s="236"/>
      <c r="N160" s="236"/>
      <c r="O160" s="236"/>
      <c r="P160" s="236"/>
      <c r="Q160" s="236"/>
      <c r="R160" s="236"/>
      <c r="S160" s="236"/>
      <c r="T160" s="236"/>
    </row>
    <row r="161" spans="1:20">
      <c r="A161" s="236"/>
      <c r="B161" s="236"/>
      <c r="C161" s="236"/>
      <c r="D161" s="236"/>
      <c r="E161" s="236"/>
      <c r="F161" s="236"/>
      <c r="G161" s="236"/>
      <c r="H161" s="236"/>
      <c r="I161" s="66"/>
      <c r="J161" s="66"/>
      <c r="K161" s="236"/>
      <c r="L161" s="236"/>
      <c r="M161" s="236"/>
      <c r="N161" s="236"/>
      <c r="O161" s="236"/>
      <c r="P161" s="236"/>
      <c r="Q161" s="236"/>
      <c r="R161" s="236"/>
      <c r="S161" s="236"/>
      <c r="T161" s="236"/>
    </row>
    <row r="162" spans="1:20">
      <c r="A162" s="236"/>
      <c r="B162" s="236"/>
      <c r="C162" s="236"/>
      <c r="D162" s="236"/>
      <c r="E162" s="236"/>
      <c r="F162" s="236"/>
      <c r="G162" s="236"/>
      <c r="H162" s="236"/>
      <c r="I162" s="66"/>
      <c r="J162" s="66"/>
      <c r="K162" s="236"/>
      <c r="L162" s="236"/>
      <c r="M162" s="236"/>
      <c r="N162" s="236"/>
      <c r="O162" s="236"/>
      <c r="P162" s="236"/>
      <c r="Q162" s="236"/>
      <c r="R162" s="236"/>
      <c r="S162" s="236"/>
      <c r="T162" s="236"/>
    </row>
    <row r="163" spans="1:20">
      <c r="A163" s="236"/>
      <c r="B163" s="236"/>
      <c r="C163" s="236"/>
      <c r="D163" s="236"/>
      <c r="E163" s="236"/>
      <c r="F163" s="236"/>
      <c r="G163" s="236"/>
      <c r="H163" s="236"/>
      <c r="I163" s="66"/>
      <c r="J163" s="66"/>
      <c r="K163" s="236"/>
      <c r="L163" s="236"/>
      <c r="M163" s="236"/>
      <c r="N163" s="236"/>
      <c r="O163" s="236"/>
      <c r="P163" s="236"/>
      <c r="Q163" s="236"/>
      <c r="R163" s="236"/>
      <c r="S163" s="236"/>
      <c r="T163" s="236"/>
    </row>
    <row r="164" spans="1:20">
      <c r="A164" s="236"/>
      <c r="B164" s="236"/>
      <c r="C164" s="236"/>
      <c r="D164" s="236"/>
      <c r="E164" s="236"/>
      <c r="F164" s="236"/>
      <c r="G164" s="236"/>
      <c r="H164" s="236"/>
      <c r="I164" s="66"/>
      <c r="J164" s="66"/>
      <c r="K164" s="236"/>
      <c r="L164" s="236"/>
      <c r="M164" s="236"/>
      <c r="N164" s="236"/>
      <c r="O164" s="236"/>
      <c r="P164" s="236"/>
      <c r="Q164" s="236"/>
      <c r="R164" s="236"/>
      <c r="S164" s="236"/>
      <c r="T164" s="236"/>
    </row>
    <row r="165" spans="1:20">
      <c r="A165" s="236"/>
      <c r="B165" s="236"/>
      <c r="C165" s="236"/>
      <c r="D165" s="236"/>
      <c r="E165" s="236"/>
      <c r="F165" s="236"/>
      <c r="G165" s="236"/>
      <c r="H165" s="236"/>
      <c r="I165" s="66"/>
      <c r="J165" s="66"/>
      <c r="K165" s="236"/>
      <c r="L165" s="236"/>
      <c r="M165" s="236"/>
      <c r="N165" s="236"/>
      <c r="O165" s="236"/>
      <c r="P165" s="236"/>
      <c r="Q165" s="236"/>
      <c r="R165" s="236"/>
      <c r="S165" s="236"/>
      <c r="T165" s="236"/>
    </row>
    <row r="166" spans="1:20">
      <c r="A166" s="236"/>
      <c r="B166" s="236"/>
      <c r="C166" s="236"/>
      <c r="D166" s="236"/>
      <c r="E166" s="236"/>
      <c r="F166" s="236"/>
      <c r="G166" s="236"/>
      <c r="H166" s="236"/>
      <c r="I166" s="66"/>
      <c r="J166" s="66"/>
      <c r="K166" s="236"/>
      <c r="L166" s="236"/>
      <c r="M166" s="236"/>
      <c r="N166" s="236"/>
      <c r="O166" s="236"/>
      <c r="P166" s="236"/>
      <c r="Q166" s="236"/>
      <c r="R166" s="236"/>
      <c r="S166" s="236"/>
      <c r="T166" s="236"/>
    </row>
    <row r="167" spans="1:20">
      <c r="A167" s="236"/>
      <c r="B167" s="236"/>
      <c r="C167" s="236"/>
      <c r="D167" s="236"/>
      <c r="E167" s="236"/>
      <c r="F167" s="236"/>
      <c r="G167" s="236"/>
      <c r="H167" s="236"/>
      <c r="I167" s="66"/>
      <c r="J167" s="66"/>
      <c r="K167" s="236"/>
      <c r="L167" s="236"/>
      <c r="M167" s="236"/>
      <c r="N167" s="236"/>
      <c r="O167" s="236"/>
      <c r="P167" s="236"/>
      <c r="Q167" s="236"/>
      <c r="R167" s="236"/>
      <c r="S167" s="236"/>
      <c r="T167" s="236"/>
    </row>
    <row r="168" spans="1:20">
      <c r="A168" s="236"/>
      <c r="B168" s="236"/>
      <c r="C168" s="236"/>
      <c r="D168" s="236"/>
      <c r="E168" s="236"/>
      <c r="F168" s="236"/>
      <c r="G168" s="236"/>
      <c r="H168" s="236"/>
      <c r="I168" s="66"/>
      <c r="J168" s="66"/>
      <c r="K168" s="236"/>
      <c r="L168" s="236"/>
      <c r="M168" s="236"/>
      <c r="N168" s="236"/>
      <c r="O168" s="236"/>
      <c r="P168" s="236"/>
      <c r="Q168" s="236"/>
      <c r="R168" s="236"/>
      <c r="S168" s="236"/>
      <c r="T168" s="236"/>
    </row>
    <row r="169" spans="1:20">
      <c r="A169" s="236"/>
      <c r="B169" s="236"/>
      <c r="C169" s="236"/>
      <c r="D169" s="236"/>
      <c r="E169" s="236"/>
      <c r="F169" s="236"/>
      <c r="G169" s="236"/>
      <c r="H169" s="236"/>
      <c r="I169" s="66"/>
      <c r="J169" s="66"/>
      <c r="K169" s="236"/>
      <c r="L169" s="236"/>
      <c r="M169" s="236"/>
      <c r="N169" s="236"/>
      <c r="O169" s="236"/>
      <c r="P169" s="236"/>
      <c r="Q169" s="236"/>
      <c r="R169" s="236"/>
      <c r="S169" s="236"/>
      <c r="T169" s="236"/>
    </row>
    <row r="170" spans="1:20">
      <c r="A170" s="236"/>
      <c r="B170" s="236"/>
      <c r="C170" s="236"/>
      <c r="D170" s="236"/>
      <c r="E170" s="236"/>
      <c r="F170" s="236"/>
      <c r="G170" s="236"/>
      <c r="H170" s="236"/>
      <c r="I170" s="66"/>
      <c r="J170" s="66"/>
      <c r="K170" s="236"/>
      <c r="L170" s="236"/>
      <c r="M170" s="236"/>
      <c r="N170" s="236"/>
      <c r="O170" s="236"/>
      <c r="P170" s="236"/>
      <c r="Q170" s="236"/>
      <c r="R170" s="236"/>
      <c r="S170" s="236"/>
      <c r="T170" s="236"/>
    </row>
    <row r="171" spans="1:20">
      <c r="A171" s="236"/>
      <c r="B171" s="236"/>
      <c r="C171" s="236"/>
      <c r="D171" s="236"/>
      <c r="E171" s="236"/>
      <c r="F171" s="236"/>
      <c r="G171" s="236"/>
      <c r="H171" s="236"/>
      <c r="I171" s="66"/>
      <c r="J171" s="66"/>
      <c r="K171" s="236"/>
      <c r="L171" s="236"/>
      <c r="M171" s="236"/>
      <c r="N171" s="236"/>
      <c r="O171" s="236"/>
      <c r="P171" s="236"/>
      <c r="Q171" s="236"/>
      <c r="R171" s="236"/>
      <c r="S171" s="236"/>
      <c r="T171" s="236"/>
    </row>
    <row r="172" spans="1:20">
      <c r="A172" s="236"/>
      <c r="B172" s="236"/>
      <c r="C172" s="236"/>
      <c r="D172" s="236"/>
      <c r="E172" s="236"/>
      <c r="F172" s="236"/>
      <c r="G172" s="236"/>
      <c r="H172" s="236"/>
      <c r="I172" s="66"/>
      <c r="J172" s="66"/>
      <c r="K172" s="236"/>
      <c r="L172" s="236"/>
      <c r="M172" s="236"/>
      <c r="N172" s="236"/>
      <c r="O172" s="236"/>
      <c r="P172" s="236"/>
      <c r="Q172" s="236"/>
      <c r="R172" s="236"/>
      <c r="S172" s="236"/>
      <c r="T172" s="236"/>
    </row>
    <row r="173" spans="1:20">
      <c r="A173" s="236"/>
      <c r="B173" s="236"/>
      <c r="C173" s="236"/>
      <c r="D173" s="236"/>
      <c r="E173" s="236"/>
      <c r="F173" s="236"/>
      <c r="G173" s="236"/>
      <c r="H173" s="236"/>
      <c r="I173" s="66"/>
      <c r="J173" s="66"/>
      <c r="K173" s="236"/>
      <c r="L173" s="236"/>
      <c r="M173" s="236"/>
      <c r="N173" s="236"/>
      <c r="O173" s="236"/>
      <c r="P173" s="236"/>
      <c r="Q173" s="236"/>
      <c r="R173" s="236"/>
      <c r="S173" s="236"/>
      <c r="T173" s="236"/>
    </row>
    <row r="174" spans="1:20">
      <c r="A174" s="236"/>
      <c r="B174" s="236"/>
      <c r="C174" s="236"/>
      <c r="D174" s="236"/>
      <c r="E174" s="236"/>
      <c r="F174" s="236"/>
      <c r="G174" s="236"/>
      <c r="H174" s="236"/>
      <c r="I174" s="66"/>
      <c r="J174" s="66"/>
      <c r="K174" s="236"/>
      <c r="L174" s="236"/>
      <c r="M174" s="236"/>
      <c r="N174" s="236"/>
      <c r="O174" s="236"/>
      <c r="P174" s="236"/>
      <c r="Q174" s="236"/>
      <c r="R174" s="236"/>
      <c r="S174" s="236"/>
      <c r="T174" s="236"/>
    </row>
    <row r="175" spans="1:20">
      <c r="A175" s="236"/>
      <c r="B175" s="236"/>
      <c r="C175" s="236"/>
      <c r="D175" s="236"/>
      <c r="E175" s="236"/>
      <c r="F175" s="236"/>
      <c r="G175" s="236"/>
      <c r="H175" s="236"/>
      <c r="I175" s="66"/>
      <c r="J175" s="66"/>
      <c r="K175" s="236"/>
      <c r="L175" s="236"/>
      <c r="M175" s="236"/>
      <c r="N175" s="236"/>
      <c r="O175" s="236"/>
      <c r="P175" s="236"/>
      <c r="Q175" s="236"/>
      <c r="R175" s="236"/>
      <c r="S175" s="236"/>
      <c r="T175" s="236"/>
    </row>
    <row r="176" spans="1:20">
      <c r="A176" s="236"/>
      <c r="B176" s="236"/>
      <c r="C176" s="236"/>
      <c r="D176" s="236"/>
      <c r="E176" s="236"/>
      <c r="F176" s="236"/>
      <c r="G176" s="236"/>
      <c r="H176" s="236"/>
      <c r="I176" s="66"/>
      <c r="J176" s="66"/>
      <c r="K176" s="236"/>
      <c r="L176" s="236"/>
      <c r="M176" s="236"/>
      <c r="N176" s="236"/>
      <c r="O176" s="236"/>
      <c r="P176" s="236"/>
      <c r="Q176" s="236"/>
      <c r="R176" s="236"/>
      <c r="S176" s="236"/>
      <c r="T176" s="236"/>
    </row>
    <row r="177" spans="1:20">
      <c r="A177" s="236"/>
      <c r="B177" s="236"/>
      <c r="C177" s="236"/>
      <c r="D177" s="236"/>
      <c r="E177" s="236"/>
      <c r="F177" s="236"/>
      <c r="G177" s="236"/>
      <c r="H177" s="236"/>
      <c r="I177" s="66"/>
      <c r="J177" s="66"/>
      <c r="K177" s="236"/>
      <c r="L177" s="236"/>
      <c r="M177" s="236"/>
      <c r="N177" s="236"/>
      <c r="O177" s="236"/>
      <c r="P177" s="236"/>
      <c r="Q177" s="236"/>
      <c r="R177" s="236"/>
      <c r="S177" s="236"/>
      <c r="T177" s="236"/>
    </row>
    <row r="178" spans="1:20">
      <c r="A178" s="236"/>
      <c r="B178" s="236"/>
      <c r="C178" s="236"/>
      <c r="D178" s="236"/>
      <c r="E178" s="236"/>
      <c r="F178" s="236"/>
      <c r="G178" s="236"/>
      <c r="H178" s="236"/>
      <c r="I178" s="66"/>
      <c r="J178" s="66"/>
      <c r="K178" s="236"/>
      <c r="L178" s="236"/>
      <c r="M178" s="236"/>
      <c r="N178" s="236"/>
      <c r="O178" s="236"/>
      <c r="P178" s="236"/>
      <c r="Q178" s="236"/>
      <c r="R178" s="236"/>
      <c r="S178" s="236"/>
      <c r="T178" s="236"/>
    </row>
    <row r="179" spans="1:20">
      <c r="A179" s="236"/>
      <c r="B179" s="236"/>
      <c r="C179" s="236"/>
      <c r="D179" s="236"/>
      <c r="E179" s="236"/>
      <c r="F179" s="236"/>
      <c r="G179" s="236"/>
      <c r="H179" s="236"/>
      <c r="I179" s="66"/>
      <c r="J179" s="66"/>
      <c r="K179" s="236"/>
      <c r="L179" s="236"/>
      <c r="M179" s="236"/>
      <c r="N179" s="236"/>
      <c r="O179" s="236"/>
      <c r="P179" s="236"/>
      <c r="Q179" s="236"/>
      <c r="R179" s="236"/>
      <c r="S179" s="236"/>
      <c r="T179" s="236"/>
    </row>
    <row r="180" spans="1:20">
      <c r="A180" s="236"/>
      <c r="B180" s="236"/>
      <c r="C180" s="236"/>
      <c r="D180" s="236"/>
      <c r="E180" s="236"/>
      <c r="F180" s="236"/>
      <c r="G180" s="236"/>
      <c r="H180" s="236"/>
      <c r="I180" s="66"/>
      <c r="J180" s="66"/>
      <c r="K180" s="236"/>
      <c r="L180" s="236"/>
      <c r="M180" s="236"/>
      <c r="N180" s="236"/>
      <c r="O180" s="236"/>
      <c r="P180" s="236"/>
      <c r="Q180" s="236"/>
      <c r="R180" s="236"/>
      <c r="S180" s="236"/>
      <c r="T180" s="236"/>
    </row>
    <row r="181" spans="1:20">
      <c r="A181" s="236"/>
      <c r="B181" s="236"/>
      <c r="C181" s="236"/>
      <c r="D181" s="236"/>
      <c r="E181" s="236"/>
      <c r="F181" s="236"/>
      <c r="G181" s="236"/>
      <c r="H181" s="236"/>
      <c r="I181" s="66"/>
      <c r="J181" s="66"/>
      <c r="K181" s="236"/>
      <c r="L181" s="236"/>
      <c r="M181" s="236"/>
      <c r="N181" s="236"/>
      <c r="O181" s="236"/>
      <c r="P181" s="236"/>
      <c r="Q181" s="236"/>
      <c r="R181" s="236"/>
      <c r="S181" s="236"/>
      <c r="T181" s="236"/>
    </row>
    <row r="182" spans="1:20">
      <c r="A182" s="236"/>
      <c r="B182" s="236"/>
      <c r="C182" s="236"/>
      <c r="D182" s="236"/>
      <c r="E182" s="236"/>
      <c r="F182" s="236"/>
      <c r="G182" s="236"/>
      <c r="H182" s="236"/>
      <c r="I182" s="66"/>
      <c r="J182" s="66"/>
      <c r="K182" s="236"/>
      <c r="L182" s="236"/>
      <c r="M182" s="236"/>
      <c r="N182" s="236"/>
      <c r="O182" s="236"/>
      <c r="P182" s="236"/>
      <c r="Q182" s="236"/>
      <c r="R182" s="236"/>
      <c r="S182" s="236"/>
      <c r="T182" s="236"/>
    </row>
    <row r="183" spans="1:20">
      <c r="A183" s="236"/>
      <c r="B183" s="236"/>
      <c r="C183" s="236"/>
      <c r="D183" s="236"/>
      <c r="E183" s="236"/>
      <c r="F183" s="236"/>
      <c r="G183" s="236"/>
      <c r="H183" s="236"/>
      <c r="I183" s="66"/>
      <c r="J183" s="66"/>
      <c r="K183" s="236"/>
      <c r="L183" s="236"/>
      <c r="M183" s="236"/>
      <c r="N183" s="236"/>
      <c r="O183" s="236"/>
      <c r="P183" s="236"/>
      <c r="Q183" s="236"/>
      <c r="R183" s="236"/>
      <c r="S183" s="236"/>
      <c r="T183" s="236"/>
    </row>
    <row r="184" spans="1:20">
      <c r="A184" s="236"/>
      <c r="B184" s="236"/>
      <c r="C184" s="236"/>
      <c r="D184" s="236"/>
      <c r="E184" s="236"/>
      <c r="F184" s="236"/>
      <c r="G184" s="236"/>
      <c r="H184" s="236"/>
      <c r="I184" s="66"/>
      <c r="J184" s="66"/>
      <c r="K184" s="236"/>
      <c r="L184" s="236"/>
      <c r="M184" s="236"/>
      <c r="N184" s="236"/>
      <c r="O184" s="236"/>
      <c r="P184" s="236"/>
      <c r="Q184" s="236"/>
      <c r="R184" s="236"/>
      <c r="S184" s="236"/>
      <c r="T184" s="236"/>
    </row>
    <row r="185" spans="1:20">
      <c r="A185" s="236"/>
      <c r="B185" s="236"/>
      <c r="C185" s="236"/>
      <c r="D185" s="236"/>
      <c r="E185" s="236"/>
      <c r="F185" s="236"/>
      <c r="G185" s="236"/>
      <c r="H185" s="236"/>
      <c r="I185" s="66"/>
      <c r="J185" s="66"/>
      <c r="K185" s="236"/>
      <c r="L185" s="236"/>
      <c r="M185" s="236"/>
      <c r="N185" s="236"/>
      <c r="O185" s="236"/>
      <c r="P185" s="236"/>
      <c r="Q185" s="236"/>
      <c r="R185" s="236"/>
      <c r="S185" s="236"/>
      <c r="T185" s="236"/>
    </row>
    <row r="186" spans="1:20">
      <c r="A186" s="236"/>
      <c r="B186" s="236"/>
      <c r="C186" s="236"/>
      <c r="D186" s="236"/>
      <c r="E186" s="236"/>
      <c r="F186" s="236"/>
      <c r="G186" s="236"/>
      <c r="H186" s="236"/>
      <c r="I186" s="66"/>
      <c r="J186" s="66"/>
      <c r="K186" s="236"/>
      <c r="L186" s="236"/>
      <c r="M186" s="236"/>
      <c r="N186" s="236"/>
      <c r="O186" s="236"/>
      <c r="P186" s="236"/>
      <c r="Q186" s="236"/>
      <c r="R186" s="236"/>
      <c r="S186" s="236"/>
      <c r="T186" s="236"/>
    </row>
    <row r="187" spans="1:20">
      <c r="A187" s="236"/>
      <c r="B187" s="236"/>
      <c r="C187" s="236"/>
      <c r="D187" s="236"/>
      <c r="E187" s="236"/>
      <c r="F187" s="236"/>
      <c r="G187" s="236"/>
      <c r="H187" s="236"/>
      <c r="I187" s="66"/>
      <c r="J187" s="66"/>
      <c r="K187" s="236"/>
      <c r="L187" s="236"/>
      <c r="M187" s="236"/>
      <c r="N187" s="236"/>
      <c r="O187" s="236"/>
      <c r="P187" s="236"/>
      <c r="Q187" s="236"/>
      <c r="R187" s="236"/>
      <c r="S187" s="236"/>
      <c r="T187" s="236"/>
    </row>
    <row r="188" spans="1:20">
      <c r="A188" s="236"/>
      <c r="B188" s="236"/>
      <c r="C188" s="236"/>
      <c r="D188" s="236"/>
      <c r="E188" s="236"/>
      <c r="F188" s="236"/>
      <c r="G188" s="236"/>
      <c r="H188" s="236"/>
      <c r="I188" s="66"/>
      <c r="J188" s="66"/>
      <c r="K188" s="236"/>
      <c r="L188" s="236"/>
      <c r="M188" s="236"/>
      <c r="N188" s="236"/>
      <c r="O188" s="236"/>
      <c r="P188" s="236"/>
      <c r="Q188" s="236"/>
      <c r="R188" s="236"/>
      <c r="S188" s="236"/>
      <c r="T188" s="236"/>
    </row>
    <row r="189" spans="1:20">
      <c r="A189" s="236"/>
      <c r="B189" s="236"/>
      <c r="C189" s="236"/>
      <c r="D189" s="236"/>
      <c r="E189" s="236"/>
      <c r="F189" s="236"/>
      <c r="G189" s="236"/>
      <c r="H189" s="236"/>
      <c r="I189" s="66"/>
      <c r="J189" s="66"/>
      <c r="K189" s="236"/>
      <c r="L189" s="236"/>
      <c r="M189" s="236"/>
      <c r="N189" s="236"/>
      <c r="O189" s="236"/>
      <c r="P189" s="236"/>
      <c r="Q189" s="236"/>
      <c r="R189" s="236"/>
      <c r="S189" s="236"/>
      <c r="T189" s="236"/>
    </row>
    <row r="190" spans="1:20">
      <c r="A190" s="236"/>
      <c r="B190" s="236"/>
      <c r="C190" s="236"/>
      <c r="D190" s="236"/>
      <c r="E190" s="236"/>
      <c r="F190" s="236"/>
      <c r="G190" s="236"/>
      <c r="H190" s="236"/>
      <c r="I190" s="66"/>
      <c r="J190" s="66"/>
      <c r="K190" s="236"/>
      <c r="L190" s="236"/>
      <c r="M190" s="236"/>
      <c r="N190" s="236"/>
      <c r="O190" s="236"/>
      <c r="P190" s="236"/>
      <c r="Q190" s="236"/>
      <c r="R190" s="236"/>
      <c r="S190" s="236"/>
      <c r="T190" s="236"/>
    </row>
    <row r="191" spans="1:20">
      <c r="A191" s="236"/>
      <c r="B191" s="236"/>
      <c r="C191" s="236"/>
      <c r="D191" s="236"/>
      <c r="E191" s="236"/>
      <c r="F191" s="236"/>
      <c r="G191" s="236"/>
      <c r="H191" s="236"/>
      <c r="I191" s="66"/>
      <c r="J191" s="66"/>
      <c r="K191" s="236"/>
      <c r="L191" s="236"/>
      <c r="M191" s="236"/>
      <c r="N191" s="236"/>
      <c r="O191" s="236"/>
      <c r="P191" s="236"/>
      <c r="Q191" s="236"/>
      <c r="R191" s="236"/>
      <c r="S191" s="236"/>
      <c r="T191" s="236"/>
    </row>
    <row r="192" spans="1:20">
      <c r="A192" s="236"/>
      <c r="B192" s="236"/>
      <c r="C192" s="236"/>
      <c r="D192" s="236"/>
      <c r="E192" s="236"/>
      <c r="F192" s="236"/>
      <c r="G192" s="236"/>
      <c r="H192" s="236"/>
      <c r="I192" s="66"/>
      <c r="J192" s="66"/>
      <c r="K192" s="236"/>
      <c r="L192" s="236"/>
      <c r="M192" s="236"/>
      <c r="N192" s="236"/>
      <c r="O192" s="236"/>
      <c r="P192" s="236"/>
      <c r="Q192" s="236"/>
      <c r="R192" s="236"/>
      <c r="S192" s="236"/>
      <c r="T192" s="236"/>
    </row>
    <row r="193" spans="1:20">
      <c r="A193" s="236"/>
      <c r="B193" s="236"/>
      <c r="C193" s="236"/>
      <c r="D193" s="236"/>
      <c r="E193" s="236"/>
      <c r="F193" s="236"/>
      <c r="G193" s="236"/>
      <c r="H193" s="236"/>
      <c r="I193" s="66"/>
      <c r="J193" s="66"/>
      <c r="K193" s="236"/>
      <c r="L193" s="236"/>
      <c r="M193" s="236"/>
      <c r="N193" s="236"/>
      <c r="O193" s="236"/>
      <c r="P193" s="236"/>
      <c r="Q193" s="236"/>
      <c r="R193" s="236"/>
      <c r="S193" s="236"/>
      <c r="T193" s="236"/>
    </row>
    <row r="194" spans="1:20">
      <c r="A194" s="236"/>
      <c r="B194" s="236"/>
      <c r="C194" s="236"/>
      <c r="D194" s="236"/>
      <c r="E194" s="236"/>
      <c r="F194" s="236"/>
      <c r="G194" s="236"/>
      <c r="H194" s="236"/>
      <c r="I194" s="66"/>
      <c r="J194" s="66"/>
      <c r="K194" s="236"/>
      <c r="L194" s="236"/>
      <c r="M194" s="236"/>
      <c r="N194" s="236"/>
      <c r="O194" s="236"/>
      <c r="P194" s="236"/>
      <c r="Q194" s="236"/>
      <c r="R194" s="236"/>
      <c r="S194" s="236"/>
      <c r="T194" s="236"/>
    </row>
    <row r="195" spans="1:20">
      <c r="A195" s="236"/>
      <c r="B195" s="236"/>
      <c r="C195" s="236"/>
      <c r="D195" s="236"/>
      <c r="E195" s="236"/>
      <c r="F195" s="236"/>
      <c r="G195" s="236"/>
      <c r="H195" s="236"/>
      <c r="I195" s="66"/>
      <c r="J195" s="66"/>
      <c r="K195" s="236"/>
      <c r="L195" s="236"/>
      <c r="M195" s="236"/>
      <c r="N195" s="236"/>
      <c r="O195" s="236"/>
      <c r="P195" s="236"/>
      <c r="Q195" s="236"/>
      <c r="R195" s="236"/>
      <c r="S195" s="236"/>
      <c r="T195" s="236"/>
    </row>
    <row r="196" spans="1:20">
      <c r="A196" s="236"/>
      <c r="B196" s="236"/>
      <c r="C196" s="236"/>
      <c r="D196" s="236"/>
      <c r="E196" s="236"/>
      <c r="F196" s="236"/>
      <c r="G196" s="236"/>
      <c r="H196" s="236"/>
      <c r="I196" s="66"/>
      <c r="J196" s="66"/>
      <c r="K196" s="236"/>
      <c r="L196" s="236"/>
      <c r="M196" s="236"/>
      <c r="N196" s="236"/>
      <c r="O196" s="236"/>
      <c r="P196" s="236"/>
      <c r="Q196" s="236"/>
      <c r="R196" s="236"/>
      <c r="S196" s="236"/>
      <c r="T196" s="236"/>
    </row>
    <row r="197" spans="1:20">
      <c r="A197" s="236"/>
      <c r="B197" s="236"/>
      <c r="C197" s="236"/>
      <c r="D197" s="236"/>
      <c r="E197" s="236"/>
      <c r="F197" s="236"/>
      <c r="G197" s="236"/>
      <c r="H197" s="236"/>
      <c r="I197" s="66"/>
      <c r="J197" s="66"/>
      <c r="K197" s="236"/>
      <c r="L197" s="236"/>
      <c r="M197" s="236"/>
      <c r="N197" s="236"/>
      <c r="O197" s="236"/>
      <c r="P197" s="236"/>
      <c r="Q197" s="236"/>
      <c r="R197" s="236"/>
      <c r="S197" s="236"/>
      <c r="T197" s="236"/>
    </row>
    <row r="198" spans="1:20">
      <c r="A198" s="236"/>
      <c r="B198" s="236"/>
      <c r="C198" s="236"/>
      <c r="D198" s="236"/>
      <c r="E198" s="236"/>
      <c r="F198" s="236"/>
      <c r="G198" s="236"/>
      <c r="H198" s="236"/>
      <c r="I198" s="66"/>
      <c r="J198" s="66"/>
      <c r="K198" s="236"/>
      <c r="L198" s="236"/>
      <c r="M198" s="236"/>
      <c r="N198" s="236"/>
      <c r="O198" s="236"/>
      <c r="P198" s="236"/>
      <c r="Q198" s="236"/>
      <c r="R198" s="236"/>
      <c r="S198" s="236"/>
      <c r="T198" s="236"/>
    </row>
    <row r="199" spans="1:20">
      <c r="A199" s="236"/>
      <c r="B199" s="236"/>
      <c r="C199" s="236"/>
      <c r="D199" s="236"/>
      <c r="E199" s="236"/>
      <c r="F199" s="236"/>
      <c r="G199" s="236"/>
      <c r="H199" s="236"/>
      <c r="I199" s="66"/>
      <c r="J199" s="66"/>
      <c r="K199" s="236"/>
      <c r="L199" s="236"/>
      <c r="M199" s="236"/>
      <c r="N199" s="236"/>
      <c r="O199" s="236"/>
      <c r="P199" s="236"/>
      <c r="Q199" s="236"/>
      <c r="R199" s="236"/>
      <c r="S199" s="236"/>
      <c r="T199" s="236"/>
    </row>
    <row r="200" spans="1:20">
      <c r="A200" s="236"/>
      <c r="B200" s="236"/>
      <c r="C200" s="236"/>
      <c r="D200" s="236"/>
      <c r="E200" s="236"/>
      <c r="F200" s="236"/>
      <c r="G200" s="236"/>
      <c r="H200" s="236"/>
      <c r="I200" s="66"/>
      <c r="J200" s="66"/>
      <c r="K200" s="236"/>
      <c r="L200" s="236"/>
      <c r="M200" s="236"/>
      <c r="N200" s="236"/>
      <c r="O200" s="236"/>
      <c r="P200" s="236"/>
      <c r="Q200" s="236"/>
      <c r="R200" s="236"/>
      <c r="S200" s="236"/>
      <c r="T200" s="236"/>
    </row>
    <row r="201" spans="1:20">
      <c r="A201" s="236"/>
      <c r="B201" s="236"/>
      <c r="C201" s="236"/>
      <c r="D201" s="236"/>
      <c r="E201" s="236"/>
      <c r="F201" s="236"/>
      <c r="G201" s="236"/>
      <c r="H201" s="236"/>
      <c r="I201" s="66"/>
      <c r="J201" s="66"/>
      <c r="K201" s="236"/>
      <c r="L201" s="236"/>
      <c r="M201" s="236"/>
      <c r="N201" s="236"/>
      <c r="O201" s="236"/>
      <c r="P201" s="236"/>
      <c r="Q201" s="236"/>
      <c r="R201" s="236"/>
      <c r="S201" s="236"/>
      <c r="T201" s="236"/>
    </row>
    <row r="202" spans="1:20">
      <c r="A202" s="236"/>
      <c r="B202" s="236"/>
      <c r="C202" s="236"/>
      <c r="D202" s="236"/>
      <c r="E202" s="236"/>
      <c r="F202" s="236"/>
      <c r="G202" s="236"/>
      <c r="H202" s="236"/>
      <c r="I202" s="66"/>
      <c r="J202" s="66"/>
      <c r="K202" s="236"/>
      <c r="L202" s="236"/>
      <c r="M202" s="236"/>
      <c r="N202" s="236"/>
      <c r="O202" s="236"/>
      <c r="P202" s="236"/>
      <c r="Q202" s="236"/>
      <c r="R202" s="236"/>
      <c r="S202" s="236"/>
      <c r="T202" s="236"/>
    </row>
    <row r="203" spans="1:20">
      <c r="A203" s="236"/>
      <c r="B203" s="236"/>
      <c r="C203" s="236"/>
      <c r="D203" s="236"/>
      <c r="E203" s="236"/>
      <c r="F203" s="236"/>
      <c r="G203" s="236"/>
      <c r="H203" s="236"/>
      <c r="I203" s="66"/>
      <c r="J203" s="66"/>
      <c r="K203" s="236"/>
      <c r="L203" s="236"/>
      <c r="M203" s="236"/>
      <c r="N203" s="236"/>
      <c r="O203" s="236"/>
      <c r="P203" s="236"/>
      <c r="Q203" s="236"/>
      <c r="R203" s="236"/>
      <c r="S203" s="236"/>
      <c r="T203" s="236"/>
    </row>
    <row r="204" spans="1:20">
      <c r="A204" s="236"/>
      <c r="B204" s="236"/>
      <c r="C204" s="236"/>
      <c r="D204" s="236"/>
      <c r="E204" s="236"/>
      <c r="F204" s="236"/>
      <c r="G204" s="236"/>
      <c r="H204" s="236"/>
      <c r="I204" s="66"/>
      <c r="J204" s="66"/>
      <c r="K204" s="236"/>
      <c r="L204" s="236"/>
      <c r="M204" s="236"/>
      <c r="N204" s="236"/>
      <c r="O204" s="236"/>
      <c r="P204" s="236"/>
      <c r="Q204" s="236"/>
      <c r="R204" s="236"/>
      <c r="S204" s="236"/>
      <c r="T204" s="236"/>
    </row>
    <row r="205" spans="1:20">
      <c r="A205" s="236"/>
      <c r="B205" s="236"/>
      <c r="C205" s="236"/>
      <c r="D205" s="236"/>
      <c r="E205" s="236"/>
      <c r="F205" s="236"/>
      <c r="G205" s="236"/>
      <c r="H205" s="236"/>
      <c r="I205" s="66"/>
      <c r="J205" s="66"/>
      <c r="K205" s="236"/>
      <c r="L205" s="236"/>
      <c r="M205" s="236"/>
      <c r="N205" s="236"/>
      <c r="O205" s="236"/>
      <c r="P205" s="236"/>
      <c r="Q205" s="236"/>
      <c r="R205" s="236"/>
      <c r="S205" s="236"/>
      <c r="T205" s="236"/>
    </row>
    <row r="206" spans="1:20">
      <c r="A206" s="236"/>
      <c r="B206" s="236"/>
      <c r="C206" s="236"/>
      <c r="D206" s="236"/>
      <c r="E206" s="236"/>
      <c r="F206" s="236"/>
      <c r="G206" s="236"/>
      <c r="H206" s="236"/>
      <c r="I206" s="66"/>
      <c r="J206" s="66"/>
      <c r="K206" s="236"/>
      <c r="L206" s="236"/>
      <c r="M206" s="236"/>
      <c r="N206" s="236"/>
      <c r="O206" s="236"/>
      <c r="P206" s="236"/>
      <c r="Q206" s="236"/>
      <c r="R206" s="236"/>
      <c r="S206" s="236"/>
      <c r="T206" s="236"/>
    </row>
    <row r="207" spans="1:20">
      <c r="A207" s="236"/>
      <c r="B207" s="236"/>
      <c r="C207" s="236"/>
      <c r="D207" s="236"/>
      <c r="E207" s="236"/>
      <c r="F207" s="236"/>
      <c r="G207" s="236"/>
      <c r="H207" s="236"/>
      <c r="I207" s="66"/>
      <c r="J207" s="66"/>
      <c r="K207" s="236"/>
      <c r="L207" s="236"/>
      <c r="M207" s="236"/>
      <c r="N207" s="236"/>
      <c r="O207" s="236"/>
      <c r="P207" s="236"/>
      <c r="Q207" s="236"/>
      <c r="R207" s="236"/>
      <c r="S207" s="236"/>
      <c r="T207" s="236"/>
    </row>
    <row r="208" spans="1:20">
      <c r="A208" s="236"/>
      <c r="B208" s="236"/>
      <c r="C208" s="236"/>
      <c r="D208" s="236"/>
      <c r="E208" s="236"/>
      <c r="F208" s="236"/>
      <c r="G208" s="236"/>
      <c r="H208" s="236"/>
      <c r="I208" s="66"/>
      <c r="J208" s="66"/>
      <c r="K208" s="236"/>
      <c r="L208" s="236"/>
      <c r="M208" s="236"/>
      <c r="N208" s="236"/>
      <c r="O208" s="236"/>
      <c r="P208" s="236"/>
      <c r="Q208" s="236"/>
      <c r="R208" s="236"/>
      <c r="S208" s="236"/>
      <c r="T208" s="236"/>
    </row>
    <row r="209" spans="1:20">
      <c r="A209" s="236"/>
      <c r="B209" s="236"/>
      <c r="C209" s="236"/>
      <c r="D209" s="236"/>
      <c r="E209" s="236"/>
      <c r="F209" s="236"/>
      <c r="G209" s="236"/>
      <c r="H209" s="236"/>
      <c r="I209" s="66"/>
      <c r="J209" s="66"/>
      <c r="K209" s="236"/>
      <c r="L209" s="236"/>
      <c r="M209" s="236"/>
      <c r="N209" s="236"/>
      <c r="O209" s="236"/>
      <c r="P209" s="236"/>
      <c r="Q209" s="236"/>
      <c r="R209" s="236"/>
      <c r="S209" s="236"/>
      <c r="T209" s="236"/>
    </row>
    <row r="210" spans="1:20">
      <c r="A210" s="236"/>
      <c r="B210" s="236"/>
      <c r="C210" s="236"/>
      <c r="D210" s="236"/>
      <c r="E210" s="236"/>
      <c r="F210" s="236"/>
      <c r="G210" s="236"/>
      <c r="H210" s="236"/>
      <c r="I210" s="66"/>
      <c r="J210" s="66"/>
      <c r="K210" s="236"/>
      <c r="L210" s="236"/>
      <c r="M210" s="236"/>
      <c r="N210" s="236"/>
      <c r="O210" s="236"/>
      <c r="P210" s="236"/>
      <c r="Q210" s="236"/>
      <c r="R210" s="236"/>
      <c r="S210" s="236"/>
      <c r="T210" s="236"/>
    </row>
    <row r="211" spans="1:20">
      <c r="A211" s="236"/>
      <c r="B211" s="236"/>
      <c r="C211" s="236"/>
      <c r="D211" s="236"/>
      <c r="E211" s="236"/>
      <c r="F211" s="236"/>
      <c r="G211" s="236"/>
      <c r="H211" s="236"/>
      <c r="I211" s="66"/>
      <c r="J211" s="66"/>
      <c r="K211" s="236"/>
      <c r="L211" s="236"/>
      <c r="M211" s="236"/>
      <c r="N211" s="236"/>
      <c r="O211" s="236"/>
      <c r="P211" s="236"/>
      <c r="Q211" s="236"/>
      <c r="R211" s="236"/>
      <c r="S211" s="236"/>
      <c r="T211" s="236"/>
    </row>
    <row r="212" spans="1:20">
      <c r="A212" s="236"/>
      <c r="B212" s="236"/>
      <c r="C212" s="236"/>
      <c r="D212" s="236"/>
      <c r="E212" s="236"/>
      <c r="F212" s="236"/>
      <c r="G212" s="236"/>
      <c r="H212" s="236"/>
      <c r="I212" s="66"/>
      <c r="J212" s="66"/>
      <c r="K212" s="236"/>
      <c r="L212" s="236"/>
      <c r="M212" s="236"/>
      <c r="N212" s="236"/>
      <c r="O212" s="236"/>
      <c r="P212" s="236"/>
      <c r="Q212" s="236"/>
      <c r="R212" s="236"/>
      <c r="S212" s="236"/>
      <c r="T212" s="236"/>
    </row>
    <row r="213" spans="1:20">
      <c r="A213" s="236"/>
      <c r="B213" s="236"/>
      <c r="C213" s="236"/>
      <c r="D213" s="236"/>
      <c r="E213" s="236"/>
      <c r="F213" s="236"/>
      <c r="G213" s="236"/>
      <c r="H213" s="236"/>
      <c r="I213" s="66"/>
      <c r="J213" s="66"/>
      <c r="K213" s="236"/>
      <c r="L213" s="236"/>
      <c r="M213" s="236"/>
      <c r="N213" s="236"/>
      <c r="O213" s="236"/>
      <c r="P213" s="236"/>
      <c r="Q213" s="236"/>
      <c r="R213" s="236"/>
      <c r="S213" s="236"/>
      <c r="T213" s="236"/>
    </row>
    <row r="214" spans="1:20">
      <c r="A214" s="236"/>
      <c r="B214" s="236"/>
      <c r="C214" s="236"/>
      <c r="D214" s="236"/>
      <c r="E214" s="236"/>
      <c r="F214" s="236"/>
      <c r="G214" s="236"/>
      <c r="H214" s="236"/>
      <c r="I214" s="66"/>
      <c r="J214" s="66"/>
      <c r="K214" s="236"/>
      <c r="L214" s="236"/>
      <c r="M214" s="236"/>
      <c r="N214" s="236"/>
      <c r="O214" s="236"/>
      <c r="P214" s="236"/>
      <c r="Q214" s="236"/>
      <c r="R214" s="236"/>
      <c r="S214" s="236"/>
      <c r="T214" s="236"/>
    </row>
    <row r="215" spans="1:20">
      <c r="A215" s="236"/>
      <c r="B215" s="236"/>
      <c r="C215" s="236"/>
      <c r="D215" s="236"/>
      <c r="E215" s="236"/>
      <c r="F215" s="236"/>
      <c r="G215" s="236"/>
      <c r="H215" s="236"/>
      <c r="I215" s="66"/>
      <c r="J215" s="66"/>
      <c r="K215" s="236"/>
      <c r="L215" s="236"/>
      <c r="M215" s="236"/>
      <c r="N215" s="236"/>
      <c r="O215" s="236"/>
      <c r="P215" s="236"/>
      <c r="Q215" s="236"/>
      <c r="R215" s="236"/>
      <c r="S215" s="236"/>
      <c r="T215" s="236"/>
    </row>
    <row r="216" spans="1:20">
      <c r="A216" s="236"/>
      <c r="B216" s="236"/>
      <c r="C216" s="236"/>
      <c r="D216" s="236"/>
      <c r="E216" s="236"/>
      <c r="F216" s="236"/>
      <c r="G216" s="236"/>
      <c r="H216" s="236"/>
      <c r="I216" s="66"/>
      <c r="J216" s="66"/>
      <c r="K216" s="236"/>
      <c r="L216" s="236"/>
      <c r="M216" s="236"/>
      <c r="N216" s="236"/>
      <c r="O216" s="236"/>
      <c r="P216" s="236"/>
      <c r="Q216" s="236"/>
      <c r="R216" s="236"/>
      <c r="S216" s="236"/>
      <c r="T216" s="236"/>
    </row>
    <row r="217" spans="1:20">
      <c r="A217" s="236"/>
      <c r="B217" s="236"/>
      <c r="C217" s="236"/>
      <c r="D217" s="236"/>
      <c r="E217" s="236"/>
      <c r="F217" s="236"/>
      <c r="G217" s="236"/>
      <c r="H217" s="236"/>
      <c r="I217" s="66"/>
      <c r="J217" s="66"/>
      <c r="K217" s="236"/>
      <c r="L217" s="236"/>
      <c r="M217" s="236"/>
      <c r="N217" s="236"/>
      <c r="O217" s="236"/>
      <c r="P217" s="236"/>
      <c r="Q217" s="236"/>
      <c r="R217" s="236"/>
      <c r="S217" s="236"/>
      <c r="T217" s="236"/>
    </row>
    <row r="218" spans="1:20">
      <c r="A218" s="236"/>
      <c r="B218" s="236"/>
      <c r="C218" s="236"/>
      <c r="D218" s="236"/>
      <c r="E218" s="236"/>
      <c r="F218" s="236"/>
      <c r="G218" s="236"/>
      <c r="H218" s="236"/>
      <c r="I218" s="66"/>
      <c r="J218" s="66"/>
      <c r="K218" s="236"/>
      <c r="L218" s="236"/>
      <c r="M218" s="236"/>
      <c r="N218" s="236"/>
      <c r="O218" s="236"/>
      <c r="P218" s="236"/>
      <c r="Q218" s="236"/>
      <c r="R218" s="236"/>
      <c r="S218" s="236"/>
      <c r="T218" s="236"/>
    </row>
    <row r="219" spans="1:20">
      <c r="A219" s="236"/>
      <c r="B219" s="236"/>
      <c r="C219" s="236"/>
      <c r="D219" s="236"/>
      <c r="E219" s="236"/>
      <c r="F219" s="236"/>
      <c r="G219" s="236"/>
      <c r="H219" s="236"/>
      <c r="I219" s="66"/>
      <c r="J219" s="66"/>
      <c r="K219" s="236"/>
      <c r="L219" s="236"/>
      <c r="M219" s="236"/>
      <c r="N219" s="236"/>
      <c r="O219" s="236"/>
      <c r="P219" s="236"/>
      <c r="Q219" s="236"/>
      <c r="R219" s="236"/>
      <c r="S219" s="236"/>
      <c r="T219" s="236"/>
    </row>
    <row r="220" spans="1:20">
      <c r="A220" s="236"/>
      <c r="B220" s="236"/>
      <c r="C220" s="236"/>
      <c r="D220" s="236"/>
      <c r="E220" s="236"/>
      <c r="F220" s="236"/>
      <c r="G220" s="236"/>
      <c r="H220" s="236"/>
      <c r="I220" s="66"/>
      <c r="J220" s="66"/>
      <c r="K220" s="236"/>
      <c r="L220" s="236"/>
      <c r="M220" s="236"/>
      <c r="N220" s="236"/>
      <c r="O220" s="236"/>
      <c r="P220" s="236"/>
      <c r="Q220" s="236"/>
      <c r="R220" s="236"/>
      <c r="S220" s="236"/>
      <c r="T220" s="236"/>
    </row>
    <row r="221" spans="1:20">
      <c r="A221" s="236"/>
      <c r="B221" s="236"/>
      <c r="C221" s="236"/>
      <c r="D221" s="236"/>
      <c r="E221" s="236"/>
      <c r="F221" s="236"/>
      <c r="G221" s="236"/>
      <c r="H221" s="236"/>
      <c r="I221" s="66"/>
      <c r="J221" s="66"/>
      <c r="K221" s="236"/>
      <c r="L221" s="236"/>
      <c r="M221" s="236"/>
      <c r="N221" s="236"/>
      <c r="O221" s="236"/>
      <c r="P221" s="236"/>
      <c r="Q221" s="236"/>
      <c r="R221" s="236"/>
      <c r="S221" s="236"/>
      <c r="T221" s="236"/>
    </row>
    <row r="222" spans="1:20">
      <c r="A222" s="236"/>
      <c r="B222" s="236"/>
      <c r="C222" s="236"/>
      <c r="D222" s="236"/>
      <c r="E222" s="236"/>
      <c r="F222" s="236"/>
      <c r="G222" s="236"/>
      <c r="H222" s="236"/>
      <c r="I222" s="66"/>
      <c r="J222" s="66"/>
      <c r="K222" s="236"/>
      <c r="L222" s="236"/>
      <c r="M222" s="236"/>
      <c r="N222" s="236"/>
      <c r="O222" s="236"/>
      <c r="P222" s="236"/>
      <c r="Q222" s="236"/>
      <c r="R222" s="236"/>
      <c r="S222" s="236"/>
      <c r="T222" s="236"/>
    </row>
    <row r="223" spans="1:20">
      <c r="A223" s="236"/>
      <c r="B223" s="236"/>
      <c r="C223" s="236"/>
      <c r="D223" s="236"/>
      <c r="E223" s="236"/>
      <c r="F223" s="236"/>
      <c r="G223" s="236"/>
      <c r="H223" s="236"/>
      <c r="I223" s="66"/>
      <c r="J223" s="66"/>
      <c r="K223" s="236"/>
      <c r="L223" s="236"/>
      <c r="M223" s="236"/>
      <c r="N223" s="236"/>
      <c r="O223" s="236"/>
      <c r="P223" s="236"/>
      <c r="Q223" s="236"/>
      <c r="R223" s="236"/>
      <c r="S223" s="236"/>
      <c r="T223" s="236"/>
    </row>
    <row r="224" spans="1:20">
      <c r="A224" s="236"/>
      <c r="B224" s="236"/>
      <c r="C224" s="236"/>
      <c r="D224" s="236"/>
      <c r="E224" s="236"/>
      <c r="F224" s="236"/>
      <c r="G224" s="236"/>
      <c r="H224" s="236"/>
      <c r="I224" s="66"/>
      <c r="J224" s="66"/>
      <c r="K224" s="236"/>
      <c r="L224" s="236"/>
      <c r="M224" s="236"/>
      <c r="N224" s="236"/>
      <c r="O224" s="236"/>
      <c r="P224" s="236"/>
      <c r="Q224" s="236"/>
      <c r="R224" s="236"/>
      <c r="S224" s="236"/>
      <c r="T224" s="236"/>
    </row>
    <row r="225" spans="1:20">
      <c r="A225" s="236"/>
      <c r="B225" s="236"/>
      <c r="C225" s="236"/>
      <c r="D225" s="236"/>
      <c r="E225" s="236"/>
      <c r="F225" s="236"/>
      <c r="G225" s="236"/>
      <c r="H225" s="236"/>
      <c r="I225" s="66"/>
      <c r="J225" s="66"/>
      <c r="K225" s="236"/>
      <c r="L225" s="236"/>
      <c r="M225" s="236"/>
      <c r="N225" s="236"/>
      <c r="O225" s="236"/>
      <c r="P225" s="236"/>
      <c r="Q225" s="236"/>
      <c r="R225" s="236"/>
      <c r="S225" s="236"/>
      <c r="T225" s="236"/>
    </row>
    <row r="226" spans="1:20">
      <c r="A226" s="236"/>
      <c r="B226" s="236"/>
      <c r="C226" s="236"/>
      <c r="D226" s="236"/>
      <c r="E226" s="236"/>
      <c r="F226" s="236"/>
      <c r="G226" s="236"/>
      <c r="H226" s="236"/>
      <c r="I226" s="66"/>
      <c r="J226" s="66"/>
      <c r="K226" s="236"/>
      <c r="L226" s="236"/>
      <c r="M226" s="236"/>
      <c r="N226" s="236"/>
      <c r="O226" s="236"/>
      <c r="P226" s="236"/>
      <c r="Q226" s="236"/>
      <c r="R226" s="236"/>
      <c r="S226" s="236"/>
      <c r="T226" s="236"/>
    </row>
    <row r="227" spans="1:20">
      <c r="A227" s="236"/>
      <c r="B227" s="236"/>
      <c r="C227" s="236"/>
      <c r="D227" s="236"/>
      <c r="E227" s="236"/>
      <c r="F227" s="236"/>
      <c r="G227" s="236"/>
      <c r="H227" s="236"/>
      <c r="I227" s="66"/>
      <c r="J227" s="66"/>
      <c r="K227" s="236"/>
      <c r="L227" s="236"/>
      <c r="M227" s="236"/>
      <c r="N227" s="236"/>
      <c r="O227" s="236"/>
      <c r="P227" s="236"/>
      <c r="Q227" s="236"/>
      <c r="R227" s="236"/>
      <c r="S227" s="236"/>
      <c r="T227" s="236"/>
    </row>
    <row r="228" spans="1:20">
      <c r="A228" s="236"/>
      <c r="B228" s="236"/>
      <c r="C228" s="236"/>
      <c r="D228" s="236"/>
      <c r="E228" s="236"/>
      <c r="F228" s="236"/>
      <c r="G228" s="236"/>
      <c r="H228" s="236"/>
      <c r="I228" s="66"/>
      <c r="J228" s="66"/>
      <c r="K228" s="236"/>
      <c r="L228" s="236"/>
      <c r="M228" s="236"/>
      <c r="N228" s="236"/>
      <c r="O228" s="236"/>
      <c r="P228" s="236"/>
      <c r="Q228" s="236"/>
      <c r="R228" s="236"/>
      <c r="S228" s="236"/>
      <c r="T228" s="236"/>
    </row>
    <row r="229" spans="1:20">
      <c r="A229" s="236"/>
      <c r="B229" s="236"/>
      <c r="C229" s="236"/>
      <c r="D229" s="236"/>
      <c r="E229" s="236"/>
      <c r="F229" s="236"/>
      <c r="G229" s="236"/>
      <c r="H229" s="236"/>
      <c r="I229" s="66"/>
      <c r="J229" s="66"/>
      <c r="K229" s="236"/>
      <c r="L229" s="236"/>
      <c r="M229" s="236"/>
      <c r="N229" s="236"/>
      <c r="O229" s="236"/>
      <c r="P229" s="236"/>
      <c r="Q229" s="236"/>
      <c r="R229" s="236"/>
      <c r="S229" s="236"/>
      <c r="T229" s="236"/>
    </row>
    <row r="230" spans="1:20">
      <c r="A230" s="236"/>
      <c r="B230" s="236"/>
      <c r="C230" s="236"/>
      <c r="D230" s="236"/>
      <c r="E230" s="236"/>
      <c r="F230" s="236"/>
      <c r="G230" s="236"/>
      <c r="H230" s="236"/>
      <c r="I230" s="66"/>
      <c r="J230" s="66"/>
      <c r="K230" s="236"/>
      <c r="L230" s="236"/>
      <c r="M230" s="236"/>
      <c r="N230" s="236"/>
      <c r="O230" s="236"/>
      <c r="P230" s="236"/>
      <c r="Q230" s="236"/>
      <c r="R230" s="236"/>
      <c r="S230" s="236"/>
      <c r="T230" s="236"/>
    </row>
    <row r="231" spans="1:20">
      <c r="A231" s="236"/>
      <c r="B231" s="236"/>
      <c r="C231" s="236"/>
      <c r="D231" s="236"/>
      <c r="E231" s="236"/>
      <c r="F231" s="236"/>
      <c r="G231" s="236"/>
      <c r="H231" s="236"/>
      <c r="I231" s="66"/>
      <c r="J231" s="66"/>
      <c r="K231" s="236"/>
      <c r="L231" s="236"/>
      <c r="M231" s="236"/>
      <c r="N231" s="236"/>
      <c r="O231" s="236"/>
      <c r="P231" s="236"/>
      <c r="Q231" s="236"/>
      <c r="R231" s="236"/>
      <c r="S231" s="236"/>
      <c r="T231" s="236"/>
    </row>
    <row r="232" spans="1:20">
      <c r="A232" s="236"/>
      <c r="B232" s="236"/>
      <c r="C232" s="236"/>
      <c r="D232" s="236"/>
      <c r="E232" s="236"/>
      <c r="F232" s="236"/>
      <c r="G232" s="236"/>
      <c r="H232" s="236"/>
      <c r="I232" s="66"/>
      <c r="J232" s="66"/>
      <c r="K232" s="236"/>
      <c r="L232" s="236"/>
      <c r="M232" s="236"/>
      <c r="N232" s="236"/>
      <c r="O232" s="236"/>
      <c r="P232" s="236"/>
      <c r="Q232" s="236"/>
      <c r="R232" s="236"/>
      <c r="S232" s="236"/>
      <c r="T232" s="236"/>
    </row>
    <row r="233" spans="1:20">
      <c r="A233" s="236"/>
      <c r="B233" s="236"/>
      <c r="C233" s="236"/>
      <c r="D233" s="236"/>
      <c r="E233" s="236"/>
      <c r="F233" s="236"/>
      <c r="G233" s="236"/>
      <c r="H233" s="236"/>
      <c r="I233" s="66"/>
      <c r="J233" s="66"/>
      <c r="K233" s="236"/>
      <c r="L233" s="236"/>
      <c r="M233" s="236"/>
      <c r="N233" s="236"/>
      <c r="O233" s="236"/>
      <c r="P233" s="236"/>
      <c r="Q233" s="236"/>
      <c r="R233" s="236"/>
      <c r="S233" s="236"/>
      <c r="T233" s="236"/>
    </row>
    <row r="234" spans="1:20">
      <c r="A234" s="236"/>
      <c r="B234" s="236"/>
      <c r="C234" s="236"/>
      <c r="D234" s="236"/>
      <c r="E234" s="236"/>
      <c r="F234" s="236"/>
      <c r="G234" s="236"/>
      <c r="H234" s="236"/>
      <c r="I234" s="66"/>
      <c r="J234" s="66"/>
      <c r="K234" s="236"/>
      <c r="L234" s="236"/>
      <c r="M234" s="236"/>
      <c r="N234" s="236"/>
      <c r="O234" s="236"/>
      <c r="P234" s="236"/>
      <c r="Q234" s="236"/>
      <c r="R234" s="236"/>
      <c r="S234" s="236"/>
      <c r="T234" s="236"/>
    </row>
    <row r="235" spans="1:20">
      <c r="A235" s="236"/>
      <c r="B235" s="236"/>
      <c r="C235" s="236"/>
      <c r="D235" s="236"/>
      <c r="E235" s="236"/>
      <c r="F235" s="236"/>
      <c r="G235" s="236"/>
      <c r="H235" s="236"/>
      <c r="I235" s="66"/>
      <c r="J235" s="66"/>
      <c r="K235" s="236"/>
      <c r="L235" s="236"/>
      <c r="M235" s="236"/>
      <c r="N235" s="236"/>
      <c r="O235" s="236"/>
      <c r="P235" s="236"/>
      <c r="Q235" s="236"/>
      <c r="R235" s="236"/>
      <c r="S235" s="236"/>
      <c r="T235" s="236"/>
    </row>
    <row r="236" spans="1:20">
      <c r="A236" s="236"/>
      <c r="B236" s="236"/>
      <c r="C236" s="236"/>
      <c r="D236" s="236"/>
      <c r="E236" s="236"/>
      <c r="F236" s="236"/>
      <c r="G236" s="236"/>
      <c r="H236" s="236"/>
      <c r="I236" s="66"/>
      <c r="J236" s="66"/>
      <c r="K236" s="236"/>
      <c r="L236" s="236"/>
      <c r="M236" s="236"/>
      <c r="N236" s="236"/>
      <c r="O236" s="236"/>
      <c r="P236" s="236"/>
      <c r="Q236" s="236"/>
      <c r="R236" s="236"/>
      <c r="S236" s="236"/>
      <c r="T236" s="236"/>
    </row>
    <row r="237" spans="1:20">
      <c r="A237" s="236"/>
      <c r="B237" s="236"/>
      <c r="C237" s="236"/>
      <c r="D237" s="236"/>
      <c r="E237" s="236"/>
      <c r="F237" s="236"/>
      <c r="G237" s="236"/>
      <c r="H237" s="236"/>
      <c r="I237" s="66"/>
      <c r="J237" s="66"/>
      <c r="K237" s="236"/>
      <c r="L237" s="236"/>
      <c r="M237" s="236"/>
      <c r="N237" s="236"/>
      <c r="O237" s="236"/>
      <c r="P237" s="236"/>
      <c r="Q237" s="236"/>
      <c r="R237" s="236"/>
      <c r="S237" s="236"/>
      <c r="T237" s="236"/>
    </row>
    <row r="238" spans="1:20">
      <c r="A238" s="236"/>
      <c r="B238" s="236"/>
      <c r="C238" s="236"/>
      <c r="D238" s="236"/>
      <c r="E238" s="236"/>
      <c r="F238" s="236"/>
      <c r="G238" s="236"/>
      <c r="H238" s="236"/>
      <c r="I238" s="66"/>
      <c r="J238" s="66"/>
      <c r="K238" s="236"/>
      <c r="L238" s="236"/>
      <c r="M238" s="236"/>
      <c r="N238" s="236"/>
      <c r="O238" s="236"/>
      <c r="P238" s="236"/>
      <c r="Q238" s="236"/>
      <c r="R238" s="236"/>
      <c r="S238" s="236"/>
      <c r="T238" s="236"/>
    </row>
    <row r="239" spans="1:20">
      <c r="A239" s="236"/>
      <c r="B239" s="236"/>
      <c r="C239" s="236"/>
      <c r="D239" s="236"/>
      <c r="E239" s="236"/>
      <c r="F239" s="236"/>
      <c r="G239" s="236"/>
      <c r="H239" s="236"/>
      <c r="I239" s="66"/>
      <c r="J239" s="66"/>
      <c r="K239" s="236"/>
      <c r="L239" s="236"/>
      <c r="M239" s="236"/>
      <c r="N239" s="236"/>
      <c r="O239" s="236"/>
      <c r="P239" s="236"/>
      <c r="Q239" s="236"/>
      <c r="R239" s="236"/>
      <c r="S239" s="236"/>
      <c r="T239" s="236"/>
    </row>
    <row r="240" spans="1:20">
      <c r="A240" s="236"/>
      <c r="B240" s="236"/>
      <c r="C240" s="236"/>
      <c r="D240" s="236"/>
      <c r="E240" s="236"/>
      <c r="F240" s="236"/>
      <c r="G240" s="236"/>
      <c r="H240" s="236"/>
      <c r="I240" s="66"/>
      <c r="J240" s="66"/>
      <c r="K240" s="236"/>
      <c r="L240" s="236"/>
      <c r="M240" s="236"/>
      <c r="N240" s="236"/>
      <c r="O240" s="236"/>
      <c r="P240" s="236"/>
      <c r="Q240" s="236"/>
      <c r="R240" s="236"/>
      <c r="S240" s="236"/>
      <c r="T240" s="236"/>
    </row>
    <row r="241" spans="1:20">
      <c r="A241" s="236"/>
      <c r="B241" s="236"/>
      <c r="C241" s="236"/>
      <c r="D241" s="236"/>
      <c r="E241" s="236"/>
      <c r="F241" s="236"/>
      <c r="G241" s="236"/>
      <c r="H241" s="236"/>
      <c r="I241" s="66"/>
      <c r="J241" s="66"/>
      <c r="K241" s="236"/>
      <c r="L241" s="236"/>
      <c r="M241" s="236"/>
      <c r="N241" s="236"/>
      <c r="O241" s="236"/>
      <c r="P241" s="236"/>
      <c r="Q241" s="236"/>
      <c r="R241" s="236"/>
      <c r="S241" s="236"/>
      <c r="T241" s="236"/>
    </row>
    <row r="242" spans="1:20">
      <c r="A242" s="236"/>
      <c r="B242" s="236"/>
      <c r="C242" s="236"/>
      <c r="D242" s="236"/>
      <c r="E242" s="236"/>
      <c r="F242" s="236"/>
      <c r="G242" s="236"/>
      <c r="H242" s="236"/>
      <c r="I242" s="66"/>
      <c r="J242" s="66"/>
      <c r="K242" s="236"/>
      <c r="L242" s="236"/>
      <c r="M242" s="236"/>
      <c r="N242" s="236"/>
      <c r="O242" s="236"/>
      <c r="P242" s="236"/>
      <c r="Q242" s="236"/>
      <c r="R242" s="236"/>
      <c r="S242" s="236"/>
      <c r="T242" s="236"/>
    </row>
    <row r="243" spans="1:20">
      <c r="A243" s="236"/>
      <c r="B243" s="236"/>
      <c r="C243" s="236"/>
      <c r="D243" s="236"/>
      <c r="E243" s="236"/>
      <c r="F243" s="236"/>
      <c r="G243" s="236"/>
      <c r="H243" s="236"/>
      <c r="I243" s="66"/>
      <c r="J243" s="66"/>
      <c r="K243" s="236"/>
      <c r="L243" s="236"/>
      <c r="M243" s="236"/>
      <c r="N243" s="236"/>
      <c r="O243" s="236"/>
      <c r="P243" s="236"/>
      <c r="Q243" s="236"/>
      <c r="R243" s="236"/>
      <c r="S243" s="236"/>
      <c r="T243" s="236"/>
    </row>
    <row r="244" spans="1:20">
      <c r="A244" s="236"/>
      <c r="B244" s="236"/>
      <c r="C244" s="236"/>
      <c r="D244" s="236"/>
      <c r="E244" s="236"/>
      <c r="F244" s="236"/>
      <c r="G244" s="236"/>
      <c r="H244" s="236"/>
      <c r="I244" s="66"/>
      <c r="J244" s="66"/>
      <c r="K244" s="236"/>
      <c r="L244" s="236"/>
      <c r="M244" s="236"/>
      <c r="N244" s="236"/>
      <c r="O244" s="236"/>
      <c r="P244" s="236"/>
      <c r="Q244" s="236"/>
      <c r="R244" s="236"/>
      <c r="S244" s="236"/>
      <c r="T244" s="236"/>
    </row>
    <row r="245" spans="1:20">
      <c r="A245" s="236"/>
      <c r="B245" s="236"/>
      <c r="C245" s="236"/>
      <c r="D245" s="236"/>
      <c r="E245" s="236"/>
      <c r="F245" s="236"/>
      <c r="G245" s="236"/>
      <c r="H245" s="236"/>
      <c r="I245" s="66"/>
      <c r="J245" s="66"/>
      <c r="K245" s="236"/>
      <c r="L245" s="236"/>
      <c r="M245" s="236"/>
      <c r="N245" s="236"/>
      <c r="O245" s="236"/>
      <c r="P245" s="236"/>
      <c r="Q245" s="236"/>
      <c r="R245" s="236"/>
      <c r="S245" s="236"/>
      <c r="T245" s="236"/>
    </row>
    <row r="246" spans="1:20">
      <c r="A246" s="236"/>
      <c r="B246" s="236"/>
      <c r="C246" s="236"/>
      <c r="D246" s="236"/>
      <c r="E246" s="236"/>
      <c r="F246" s="236"/>
      <c r="G246" s="236"/>
      <c r="H246" s="236"/>
      <c r="I246" s="66"/>
      <c r="J246" s="66"/>
      <c r="K246" s="236"/>
      <c r="L246" s="236"/>
      <c r="M246" s="236"/>
      <c r="N246" s="236"/>
      <c r="O246" s="236"/>
      <c r="P246" s="236"/>
      <c r="Q246" s="236"/>
      <c r="R246" s="236"/>
      <c r="S246" s="236"/>
      <c r="T246" s="236"/>
    </row>
    <row r="247" spans="1:20">
      <c r="A247" s="236"/>
      <c r="B247" s="236"/>
      <c r="C247" s="236"/>
      <c r="D247" s="236"/>
      <c r="E247" s="236"/>
      <c r="F247" s="236"/>
      <c r="G247" s="236"/>
      <c r="H247" s="236"/>
      <c r="I247" s="66"/>
      <c r="J247" s="66"/>
      <c r="K247" s="236"/>
      <c r="L247" s="236"/>
      <c r="M247" s="236"/>
      <c r="N247" s="236"/>
      <c r="O247" s="236"/>
      <c r="P247" s="236"/>
      <c r="Q247" s="236"/>
      <c r="R247" s="236"/>
      <c r="S247" s="236"/>
      <c r="T247" s="236"/>
    </row>
    <row r="248" spans="1:20">
      <c r="A248" s="236"/>
      <c r="B248" s="236"/>
      <c r="C248" s="236"/>
      <c r="D248" s="236"/>
      <c r="E248" s="236"/>
      <c r="F248" s="236"/>
      <c r="G248" s="236"/>
      <c r="H248" s="236"/>
      <c r="I248" s="66"/>
      <c r="J248" s="66"/>
      <c r="K248" s="236"/>
      <c r="L248" s="236"/>
      <c r="M248" s="236"/>
      <c r="N248" s="236"/>
      <c r="O248" s="236"/>
      <c r="P248" s="236"/>
      <c r="Q248" s="236"/>
      <c r="R248" s="236"/>
      <c r="S248" s="236"/>
      <c r="T248" s="236"/>
    </row>
    <row r="249" spans="1:20">
      <c r="A249" s="236"/>
      <c r="B249" s="236"/>
      <c r="C249" s="236"/>
      <c r="D249" s="236"/>
      <c r="E249" s="236"/>
      <c r="F249" s="236"/>
      <c r="G249" s="236"/>
      <c r="H249" s="236"/>
      <c r="I249" s="66"/>
      <c r="J249" s="66"/>
      <c r="K249" s="236"/>
      <c r="L249" s="236"/>
      <c r="M249" s="236"/>
      <c r="N249" s="236"/>
      <c r="O249" s="236"/>
      <c r="P249" s="236"/>
      <c r="Q249" s="236"/>
      <c r="R249" s="236"/>
      <c r="S249" s="236"/>
      <c r="T249" s="236"/>
    </row>
    <row r="250" spans="1:20">
      <c r="A250" s="236"/>
      <c r="B250" s="236"/>
      <c r="C250" s="236"/>
      <c r="D250" s="236"/>
      <c r="E250" s="236"/>
      <c r="F250" s="236"/>
      <c r="G250" s="236"/>
      <c r="H250" s="236"/>
      <c r="I250" s="66"/>
      <c r="J250" s="66"/>
      <c r="K250" s="236"/>
      <c r="L250" s="236"/>
      <c r="M250" s="236"/>
      <c r="N250" s="236"/>
      <c r="O250" s="236"/>
      <c r="P250" s="236"/>
      <c r="Q250" s="236"/>
      <c r="R250" s="236"/>
      <c r="S250" s="236"/>
      <c r="T250" s="236"/>
    </row>
    <row r="251" spans="1:20">
      <c r="A251" s="236"/>
      <c r="B251" s="236"/>
      <c r="C251" s="236"/>
      <c r="D251" s="236"/>
      <c r="E251" s="236"/>
      <c r="F251" s="236"/>
      <c r="G251" s="236"/>
      <c r="H251" s="236"/>
      <c r="I251" s="66"/>
      <c r="J251" s="66"/>
      <c r="K251" s="236"/>
      <c r="L251" s="236"/>
      <c r="M251" s="236"/>
      <c r="N251" s="236"/>
      <c r="O251" s="236"/>
      <c r="P251" s="236"/>
      <c r="Q251" s="236"/>
      <c r="R251" s="236"/>
      <c r="S251" s="236"/>
      <c r="T251" s="236"/>
    </row>
    <row r="252" spans="1:20">
      <c r="A252" s="236"/>
      <c r="B252" s="236"/>
      <c r="C252" s="236"/>
      <c r="D252" s="236"/>
      <c r="E252" s="236"/>
      <c r="F252" s="236"/>
      <c r="G252" s="236"/>
      <c r="H252" s="236"/>
      <c r="I252" s="66"/>
      <c r="J252" s="66"/>
      <c r="K252" s="236"/>
      <c r="L252" s="236"/>
      <c r="M252" s="236"/>
      <c r="N252" s="236"/>
      <c r="O252" s="236"/>
      <c r="P252" s="236"/>
      <c r="Q252" s="236"/>
      <c r="R252" s="236"/>
      <c r="S252" s="236"/>
      <c r="T252" s="236"/>
    </row>
    <row r="253" spans="1:20">
      <c r="A253" s="236"/>
      <c r="B253" s="236"/>
      <c r="C253" s="236"/>
      <c r="D253" s="236"/>
      <c r="E253" s="236"/>
      <c r="F253" s="236"/>
      <c r="G253" s="236"/>
      <c r="H253" s="236"/>
      <c r="I253" s="66"/>
      <c r="J253" s="66"/>
      <c r="K253" s="236"/>
      <c r="L253" s="236"/>
      <c r="M253" s="236"/>
      <c r="N253" s="236"/>
      <c r="O253" s="236"/>
      <c r="P253" s="236"/>
      <c r="Q253" s="236"/>
      <c r="R253" s="236"/>
      <c r="S253" s="236"/>
      <c r="T253" s="236"/>
    </row>
    <row r="254" spans="1:20">
      <c r="A254" s="236"/>
      <c r="B254" s="236"/>
      <c r="C254" s="236"/>
      <c r="D254" s="236"/>
      <c r="E254" s="236"/>
      <c r="F254" s="236"/>
      <c r="G254" s="236"/>
      <c r="H254" s="236"/>
      <c r="I254" s="66"/>
      <c r="J254" s="66"/>
      <c r="K254" s="236"/>
      <c r="L254" s="236"/>
      <c r="M254" s="236"/>
      <c r="N254" s="236"/>
      <c r="O254" s="236"/>
      <c r="P254" s="236"/>
      <c r="Q254" s="236"/>
      <c r="R254" s="236"/>
      <c r="S254" s="236"/>
      <c r="T254" s="236"/>
    </row>
    <row r="255" spans="1:20">
      <c r="A255" s="236"/>
      <c r="B255" s="236"/>
      <c r="C255" s="236"/>
      <c r="D255" s="236"/>
      <c r="E255" s="236"/>
      <c r="F255" s="236"/>
      <c r="G255" s="236"/>
      <c r="H255" s="236"/>
      <c r="I255" s="66"/>
      <c r="J255" s="66"/>
      <c r="K255" s="236"/>
      <c r="L255" s="236"/>
      <c r="M255" s="236"/>
      <c r="N255" s="236"/>
      <c r="O255" s="236"/>
      <c r="P255" s="236"/>
      <c r="Q255" s="236"/>
      <c r="R255" s="236"/>
      <c r="S255" s="236"/>
      <c r="T255" s="236"/>
    </row>
    <row r="256" spans="1:20">
      <c r="A256" s="236"/>
      <c r="B256" s="236"/>
      <c r="C256" s="236"/>
      <c r="D256" s="236"/>
      <c r="E256" s="236"/>
      <c r="F256" s="236"/>
      <c r="G256" s="236"/>
      <c r="H256" s="236"/>
      <c r="I256" s="66"/>
      <c r="J256" s="66"/>
      <c r="K256" s="236"/>
      <c r="L256" s="236"/>
      <c r="M256" s="236"/>
      <c r="N256" s="236"/>
      <c r="O256" s="236"/>
      <c r="P256" s="236"/>
      <c r="Q256" s="236"/>
      <c r="R256" s="236"/>
      <c r="S256" s="236"/>
      <c r="T256" s="236"/>
    </row>
    <row r="257" spans="1:20">
      <c r="A257" s="236"/>
      <c r="B257" s="236"/>
      <c r="C257" s="236"/>
      <c r="D257" s="236"/>
      <c r="E257" s="236"/>
      <c r="F257" s="236"/>
      <c r="G257" s="236"/>
      <c r="H257" s="236"/>
      <c r="I257" s="66"/>
      <c r="J257" s="66"/>
      <c r="K257" s="236"/>
      <c r="L257" s="236"/>
      <c r="M257" s="236"/>
      <c r="N257" s="236"/>
      <c r="O257" s="236"/>
      <c r="P257" s="236"/>
      <c r="Q257" s="236"/>
      <c r="R257" s="236"/>
      <c r="S257" s="236"/>
      <c r="T257" s="236"/>
    </row>
    <row r="258" spans="1:20">
      <c r="A258" s="236"/>
      <c r="B258" s="236"/>
      <c r="C258" s="236"/>
      <c r="D258" s="236"/>
      <c r="E258" s="236"/>
      <c r="F258" s="236"/>
      <c r="G258" s="236"/>
      <c r="H258" s="236"/>
      <c r="I258" s="66"/>
      <c r="J258" s="66"/>
      <c r="K258" s="236"/>
      <c r="L258" s="236"/>
      <c r="M258" s="236"/>
      <c r="N258" s="236"/>
      <c r="O258" s="236"/>
      <c r="P258" s="236"/>
      <c r="Q258" s="236"/>
      <c r="R258" s="236"/>
      <c r="S258" s="236"/>
      <c r="T258" s="236"/>
    </row>
    <row r="259" spans="1:20">
      <c r="A259" s="236"/>
      <c r="B259" s="236"/>
      <c r="C259" s="236"/>
      <c r="D259" s="236"/>
      <c r="E259" s="236"/>
      <c r="F259" s="236"/>
      <c r="G259" s="236"/>
      <c r="H259" s="236"/>
      <c r="I259" s="66"/>
      <c r="J259" s="66"/>
      <c r="K259" s="236"/>
      <c r="L259" s="236"/>
      <c r="M259" s="236"/>
      <c r="N259" s="236"/>
      <c r="O259" s="236"/>
      <c r="P259" s="236"/>
      <c r="Q259" s="236"/>
      <c r="R259" s="236"/>
      <c r="S259" s="236"/>
      <c r="T259" s="236"/>
    </row>
    <row r="260" spans="1:20">
      <c r="A260" s="236"/>
      <c r="B260" s="236"/>
      <c r="C260" s="236"/>
      <c r="D260" s="236"/>
      <c r="E260" s="236"/>
      <c r="F260" s="236"/>
      <c r="G260" s="236"/>
      <c r="H260" s="236"/>
      <c r="I260" s="66"/>
      <c r="J260" s="66"/>
      <c r="K260" s="236"/>
      <c r="L260" s="236"/>
      <c r="M260" s="236"/>
      <c r="N260" s="236"/>
      <c r="O260" s="236"/>
      <c r="P260" s="236"/>
      <c r="Q260" s="236"/>
      <c r="R260" s="236"/>
      <c r="S260" s="236"/>
      <c r="T260" s="236"/>
    </row>
    <row r="261" spans="1:20">
      <c r="A261" s="236"/>
      <c r="B261" s="236"/>
      <c r="C261" s="236"/>
      <c r="D261" s="236"/>
      <c r="E261" s="236"/>
      <c r="F261" s="236"/>
      <c r="G261" s="236"/>
      <c r="H261" s="236"/>
      <c r="I261" s="66"/>
      <c r="J261" s="66"/>
      <c r="K261" s="236"/>
      <c r="L261" s="236"/>
      <c r="M261" s="236"/>
      <c r="N261" s="236"/>
      <c r="O261" s="236"/>
      <c r="P261" s="236"/>
      <c r="Q261" s="236"/>
      <c r="R261" s="236"/>
      <c r="S261" s="236"/>
      <c r="T261" s="236"/>
    </row>
    <row r="262" spans="1:20">
      <c r="A262" s="236"/>
      <c r="B262" s="236"/>
      <c r="C262" s="236"/>
      <c r="D262" s="236"/>
      <c r="E262" s="236"/>
      <c r="F262" s="236"/>
      <c r="G262" s="236"/>
      <c r="H262" s="236"/>
      <c r="I262" s="66"/>
      <c r="J262" s="66"/>
      <c r="K262" s="236"/>
      <c r="L262" s="236"/>
      <c r="M262" s="236"/>
      <c r="N262" s="236"/>
      <c r="O262" s="236"/>
      <c r="P262" s="236"/>
      <c r="Q262" s="236"/>
      <c r="R262" s="236"/>
      <c r="S262" s="236"/>
      <c r="T262" s="236"/>
    </row>
    <row r="263" spans="1:20">
      <c r="A263" s="236"/>
      <c r="B263" s="236"/>
      <c r="C263" s="236"/>
      <c r="D263" s="236"/>
      <c r="E263" s="236"/>
      <c r="F263" s="236"/>
      <c r="G263" s="236"/>
      <c r="H263" s="236"/>
      <c r="I263" s="66"/>
      <c r="J263" s="66"/>
      <c r="K263" s="236"/>
      <c r="L263" s="236"/>
      <c r="M263" s="236"/>
      <c r="N263" s="236"/>
      <c r="O263" s="236"/>
      <c r="P263" s="236"/>
      <c r="Q263" s="236"/>
      <c r="R263" s="236"/>
      <c r="S263" s="236"/>
      <c r="T263" s="236"/>
    </row>
    <row r="264" spans="1:20">
      <c r="A264" s="236"/>
      <c r="B264" s="236"/>
      <c r="C264" s="236"/>
      <c r="D264" s="236"/>
      <c r="E264" s="236"/>
      <c r="F264" s="236"/>
      <c r="G264" s="236"/>
      <c r="H264" s="236"/>
      <c r="I264" s="66"/>
      <c r="J264" s="66"/>
      <c r="K264" s="236"/>
      <c r="L264" s="236"/>
      <c r="M264" s="236"/>
      <c r="N264" s="236"/>
      <c r="O264" s="236"/>
      <c r="P264" s="236"/>
      <c r="Q264" s="236"/>
      <c r="R264" s="236"/>
      <c r="S264" s="236"/>
      <c r="T264" s="236"/>
    </row>
    <row r="265" spans="1:20">
      <c r="A265" s="236"/>
      <c r="B265" s="236"/>
      <c r="C265" s="236"/>
      <c r="D265" s="236"/>
      <c r="E265" s="236"/>
      <c r="F265" s="236"/>
      <c r="G265" s="236"/>
      <c r="H265" s="236"/>
      <c r="I265" s="66"/>
      <c r="J265" s="66"/>
      <c r="K265" s="236"/>
      <c r="L265" s="236"/>
      <c r="M265" s="236"/>
      <c r="N265" s="236"/>
      <c r="O265" s="236"/>
      <c r="P265" s="236"/>
      <c r="Q265" s="236"/>
      <c r="R265" s="236"/>
      <c r="S265" s="236"/>
      <c r="T265" s="236"/>
    </row>
    <row r="266" spans="1:20">
      <c r="A266" s="236"/>
      <c r="B266" s="236"/>
      <c r="C266" s="236"/>
      <c r="D266" s="236"/>
      <c r="E266" s="236"/>
      <c r="F266" s="236"/>
      <c r="G266" s="236"/>
      <c r="H266" s="236"/>
      <c r="I266" s="66"/>
      <c r="J266" s="66"/>
      <c r="K266" s="236"/>
      <c r="L266" s="236"/>
      <c r="M266" s="236"/>
      <c r="N266" s="236"/>
      <c r="O266" s="236"/>
      <c r="P266" s="236"/>
      <c r="Q266" s="236"/>
      <c r="R266" s="236"/>
      <c r="S266" s="236"/>
      <c r="T266" s="236"/>
    </row>
    <row r="267" spans="1:20">
      <c r="A267" s="236"/>
      <c r="B267" s="236"/>
      <c r="C267" s="236"/>
      <c r="D267" s="236"/>
      <c r="E267" s="236"/>
      <c r="F267" s="236"/>
      <c r="G267" s="236"/>
      <c r="H267" s="236"/>
      <c r="I267" s="66"/>
      <c r="J267" s="66"/>
      <c r="K267" s="236"/>
      <c r="L267" s="236"/>
      <c r="M267" s="236"/>
      <c r="N267" s="236"/>
      <c r="O267" s="236"/>
      <c r="P267" s="236"/>
      <c r="Q267" s="236"/>
      <c r="R267" s="236"/>
      <c r="S267" s="236"/>
      <c r="T267" s="236"/>
    </row>
    <row r="268" spans="1:20">
      <c r="A268" s="236"/>
      <c r="B268" s="236"/>
      <c r="C268" s="236"/>
      <c r="D268" s="236"/>
      <c r="E268" s="236"/>
      <c r="F268" s="236"/>
      <c r="G268" s="236"/>
      <c r="H268" s="236"/>
      <c r="I268" s="66"/>
      <c r="J268" s="66"/>
      <c r="K268" s="236"/>
      <c r="L268" s="236"/>
      <c r="M268" s="236"/>
      <c r="N268" s="236"/>
      <c r="O268" s="236"/>
      <c r="P268" s="236"/>
      <c r="Q268" s="236"/>
      <c r="R268" s="236"/>
      <c r="S268" s="236"/>
      <c r="T268" s="236"/>
    </row>
    <row r="269" spans="1:20">
      <c r="A269" s="236"/>
      <c r="B269" s="236"/>
      <c r="C269" s="236"/>
      <c r="D269" s="236"/>
      <c r="E269" s="236"/>
      <c r="F269" s="236"/>
      <c r="G269" s="236"/>
      <c r="H269" s="236"/>
      <c r="I269" s="66"/>
      <c r="J269" s="66"/>
      <c r="K269" s="236"/>
      <c r="L269" s="236"/>
      <c r="M269" s="236"/>
      <c r="N269" s="236"/>
      <c r="O269" s="236"/>
      <c r="P269" s="236"/>
      <c r="Q269" s="236"/>
      <c r="R269" s="236"/>
      <c r="S269" s="236"/>
      <c r="T269" s="236"/>
    </row>
    <row r="270" spans="1:20">
      <c r="A270" s="236"/>
      <c r="B270" s="236"/>
      <c r="C270" s="236"/>
      <c r="D270" s="236"/>
      <c r="E270" s="236"/>
      <c r="F270" s="236"/>
      <c r="G270" s="236"/>
      <c r="H270" s="236"/>
      <c r="I270" s="66"/>
      <c r="J270" s="66"/>
      <c r="K270" s="236"/>
      <c r="L270" s="236"/>
      <c r="M270" s="236"/>
      <c r="N270" s="236"/>
      <c r="O270" s="236"/>
      <c r="P270" s="236"/>
      <c r="Q270" s="236"/>
      <c r="R270" s="236"/>
      <c r="S270" s="236"/>
      <c r="T270" s="236"/>
    </row>
    <row r="271" spans="1:20">
      <c r="A271" s="236"/>
      <c r="B271" s="236"/>
      <c r="C271" s="236"/>
      <c r="D271" s="236"/>
      <c r="E271" s="236"/>
      <c r="F271" s="236"/>
      <c r="G271" s="236"/>
      <c r="H271" s="236"/>
      <c r="I271" s="66"/>
      <c r="J271" s="66"/>
      <c r="K271" s="236"/>
      <c r="L271" s="236"/>
      <c r="M271" s="236"/>
      <c r="N271" s="236"/>
      <c r="O271" s="236"/>
      <c r="P271" s="236"/>
      <c r="Q271" s="236"/>
      <c r="R271" s="236"/>
      <c r="S271" s="236"/>
      <c r="T271" s="236"/>
    </row>
    <row r="272" spans="1:20">
      <c r="A272" s="236"/>
      <c r="B272" s="236"/>
      <c r="C272" s="236"/>
      <c r="D272" s="236"/>
      <c r="E272" s="236"/>
      <c r="F272" s="236"/>
      <c r="G272" s="236"/>
      <c r="H272" s="236"/>
      <c r="I272" s="66"/>
      <c r="J272" s="66"/>
      <c r="K272" s="236"/>
      <c r="L272" s="236"/>
      <c r="M272" s="236"/>
      <c r="N272" s="236"/>
      <c r="O272" s="236"/>
      <c r="P272" s="236"/>
      <c r="Q272" s="236"/>
      <c r="R272" s="236"/>
      <c r="S272" s="236"/>
      <c r="T272" s="236"/>
    </row>
    <row r="273" spans="1:20">
      <c r="A273" s="236"/>
      <c r="B273" s="236"/>
      <c r="C273" s="236"/>
      <c r="D273" s="236"/>
      <c r="E273" s="236"/>
      <c r="F273" s="236"/>
      <c r="G273" s="236"/>
      <c r="H273" s="236"/>
      <c r="I273" s="66"/>
      <c r="J273" s="66"/>
      <c r="K273" s="236"/>
      <c r="L273" s="236"/>
      <c r="M273" s="236"/>
      <c r="N273" s="236"/>
      <c r="O273" s="236"/>
      <c r="P273" s="236"/>
      <c r="Q273" s="236"/>
      <c r="R273" s="236"/>
      <c r="S273" s="236"/>
      <c r="T273" s="236"/>
    </row>
    <row r="274" spans="1:20">
      <c r="A274" s="236"/>
      <c r="B274" s="236"/>
      <c r="C274" s="236"/>
      <c r="D274" s="236"/>
      <c r="E274" s="236"/>
      <c r="F274" s="236"/>
      <c r="G274" s="236"/>
      <c r="H274" s="236"/>
      <c r="I274" s="66"/>
      <c r="J274" s="66"/>
      <c r="K274" s="236"/>
      <c r="L274" s="236"/>
      <c r="M274" s="236"/>
      <c r="N274" s="236"/>
      <c r="O274" s="236"/>
      <c r="P274" s="236"/>
      <c r="Q274" s="236"/>
      <c r="R274" s="236"/>
      <c r="S274" s="236"/>
      <c r="T274" s="236"/>
    </row>
    <row r="275" spans="1:20">
      <c r="A275" s="236"/>
      <c r="B275" s="236"/>
      <c r="C275" s="236"/>
      <c r="D275" s="236"/>
      <c r="E275" s="236"/>
      <c r="F275" s="236"/>
      <c r="G275" s="236"/>
      <c r="H275" s="236"/>
      <c r="I275" s="66"/>
      <c r="J275" s="66"/>
      <c r="K275" s="236"/>
      <c r="L275" s="236"/>
      <c r="M275" s="236"/>
      <c r="N275" s="236"/>
      <c r="O275" s="236"/>
      <c r="P275" s="236"/>
      <c r="Q275" s="236"/>
      <c r="R275" s="236"/>
      <c r="S275" s="236"/>
      <c r="T275" s="236"/>
    </row>
    <row r="276" spans="1:20">
      <c r="A276" s="236"/>
      <c r="B276" s="236"/>
      <c r="C276" s="236"/>
      <c r="D276" s="236"/>
      <c r="E276" s="236"/>
      <c r="F276" s="236"/>
      <c r="G276" s="236"/>
      <c r="H276" s="236"/>
      <c r="I276" s="66"/>
      <c r="J276" s="66"/>
      <c r="K276" s="236"/>
      <c r="L276" s="236"/>
      <c r="M276" s="236"/>
      <c r="N276" s="236"/>
      <c r="O276" s="236"/>
      <c r="P276" s="236"/>
      <c r="Q276" s="236"/>
      <c r="R276" s="236"/>
      <c r="S276" s="236"/>
      <c r="T276" s="236"/>
    </row>
    <row r="277" spans="1:20">
      <c r="A277" s="236"/>
      <c r="B277" s="236"/>
      <c r="C277" s="236"/>
      <c r="D277" s="236"/>
      <c r="E277" s="236"/>
      <c r="F277" s="236"/>
      <c r="G277" s="236"/>
      <c r="H277" s="236"/>
      <c r="I277" s="66"/>
      <c r="J277" s="66"/>
      <c r="K277" s="236"/>
      <c r="L277" s="236"/>
      <c r="M277" s="236"/>
      <c r="N277" s="236"/>
      <c r="O277" s="236"/>
      <c r="P277" s="236"/>
      <c r="Q277" s="236"/>
      <c r="R277" s="236"/>
      <c r="S277" s="236"/>
      <c r="T277" s="236"/>
    </row>
    <row r="278" spans="1:20">
      <c r="A278" s="236"/>
      <c r="B278" s="236"/>
      <c r="C278" s="236"/>
      <c r="D278" s="236"/>
      <c r="E278" s="236"/>
      <c r="F278" s="236"/>
      <c r="G278" s="236"/>
      <c r="H278" s="236"/>
      <c r="I278" s="66"/>
      <c r="J278" s="66"/>
      <c r="K278" s="236"/>
      <c r="L278" s="236"/>
      <c r="M278" s="236"/>
      <c r="N278" s="236"/>
      <c r="O278" s="236"/>
      <c r="P278" s="236"/>
      <c r="Q278" s="236"/>
      <c r="R278" s="236"/>
      <c r="S278" s="236"/>
      <c r="T278" s="236"/>
    </row>
    <row r="279" spans="1:20">
      <c r="A279" s="236"/>
      <c r="B279" s="236"/>
      <c r="C279" s="236"/>
      <c r="D279" s="236"/>
      <c r="E279" s="236"/>
      <c r="F279" s="236"/>
      <c r="G279" s="236"/>
      <c r="H279" s="236"/>
      <c r="I279" s="66"/>
      <c r="J279" s="66"/>
      <c r="K279" s="236"/>
      <c r="L279" s="236"/>
      <c r="M279" s="236"/>
      <c r="N279" s="236"/>
      <c r="O279" s="236"/>
      <c r="P279" s="236"/>
      <c r="Q279" s="236"/>
      <c r="R279" s="236"/>
      <c r="S279" s="236"/>
      <c r="T279" s="236"/>
    </row>
    <row r="280" spans="1:20">
      <c r="A280" s="236"/>
      <c r="B280" s="236"/>
      <c r="C280" s="236"/>
      <c r="D280" s="236"/>
      <c r="E280" s="236"/>
      <c r="F280" s="236"/>
      <c r="G280" s="236"/>
      <c r="H280" s="236"/>
      <c r="I280" s="66"/>
      <c r="J280" s="66"/>
      <c r="K280" s="236"/>
      <c r="L280" s="236"/>
      <c r="M280" s="236"/>
      <c r="N280" s="236"/>
      <c r="O280" s="236"/>
      <c r="P280" s="236"/>
      <c r="Q280" s="236"/>
      <c r="R280" s="236"/>
      <c r="S280" s="236"/>
      <c r="T280" s="236"/>
    </row>
    <row r="281" spans="1:20">
      <c r="A281" s="236"/>
      <c r="B281" s="236"/>
      <c r="C281" s="236"/>
      <c r="D281" s="236"/>
      <c r="E281" s="236"/>
      <c r="F281" s="236"/>
      <c r="G281" s="236"/>
      <c r="H281" s="236"/>
      <c r="I281" s="66"/>
      <c r="J281" s="66"/>
      <c r="K281" s="236"/>
      <c r="L281" s="236"/>
      <c r="M281" s="236"/>
      <c r="N281" s="236"/>
      <c r="O281" s="236"/>
      <c r="P281" s="236"/>
      <c r="Q281" s="236"/>
      <c r="R281" s="236"/>
      <c r="S281" s="236"/>
      <c r="T281" s="236"/>
    </row>
    <row r="282" spans="1:20">
      <c r="A282" s="236"/>
      <c r="B282" s="236"/>
      <c r="C282" s="236"/>
      <c r="D282" s="236"/>
      <c r="E282" s="236"/>
      <c r="F282" s="236"/>
      <c r="G282" s="236"/>
      <c r="H282" s="236"/>
      <c r="I282" s="66"/>
      <c r="J282" s="66"/>
      <c r="K282" s="236"/>
      <c r="L282" s="236"/>
      <c r="M282" s="236"/>
      <c r="N282" s="236"/>
      <c r="O282" s="236"/>
      <c r="P282" s="236"/>
      <c r="Q282" s="236"/>
      <c r="R282" s="236"/>
      <c r="S282" s="236"/>
      <c r="T282" s="236"/>
    </row>
    <row r="283" spans="1:20">
      <c r="A283" s="236"/>
      <c r="B283" s="236"/>
      <c r="C283" s="236"/>
      <c r="D283" s="236"/>
      <c r="E283" s="236"/>
      <c r="F283" s="236"/>
      <c r="G283" s="236"/>
      <c r="H283" s="236"/>
      <c r="I283" s="66"/>
      <c r="J283" s="66"/>
      <c r="K283" s="236"/>
      <c r="L283" s="236"/>
      <c r="M283" s="236"/>
      <c r="N283" s="236"/>
      <c r="O283" s="236"/>
      <c r="P283" s="236"/>
      <c r="Q283" s="236"/>
      <c r="R283" s="236"/>
      <c r="S283" s="236"/>
      <c r="T283" s="236"/>
    </row>
    <row r="284" spans="1:20">
      <c r="A284" s="236"/>
      <c r="B284" s="236"/>
      <c r="C284" s="236"/>
      <c r="D284" s="236"/>
      <c r="E284" s="236"/>
      <c r="F284" s="236"/>
      <c r="G284" s="236"/>
      <c r="H284" s="236"/>
      <c r="I284" s="66"/>
      <c r="J284" s="66"/>
      <c r="K284" s="236"/>
      <c r="L284" s="236"/>
      <c r="M284" s="236"/>
      <c r="N284" s="236"/>
      <c r="O284" s="236"/>
      <c r="P284" s="236"/>
      <c r="Q284" s="236"/>
      <c r="R284" s="236"/>
      <c r="S284" s="236"/>
      <c r="T284" s="236"/>
    </row>
    <row r="285" spans="1:20">
      <c r="A285" s="236"/>
      <c r="B285" s="236"/>
      <c r="C285" s="236"/>
      <c r="D285" s="236"/>
      <c r="E285" s="236"/>
      <c r="F285" s="236"/>
      <c r="G285" s="236"/>
      <c r="H285" s="236"/>
      <c r="I285" s="66"/>
      <c r="J285" s="66"/>
      <c r="K285" s="236"/>
      <c r="L285" s="236"/>
      <c r="M285" s="236"/>
      <c r="N285" s="236"/>
      <c r="O285" s="236"/>
      <c r="P285" s="236"/>
      <c r="Q285" s="236"/>
      <c r="R285" s="236"/>
      <c r="S285" s="236"/>
      <c r="T285" s="236"/>
    </row>
    <row r="286" spans="1:20">
      <c r="A286" s="236"/>
      <c r="B286" s="236"/>
      <c r="C286" s="236"/>
      <c r="D286" s="236"/>
      <c r="E286" s="236"/>
      <c r="F286" s="236"/>
      <c r="G286" s="236"/>
      <c r="H286" s="236"/>
      <c r="I286" s="66"/>
      <c r="J286" s="66"/>
      <c r="K286" s="236"/>
      <c r="L286" s="236"/>
      <c r="M286" s="236"/>
      <c r="N286" s="236"/>
      <c r="O286" s="236"/>
      <c r="P286" s="236"/>
      <c r="Q286" s="236"/>
      <c r="R286" s="236"/>
      <c r="S286" s="236"/>
      <c r="T286" s="236"/>
    </row>
    <row r="287" spans="1:20">
      <c r="A287" s="236"/>
      <c r="B287" s="236"/>
      <c r="C287" s="236"/>
      <c r="D287" s="236"/>
      <c r="E287" s="236"/>
      <c r="F287" s="236"/>
      <c r="G287" s="236"/>
      <c r="H287" s="236"/>
      <c r="I287" s="66"/>
      <c r="J287" s="66"/>
      <c r="K287" s="236"/>
      <c r="L287" s="236"/>
      <c r="M287" s="236"/>
      <c r="N287" s="236"/>
      <c r="O287" s="236"/>
      <c r="P287" s="236"/>
      <c r="Q287" s="236"/>
      <c r="R287" s="236"/>
      <c r="S287" s="236"/>
      <c r="T287" s="236"/>
    </row>
    <row r="288" spans="1:20">
      <c r="A288" s="236"/>
      <c r="B288" s="236"/>
      <c r="C288" s="236"/>
      <c r="D288" s="236"/>
      <c r="E288" s="236"/>
      <c r="F288" s="236"/>
      <c r="G288" s="236"/>
      <c r="H288" s="236"/>
      <c r="I288" s="66"/>
      <c r="J288" s="66"/>
      <c r="K288" s="236"/>
      <c r="L288" s="236"/>
      <c r="M288" s="236"/>
      <c r="N288" s="236"/>
      <c r="O288" s="236"/>
      <c r="P288" s="236"/>
      <c r="Q288" s="236"/>
      <c r="R288" s="236"/>
      <c r="S288" s="236"/>
      <c r="T288" s="236"/>
    </row>
    <row r="289" spans="1:20">
      <c r="A289" s="236"/>
      <c r="B289" s="236"/>
      <c r="C289" s="236"/>
      <c r="D289" s="236"/>
      <c r="E289" s="236"/>
      <c r="F289" s="236"/>
      <c r="G289" s="236"/>
      <c r="H289" s="236"/>
      <c r="I289" s="66"/>
      <c r="J289" s="66"/>
      <c r="K289" s="236"/>
      <c r="L289" s="236"/>
      <c r="M289" s="236"/>
      <c r="N289" s="236"/>
      <c r="O289" s="236"/>
      <c r="P289" s="236"/>
      <c r="Q289" s="236"/>
      <c r="R289" s="236"/>
      <c r="S289" s="236"/>
      <c r="T289" s="236"/>
    </row>
    <row r="290" spans="1:20">
      <c r="A290" s="236"/>
      <c r="B290" s="236"/>
      <c r="C290" s="236"/>
      <c r="D290" s="236"/>
      <c r="E290" s="236"/>
      <c r="F290" s="236"/>
      <c r="G290" s="236"/>
      <c r="H290" s="236"/>
      <c r="I290" s="66"/>
      <c r="J290" s="66"/>
      <c r="K290" s="236"/>
      <c r="L290" s="236"/>
      <c r="M290" s="236"/>
      <c r="N290" s="236"/>
      <c r="O290" s="236"/>
      <c r="P290" s="236"/>
      <c r="Q290" s="236"/>
      <c r="R290" s="236"/>
      <c r="S290" s="236"/>
      <c r="T290" s="236"/>
    </row>
    <row r="291" spans="1:20">
      <c r="A291" s="236"/>
      <c r="B291" s="236"/>
      <c r="C291" s="236"/>
      <c r="D291" s="236"/>
      <c r="E291" s="236"/>
      <c r="F291" s="236"/>
      <c r="G291" s="236"/>
      <c r="H291" s="236"/>
      <c r="I291" s="66"/>
      <c r="J291" s="66"/>
      <c r="K291" s="236"/>
      <c r="L291" s="236"/>
      <c r="M291" s="236"/>
      <c r="N291" s="236"/>
      <c r="O291" s="236"/>
      <c r="P291" s="236"/>
      <c r="Q291" s="236"/>
      <c r="R291" s="236"/>
      <c r="S291" s="236"/>
      <c r="T291" s="236"/>
    </row>
    <row r="292" spans="1:20">
      <c r="A292" s="236"/>
      <c r="B292" s="236"/>
      <c r="C292" s="236"/>
      <c r="D292" s="236"/>
      <c r="E292" s="236"/>
      <c r="F292" s="236"/>
      <c r="G292" s="236"/>
      <c r="H292" s="236"/>
      <c r="I292" s="66"/>
      <c r="J292" s="66"/>
      <c r="K292" s="236"/>
      <c r="L292" s="236"/>
      <c r="M292" s="236"/>
      <c r="N292" s="236"/>
      <c r="O292" s="236"/>
      <c r="P292" s="236"/>
      <c r="Q292" s="236"/>
      <c r="R292" s="236"/>
      <c r="S292" s="236"/>
      <c r="T292" s="236"/>
    </row>
    <row r="293" spans="1:20">
      <c r="A293" s="236"/>
      <c r="B293" s="236"/>
      <c r="C293" s="236"/>
      <c r="D293" s="236"/>
      <c r="E293" s="236"/>
      <c r="F293" s="236"/>
      <c r="G293" s="236"/>
      <c r="H293" s="236"/>
      <c r="I293" s="66"/>
      <c r="J293" s="66"/>
      <c r="K293" s="236"/>
      <c r="L293" s="236"/>
      <c r="M293" s="236"/>
      <c r="N293" s="236"/>
      <c r="O293" s="236"/>
      <c r="P293" s="236"/>
      <c r="Q293" s="236"/>
      <c r="R293" s="236"/>
      <c r="S293" s="236"/>
      <c r="T293" s="236"/>
    </row>
    <row r="294" spans="1:20">
      <c r="A294" s="236"/>
      <c r="B294" s="236"/>
      <c r="C294" s="236"/>
      <c r="D294" s="236"/>
      <c r="E294" s="236"/>
      <c r="F294" s="236"/>
      <c r="G294" s="236"/>
      <c r="H294" s="236"/>
      <c r="I294" s="66"/>
      <c r="J294" s="66"/>
      <c r="K294" s="236"/>
      <c r="L294" s="236"/>
      <c r="M294" s="236"/>
      <c r="N294" s="236"/>
      <c r="O294" s="236"/>
      <c r="P294" s="236"/>
      <c r="Q294" s="236"/>
      <c r="R294" s="236"/>
      <c r="S294" s="236"/>
      <c r="T294" s="236"/>
    </row>
    <row r="295" spans="1:20">
      <c r="A295" s="236"/>
      <c r="B295" s="236"/>
      <c r="C295" s="236"/>
      <c r="D295" s="236"/>
      <c r="E295" s="236"/>
      <c r="F295" s="236"/>
      <c r="G295" s="236"/>
      <c r="H295" s="236"/>
      <c r="I295" s="66"/>
      <c r="J295" s="66"/>
      <c r="K295" s="236"/>
      <c r="L295" s="236"/>
      <c r="M295" s="236"/>
      <c r="N295" s="236"/>
      <c r="O295" s="236"/>
      <c r="P295" s="236"/>
      <c r="Q295" s="236"/>
      <c r="R295" s="236"/>
      <c r="S295" s="236"/>
      <c r="T295" s="236"/>
    </row>
    <row r="296" spans="1:20">
      <c r="A296" s="236"/>
      <c r="B296" s="236"/>
      <c r="C296" s="236"/>
      <c r="D296" s="236"/>
      <c r="E296" s="236"/>
      <c r="F296" s="236"/>
      <c r="G296" s="236"/>
      <c r="H296" s="236"/>
      <c r="I296" s="66"/>
      <c r="J296" s="66"/>
      <c r="K296" s="236"/>
      <c r="L296" s="236"/>
      <c r="M296" s="236"/>
      <c r="N296" s="236"/>
      <c r="O296" s="236"/>
      <c r="P296" s="236"/>
      <c r="Q296" s="236"/>
      <c r="R296" s="236"/>
      <c r="S296" s="236"/>
      <c r="T296" s="236"/>
    </row>
    <row r="297" spans="1:20">
      <c r="A297" s="236"/>
      <c r="B297" s="236"/>
      <c r="C297" s="236"/>
      <c r="D297" s="236"/>
      <c r="E297" s="236"/>
      <c r="F297" s="236"/>
      <c r="G297" s="236"/>
      <c r="H297" s="236"/>
      <c r="I297" s="66"/>
      <c r="J297" s="66"/>
      <c r="K297" s="236"/>
      <c r="L297" s="236"/>
      <c r="M297" s="236"/>
      <c r="N297" s="236"/>
      <c r="O297" s="236"/>
      <c r="P297" s="236"/>
      <c r="Q297" s="236"/>
      <c r="R297" s="236"/>
      <c r="S297" s="236"/>
      <c r="T297" s="236"/>
    </row>
    <row r="298" spans="1:20">
      <c r="A298" s="236"/>
      <c r="B298" s="236"/>
      <c r="C298" s="236"/>
      <c r="D298" s="236"/>
      <c r="E298" s="236"/>
      <c r="F298" s="236"/>
      <c r="G298" s="236"/>
      <c r="H298" s="236"/>
      <c r="I298" s="66"/>
      <c r="J298" s="66"/>
      <c r="K298" s="236"/>
      <c r="L298" s="236"/>
      <c r="M298" s="236"/>
      <c r="N298" s="236"/>
      <c r="O298" s="236"/>
      <c r="P298" s="236"/>
      <c r="Q298" s="236"/>
      <c r="R298" s="236"/>
      <c r="S298" s="236"/>
      <c r="T298" s="236"/>
    </row>
    <row r="299" spans="1:20">
      <c r="A299" s="236"/>
      <c r="B299" s="236"/>
      <c r="C299" s="236"/>
      <c r="D299" s="236"/>
      <c r="E299" s="236"/>
      <c r="F299" s="236"/>
      <c r="G299" s="236"/>
      <c r="H299" s="236"/>
      <c r="I299" s="66"/>
      <c r="J299" s="66"/>
      <c r="K299" s="236"/>
      <c r="L299" s="236"/>
      <c r="M299" s="236"/>
      <c r="N299" s="236"/>
      <c r="O299" s="236"/>
      <c r="P299" s="236"/>
      <c r="Q299" s="236"/>
      <c r="R299" s="236"/>
      <c r="S299" s="236"/>
      <c r="T299" s="236"/>
    </row>
    <row r="300" spans="1:20">
      <c r="A300" s="236"/>
      <c r="B300" s="236"/>
      <c r="C300" s="236"/>
      <c r="D300" s="236"/>
      <c r="E300" s="236"/>
      <c r="F300" s="236"/>
      <c r="G300" s="236"/>
      <c r="H300" s="236"/>
      <c r="I300" s="66"/>
      <c r="J300" s="66"/>
      <c r="K300" s="236"/>
      <c r="L300" s="236"/>
      <c r="M300" s="236"/>
      <c r="N300" s="236"/>
      <c r="O300" s="236"/>
      <c r="P300" s="236"/>
      <c r="Q300" s="236"/>
      <c r="R300" s="236"/>
      <c r="S300" s="236"/>
      <c r="T300" s="236"/>
    </row>
    <row r="301" spans="1:20">
      <c r="A301" s="236"/>
      <c r="B301" s="236"/>
      <c r="C301" s="236"/>
      <c r="D301" s="236"/>
      <c r="E301" s="236"/>
      <c r="F301" s="236"/>
      <c r="G301" s="236"/>
      <c r="H301" s="236"/>
      <c r="I301" s="66"/>
      <c r="J301" s="66"/>
      <c r="K301" s="236"/>
      <c r="L301" s="236"/>
      <c r="M301" s="236"/>
      <c r="N301" s="236"/>
      <c r="O301" s="236"/>
      <c r="P301" s="236"/>
      <c r="Q301" s="236"/>
      <c r="R301" s="236"/>
      <c r="S301" s="236"/>
      <c r="T301" s="236"/>
    </row>
    <row r="302" spans="1:20">
      <c r="A302" s="236"/>
      <c r="B302" s="236"/>
      <c r="C302" s="236"/>
      <c r="D302" s="236"/>
      <c r="E302" s="236"/>
      <c r="F302" s="236"/>
      <c r="G302" s="236"/>
      <c r="H302" s="236"/>
      <c r="I302" s="66"/>
      <c r="J302" s="66"/>
      <c r="K302" s="236"/>
      <c r="L302" s="236"/>
      <c r="M302" s="236"/>
      <c r="N302" s="236"/>
      <c r="O302" s="236"/>
      <c r="P302" s="236"/>
      <c r="Q302" s="236"/>
      <c r="R302" s="236"/>
      <c r="S302" s="236"/>
      <c r="T302" s="236"/>
    </row>
    <row r="303" spans="1:20">
      <c r="A303" s="236"/>
      <c r="B303" s="236"/>
      <c r="C303" s="236"/>
      <c r="D303" s="236"/>
      <c r="E303" s="236"/>
      <c r="F303" s="236"/>
      <c r="G303" s="236"/>
      <c r="H303" s="236"/>
      <c r="I303" s="66"/>
      <c r="J303" s="66"/>
      <c r="K303" s="236"/>
      <c r="L303" s="236"/>
      <c r="M303" s="236"/>
      <c r="N303" s="236"/>
      <c r="O303" s="236"/>
      <c r="P303" s="236"/>
      <c r="Q303" s="236"/>
      <c r="R303" s="236"/>
      <c r="S303" s="236"/>
      <c r="T303" s="236"/>
    </row>
    <row r="304" spans="1:20">
      <c r="A304" s="236"/>
      <c r="B304" s="236"/>
      <c r="C304" s="236"/>
      <c r="D304" s="236"/>
      <c r="E304" s="236"/>
      <c r="F304" s="236"/>
      <c r="G304" s="236"/>
      <c r="H304" s="236"/>
      <c r="I304" s="66"/>
      <c r="J304" s="66"/>
      <c r="K304" s="236"/>
      <c r="L304" s="236"/>
      <c r="M304" s="236"/>
      <c r="N304" s="236"/>
      <c r="O304" s="236"/>
      <c r="P304" s="236"/>
      <c r="Q304" s="236"/>
      <c r="R304" s="236"/>
      <c r="S304" s="236"/>
      <c r="T304" s="236"/>
    </row>
    <row r="305" spans="1:20">
      <c r="A305" s="236"/>
      <c r="B305" s="236"/>
      <c r="C305" s="236"/>
      <c r="D305" s="236"/>
      <c r="E305" s="236"/>
      <c r="F305" s="236"/>
      <c r="G305" s="236"/>
      <c r="H305" s="236"/>
      <c r="I305" s="66"/>
      <c r="J305" s="66"/>
      <c r="K305" s="236"/>
      <c r="L305" s="236"/>
      <c r="M305" s="236"/>
      <c r="N305" s="236"/>
      <c r="O305" s="236"/>
      <c r="P305" s="236"/>
      <c r="Q305" s="236"/>
      <c r="R305" s="236"/>
      <c r="S305" s="236"/>
      <c r="T305" s="236"/>
    </row>
    <row r="306" spans="1:20">
      <c r="A306" s="236"/>
      <c r="B306" s="236"/>
      <c r="C306" s="236"/>
      <c r="D306" s="236"/>
      <c r="E306" s="236"/>
      <c r="F306" s="236"/>
      <c r="G306" s="236"/>
      <c r="H306" s="236"/>
      <c r="I306" s="66"/>
      <c r="J306" s="66"/>
      <c r="K306" s="236"/>
      <c r="L306" s="236"/>
      <c r="M306" s="236"/>
      <c r="N306" s="236"/>
      <c r="O306" s="236"/>
      <c r="P306" s="236"/>
      <c r="Q306" s="236"/>
      <c r="R306" s="236"/>
      <c r="S306" s="236"/>
      <c r="T306" s="236"/>
    </row>
    <row r="307" spans="1:20">
      <c r="A307" s="236"/>
      <c r="B307" s="236"/>
      <c r="C307" s="236"/>
      <c r="D307" s="236"/>
      <c r="E307" s="236"/>
      <c r="F307" s="236"/>
      <c r="G307" s="236"/>
      <c r="H307" s="236"/>
      <c r="I307" s="66"/>
      <c r="J307" s="66"/>
      <c r="K307" s="236"/>
      <c r="L307" s="236"/>
      <c r="M307" s="236"/>
      <c r="N307" s="236"/>
      <c r="O307" s="236"/>
      <c r="P307" s="236"/>
      <c r="Q307" s="236"/>
      <c r="R307" s="236"/>
      <c r="S307" s="236"/>
      <c r="T307" s="236"/>
    </row>
    <row r="308" spans="1:20">
      <c r="A308" s="236"/>
      <c r="B308" s="236"/>
      <c r="C308" s="236"/>
      <c r="D308" s="236"/>
      <c r="E308" s="236"/>
      <c r="F308" s="236"/>
      <c r="G308" s="236"/>
      <c r="H308" s="236"/>
      <c r="I308" s="66"/>
      <c r="J308" s="66"/>
      <c r="K308" s="236"/>
      <c r="L308" s="236"/>
      <c r="M308" s="236"/>
      <c r="N308" s="236"/>
      <c r="O308" s="236"/>
      <c r="P308" s="236"/>
      <c r="Q308" s="236"/>
      <c r="R308" s="236"/>
      <c r="S308" s="236"/>
      <c r="T308" s="236"/>
    </row>
    <row r="309" spans="1:20">
      <c r="A309" s="236"/>
      <c r="B309" s="236"/>
      <c r="C309" s="236"/>
      <c r="D309" s="236"/>
      <c r="E309" s="236"/>
      <c r="F309" s="236"/>
      <c r="G309" s="236"/>
      <c r="H309" s="236"/>
      <c r="I309" s="66"/>
      <c r="J309" s="66"/>
      <c r="K309" s="236"/>
      <c r="L309" s="236"/>
      <c r="M309" s="236"/>
      <c r="N309" s="236"/>
      <c r="O309" s="236"/>
      <c r="P309" s="236"/>
      <c r="Q309" s="236"/>
      <c r="R309" s="236"/>
      <c r="S309" s="236"/>
      <c r="T309" s="236"/>
    </row>
    <row r="310" spans="1:20">
      <c r="A310" s="236"/>
      <c r="B310" s="236"/>
      <c r="C310" s="236"/>
      <c r="D310" s="236"/>
      <c r="E310" s="236"/>
      <c r="F310" s="236"/>
      <c r="G310" s="236"/>
      <c r="H310" s="236"/>
      <c r="I310" s="66"/>
      <c r="J310" s="66"/>
      <c r="K310" s="236"/>
      <c r="L310" s="236"/>
      <c r="M310" s="236"/>
      <c r="N310" s="236"/>
      <c r="O310" s="236"/>
      <c r="P310" s="236"/>
      <c r="Q310" s="236"/>
      <c r="R310" s="236"/>
      <c r="S310" s="236"/>
      <c r="T310" s="236"/>
    </row>
    <row r="311" spans="1:20">
      <c r="A311" s="236"/>
      <c r="B311" s="236"/>
      <c r="C311" s="236"/>
      <c r="D311" s="236"/>
      <c r="E311" s="236"/>
      <c r="F311" s="236"/>
      <c r="G311" s="236"/>
      <c r="H311" s="236"/>
      <c r="I311" s="66"/>
      <c r="J311" s="66"/>
      <c r="K311" s="236"/>
      <c r="L311" s="236"/>
      <c r="M311" s="236"/>
      <c r="N311" s="236"/>
      <c r="O311" s="236"/>
      <c r="P311" s="236"/>
      <c r="Q311" s="236"/>
      <c r="R311" s="236"/>
      <c r="S311" s="236"/>
      <c r="T311" s="236"/>
    </row>
    <row r="312" spans="1:20">
      <c r="A312" s="236"/>
      <c r="B312" s="236"/>
      <c r="C312" s="236"/>
      <c r="D312" s="236"/>
      <c r="E312" s="236"/>
      <c r="F312" s="236"/>
      <c r="G312" s="236"/>
      <c r="H312" s="236"/>
      <c r="I312" s="66"/>
      <c r="J312" s="66"/>
      <c r="K312" s="236"/>
      <c r="L312" s="236"/>
      <c r="M312" s="236"/>
      <c r="N312" s="236"/>
      <c r="O312" s="236"/>
      <c r="P312" s="236"/>
      <c r="Q312" s="236"/>
      <c r="R312" s="236"/>
      <c r="S312" s="236"/>
      <c r="T312" s="236"/>
    </row>
    <row r="313" spans="1:20">
      <c r="A313" s="236"/>
      <c r="B313" s="236"/>
      <c r="C313" s="236"/>
      <c r="D313" s="236"/>
      <c r="E313" s="236"/>
      <c r="F313" s="236"/>
      <c r="G313" s="236"/>
      <c r="H313" s="236"/>
      <c r="I313" s="66"/>
      <c r="J313" s="66"/>
      <c r="K313" s="236"/>
      <c r="L313" s="236"/>
      <c r="M313" s="236"/>
      <c r="N313" s="236"/>
      <c r="O313" s="236"/>
      <c r="P313" s="236"/>
      <c r="Q313" s="236"/>
      <c r="R313" s="236"/>
      <c r="S313" s="236"/>
      <c r="T313" s="236"/>
    </row>
    <row r="314" spans="1:20">
      <c r="A314" s="236"/>
      <c r="B314" s="236"/>
      <c r="C314" s="236"/>
      <c r="D314" s="236"/>
      <c r="E314" s="236"/>
      <c r="F314" s="236"/>
      <c r="G314" s="236"/>
      <c r="H314" s="236"/>
      <c r="I314" s="66"/>
      <c r="J314" s="66"/>
      <c r="K314" s="236"/>
      <c r="L314" s="236"/>
      <c r="M314" s="236"/>
      <c r="N314" s="236"/>
      <c r="O314" s="236"/>
      <c r="P314" s="236"/>
      <c r="Q314" s="236"/>
      <c r="R314" s="236"/>
      <c r="S314" s="236"/>
      <c r="T314" s="236"/>
    </row>
    <row r="315" spans="1:20">
      <c r="A315" s="236"/>
      <c r="B315" s="236"/>
      <c r="C315" s="236"/>
      <c r="D315" s="236"/>
      <c r="E315" s="236"/>
      <c r="F315" s="236"/>
      <c r="G315" s="236"/>
      <c r="H315" s="236"/>
      <c r="I315" s="66"/>
      <c r="J315" s="66"/>
      <c r="K315" s="236"/>
      <c r="L315" s="236"/>
      <c r="M315" s="236"/>
      <c r="N315" s="236"/>
      <c r="O315" s="236"/>
      <c r="P315" s="236"/>
      <c r="Q315" s="236"/>
      <c r="R315" s="236"/>
      <c r="S315" s="236"/>
      <c r="T315" s="236"/>
    </row>
    <row r="316" spans="1:20">
      <c r="A316" s="236"/>
      <c r="B316" s="236"/>
      <c r="C316" s="236"/>
      <c r="D316" s="236"/>
      <c r="E316" s="236"/>
      <c r="F316" s="236"/>
      <c r="G316" s="236"/>
      <c r="H316" s="236"/>
      <c r="I316" s="66"/>
      <c r="J316" s="66"/>
      <c r="K316" s="236"/>
      <c r="L316" s="236"/>
      <c r="M316" s="236"/>
      <c r="N316" s="236"/>
      <c r="O316" s="236"/>
      <c r="P316" s="236"/>
      <c r="Q316" s="236"/>
      <c r="R316" s="236"/>
      <c r="S316" s="236"/>
      <c r="T316" s="236"/>
    </row>
    <row r="317" spans="1:20">
      <c r="A317" s="236"/>
      <c r="B317" s="236"/>
      <c r="C317" s="236"/>
      <c r="D317" s="236"/>
      <c r="E317" s="236"/>
      <c r="F317" s="236"/>
      <c r="G317" s="236"/>
      <c r="H317" s="236"/>
      <c r="I317" s="66"/>
      <c r="J317" s="66"/>
      <c r="K317" s="236"/>
      <c r="L317" s="236"/>
      <c r="M317" s="236"/>
      <c r="N317" s="236"/>
      <c r="O317" s="236"/>
      <c r="P317" s="236"/>
      <c r="Q317" s="236"/>
      <c r="R317" s="236"/>
      <c r="S317" s="236"/>
      <c r="T317" s="236"/>
    </row>
    <row r="318" spans="1:20">
      <c r="A318" s="236"/>
      <c r="B318" s="236"/>
      <c r="C318" s="236"/>
      <c r="D318" s="236"/>
      <c r="E318" s="236"/>
      <c r="F318" s="236"/>
      <c r="G318" s="236"/>
      <c r="H318" s="236"/>
      <c r="I318" s="66"/>
      <c r="J318" s="66"/>
      <c r="K318" s="236"/>
      <c r="L318" s="236"/>
      <c r="M318" s="236"/>
      <c r="N318" s="236"/>
      <c r="O318" s="236"/>
      <c r="P318" s="236"/>
      <c r="Q318" s="236"/>
      <c r="R318" s="236"/>
      <c r="S318" s="236"/>
      <c r="T318" s="236"/>
    </row>
    <row r="319" spans="1:20">
      <c r="A319" s="236"/>
      <c r="B319" s="236"/>
      <c r="C319" s="236"/>
      <c r="D319" s="236"/>
      <c r="E319" s="236"/>
      <c r="F319" s="236"/>
      <c r="G319" s="236"/>
      <c r="H319" s="236"/>
      <c r="I319" s="66"/>
      <c r="J319" s="66"/>
      <c r="K319" s="236"/>
      <c r="L319" s="236"/>
      <c r="M319" s="236"/>
      <c r="N319" s="236"/>
      <c r="O319" s="236"/>
      <c r="P319" s="236"/>
      <c r="Q319" s="236"/>
      <c r="R319" s="236"/>
      <c r="S319" s="236"/>
      <c r="T319" s="236"/>
    </row>
    <row r="320" spans="1:20">
      <c r="A320" s="236"/>
      <c r="B320" s="236"/>
      <c r="C320" s="236"/>
      <c r="D320" s="236"/>
      <c r="E320" s="236"/>
      <c r="F320" s="236"/>
      <c r="G320" s="236"/>
      <c r="H320" s="236"/>
      <c r="I320" s="66"/>
      <c r="J320" s="66"/>
      <c r="K320" s="236"/>
      <c r="L320" s="236"/>
      <c r="M320" s="236"/>
      <c r="N320" s="236"/>
      <c r="O320" s="236"/>
      <c r="P320" s="236"/>
      <c r="Q320" s="236"/>
      <c r="R320" s="236"/>
      <c r="S320" s="236"/>
      <c r="T320" s="236"/>
    </row>
    <row r="321" spans="1:20">
      <c r="A321" s="236"/>
      <c r="B321" s="236"/>
      <c r="C321" s="236"/>
      <c r="D321" s="236"/>
      <c r="E321" s="236"/>
      <c r="F321" s="236"/>
      <c r="G321" s="236"/>
      <c r="H321" s="236"/>
      <c r="I321" s="66"/>
      <c r="J321" s="66"/>
      <c r="K321" s="236"/>
      <c r="L321" s="236"/>
      <c r="M321" s="236"/>
      <c r="N321" s="236"/>
      <c r="O321" s="236"/>
      <c r="P321" s="236"/>
      <c r="Q321" s="236"/>
      <c r="R321" s="236"/>
      <c r="S321" s="236"/>
      <c r="T321" s="236"/>
    </row>
    <row r="322" spans="1:20">
      <c r="A322" s="236"/>
      <c r="B322" s="236"/>
      <c r="C322" s="236"/>
      <c r="D322" s="236"/>
      <c r="E322" s="236"/>
      <c r="F322" s="236"/>
      <c r="G322" s="236"/>
      <c r="H322" s="236"/>
      <c r="I322" s="66"/>
      <c r="J322" s="66"/>
      <c r="K322" s="236"/>
      <c r="L322" s="236"/>
      <c r="M322" s="236"/>
      <c r="N322" s="236"/>
      <c r="O322" s="236"/>
      <c r="P322" s="236"/>
      <c r="Q322" s="236"/>
      <c r="R322" s="236"/>
      <c r="S322" s="236"/>
      <c r="T322" s="236"/>
    </row>
    <row r="323" spans="1:20">
      <c r="A323" s="236"/>
      <c r="B323" s="236"/>
      <c r="C323" s="236"/>
      <c r="D323" s="236"/>
      <c r="E323" s="236"/>
      <c r="F323" s="236"/>
      <c r="G323" s="236"/>
      <c r="H323" s="236"/>
      <c r="I323" s="66"/>
      <c r="J323" s="66"/>
      <c r="K323" s="236"/>
      <c r="L323" s="236"/>
      <c r="M323" s="236"/>
      <c r="N323" s="236"/>
      <c r="O323" s="236"/>
      <c r="P323" s="236"/>
      <c r="Q323" s="236"/>
      <c r="R323" s="236"/>
      <c r="S323" s="236"/>
      <c r="T323" s="236"/>
    </row>
    <row r="324" spans="1:20">
      <c r="A324" s="236"/>
      <c r="B324" s="236"/>
      <c r="C324" s="236"/>
      <c r="D324" s="236"/>
      <c r="E324" s="236"/>
      <c r="F324" s="236"/>
      <c r="G324" s="236"/>
      <c r="H324" s="236"/>
      <c r="I324" s="66"/>
      <c r="J324" s="66"/>
      <c r="K324" s="236"/>
      <c r="L324" s="236"/>
      <c r="M324" s="236"/>
      <c r="N324" s="236"/>
      <c r="O324" s="236"/>
      <c r="P324" s="236"/>
      <c r="Q324" s="236"/>
      <c r="R324" s="236"/>
      <c r="S324" s="236"/>
      <c r="T324" s="236"/>
    </row>
    <row r="325" spans="1:20">
      <c r="A325" s="236"/>
      <c r="B325" s="236"/>
      <c r="C325" s="236"/>
      <c r="D325" s="236"/>
      <c r="E325" s="236"/>
      <c r="F325" s="236"/>
      <c r="G325" s="236"/>
      <c r="H325" s="236"/>
      <c r="I325" s="66"/>
      <c r="J325" s="66"/>
      <c r="K325" s="236"/>
      <c r="L325" s="236"/>
      <c r="M325" s="236"/>
      <c r="N325" s="236"/>
      <c r="O325" s="236"/>
      <c r="P325" s="236"/>
      <c r="Q325" s="236"/>
      <c r="R325" s="236"/>
      <c r="S325" s="236"/>
      <c r="T325" s="236"/>
    </row>
    <row r="326" spans="1:20">
      <c r="A326" s="236"/>
      <c r="B326" s="236"/>
      <c r="C326" s="236"/>
      <c r="D326" s="236"/>
      <c r="E326" s="236"/>
      <c r="F326" s="236"/>
      <c r="G326" s="236"/>
      <c r="H326" s="236"/>
      <c r="I326" s="66"/>
      <c r="J326" s="66"/>
      <c r="K326" s="236"/>
      <c r="L326" s="236"/>
      <c r="M326" s="236"/>
      <c r="N326" s="236"/>
      <c r="O326" s="236"/>
      <c r="P326" s="236"/>
      <c r="Q326" s="236"/>
      <c r="R326" s="236"/>
      <c r="S326" s="236"/>
      <c r="T326" s="236"/>
    </row>
    <row r="327" spans="1:20">
      <c r="A327" s="236"/>
      <c r="B327" s="236"/>
      <c r="C327" s="236"/>
      <c r="D327" s="236"/>
      <c r="E327" s="236"/>
      <c r="F327" s="236"/>
      <c r="G327" s="236"/>
      <c r="H327" s="236"/>
      <c r="I327" s="66"/>
      <c r="J327" s="66"/>
      <c r="K327" s="236"/>
      <c r="L327" s="236"/>
      <c r="M327" s="236"/>
      <c r="N327" s="236"/>
      <c r="O327" s="236"/>
      <c r="P327" s="236"/>
      <c r="Q327" s="236"/>
      <c r="R327" s="236"/>
      <c r="S327" s="236"/>
      <c r="T327" s="236"/>
    </row>
    <row r="328" spans="1:20">
      <c r="A328" s="236"/>
      <c r="B328" s="236"/>
      <c r="C328" s="236"/>
      <c r="D328" s="236"/>
      <c r="E328" s="236"/>
      <c r="F328" s="236"/>
      <c r="G328" s="236"/>
      <c r="H328" s="236"/>
      <c r="I328" s="66"/>
      <c r="J328" s="66"/>
      <c r="K328" s="236"/>
      <c r="L328" s="236"/>
      <c r="M328" s="236"/>
      <c r="N328" s="236"/>
      <c r="O328" s="236"/>
      <c r="P328" s="236"/>
      <c r="Q328" s="236"/>
      <c r="R328" s="236"/>
      <c r="S328" s="236"/>
      <c r="T328" s="236"/>
    </row>
    <row r="329" spans="1:20">
      <c r="A329" s="236"/>
      <c r="B329" s="236"/>
      <c r="C329" s="236"/>
      <c r="D329" s="236"/>
      <c r="E329" s="236"/>
      <c r="F329" s="236"/>
      <c r="G329" s="236"/>
      <c r="H329" s="236"/>
      <c r="I329" s="66"/>
      <c r="J329" s="66"/>
      <c r="K329" s="236"/>
      <c r="L329" s="236"/>
      <c r="M329" s="236"/>
      <c r="N329" s="236"/>
      <c r="O329" s="236"/>
      <c r="P329" s="236"/>
      <c r="Q329" s="236"/>
      <c r="R329" s="236"/>
      <c r="S329" s="236"/>
      <c r="T329" s="236"/>
    </row>
    <row r="330" spans="1:20">
      <c r="A330" s="236"/>
      <c r="B330" s="236"/>
      <c r="C330" s="236"/>
      <c r="D330" s="236"/>
      <c r="E330" s="236"/>
      <c r="F330" s="236"/>
      <c r="G330" s="236"/>
      <c r="H330" s="236"/>
      <c r="I330" s="66"/>
      <c r="J330" s="66"/>
      <c r="K330" s="236"/>
      <c r="L330" s="236"/>
      <c r="M330" s="236"/>
      <c r="N330" s="236"/>
      <c r="O330" s="236"/>
      <c r="P330" s="236"/>
      <c r="Q330" s="236"/>
      <c r="R330" s="236"/>
      <c r="S330" s="236"/>
      <c r="T330" s="236"/>
    </row>
    <row r="331" spans="1:20">
      <c r="A331" s="236"/>
      <c r="B331" s="236"/>
      <c r="C331" s="236"/>
      <c r="D331" s="236"/>
      <c r="E331" s="236"/>
      <c r="F331" s="236"/>
      <c r="G331" s="236"/>
      <c r="H331" s="236"/>
      <c r="I331" s="66"/>
      <c r="J331" s="66"/>
      <c r="K331" s="236"/>
      <c r="L331" s="236"/>
      <c r="M331" s="236"/>
      <c r="N331" s="236"/>
      <c r="O331" s="236"/>
      <c r="P331" s="236"/>
      <c r="Q331" s="236"/>
      <c r="R331" s="236"/>
      <c r="S331" s="236"/>
      <c r="T331" s="236"/>
    </row>
    <row r="332" spans="1:20">
      <c r="A332" s="236"/>
      <c r="B332" s="236"/>
      <c r="C332" s="236"/>
      <c r="D332" s="236"/>
      <c r="E332" s="236"/>
      <c r="F332" s="236"/>
      <c r="G332" s="236"/>
      <c r="H332" s="236"/>
      <c r="I332" s="66"/>
      <c r="J332" s="66"/>
      <c r="K332" s="236"/>
      <c r="L332" s="236"/>
      <c r="M332" s="236"/>
      <c r="N332" s="236"/>
      <c r="O332" s="236"/>
      <c r="P332" s="236"/>
      <c r="Q332" s="236"/>
      <c r="R332" s="236"/>
      <c r="S332" s="236"/>
      <c r="T332" s="236"/>
    </row>
    <row r="333" spans="1:20">
      <c r="A333" s="236"/>
      <c r="B333" s="236"/>
      <c r="C333" s="236"/>
      <c r="D333" s="236"/>
      <c r="E333" s="236"/>
      <c r="F333" s="236"/>
      <c r="G333" s="236"/>
      <c r="H333" s="236"/>
      <c r="I333" s="66"/>
      <c r="J333" s="66"/>
      <c r="K333" s="236"/>
      <c r="L333" s="236"/>
      <c r="M333" s="236"/>
      <c r="N333" s="236"/>
      <c r="O333" s="236"/>
      <c r="P333" s="236"/>
      <c r="Q333" s="236"/>
      <c r="R333" s="236"/>
      <c r="S333" s="236"/>
      <c r="T333" s="236"/>
    </row>
    <row r="334" spans="1:20">
      <c r="A334" s="236"/>
      <c r="B334" s="236"/>
      <c r="C334" s="236"/>
      <c r="D334" s="236"/>
      <c r="E334" s="236"/>
      <c r="F334" s="236"/>
      <c r="G334" s="236"/>
      <c r="H334" s="236"/>
      <c r="I334" s="66"/>
      <c r="J334" s="66"/>
      <c r="K334" s="236"/>
      <c r="L334" s="236"/>
      <c r="M334" s="236"/>
      <c r="N334" s="236"/>
      <c r="O334" s="236"/>
      <c r="P334" s="236"/>
      <c r="Q334" s="236"/>
      <c r="R334" s="236"/>
      <c r="S334" s="236"/>
      <c r="T334" s="236"/>
    </row>
    <row r="335" spans="1:20">
      <c r="A335" s="236"/>
      <c r="B335" s="236"/>
      <c r="C335" s="236"/>
      <c r="D335" s="236"/>
      <c r="E335" s="236"/>
      <c r="F335" s="236"/>
      <c r="G335" s="236"/>
      <c r="H335" s="236"/>
      <c r="I335" s="66"/>
      <c r="J335" s="66"/>
      <c r="K335" s="236"/>
      <c r="L335" s="236"/>
      <c r="M335" s="236"/>
      <c r="N335" s="236"/>
      <c r="O335" s="236"/>
      <c r="P335" s="236"/>
      <c r="Q335" s="236"/>
      <c r="R335" s="236"/>
      <c r="S335" s="236"/>
      <c r="T335" s="236"/>
    </row>
    <row r="336" spans="1:20">
      <c r="A336" s="236"/>
      <c r="B336" s="236"/>
      <c r="C336" s="236"/>
      <c r="D336" s="236"/>
      <c r="E336" s="236"/>
      <c r="F336" s="236"/>
      <c r="G336" s="236"/>
      <c r="H336" s="236"/>
      <c r="I336" s="66"/>
      <c r="J336" s="66"/>
      <c r="K336" s="236"/>
      <c r="L336" s="236"/>
      <c r="M336" s="236"/>
      <c r="N336" s="236"/>
      <c r="O336" s="236"/>
      <c r="P336" s="236"/>
      <c r="Q336" s="236"/>
      <c r="R336" s="236"/>
      <c r="S336" s="236"/>
      <c r="T336" s="236"/>
    </row>
    <row r="337" spans="1:20">
      <c r="A337" s="236"/>
      <c r="B337" s="236"/>
      <c r="C337" s="236"/>
      <c r="D337" s="236"/>
      <c r="E337" s="236"/>
      <c r="F337" s="236"/>
      <c r="G337" s="236"/>
      <c r="H337" s="236"/>
      <c r="I337" s="66"/>
      <c r="J337" s="66"/>
      <c r="K337" s="236"/>
      <c r="L337" s="236"/>
      <c r="M337" s="236"/>
      <c r="N337" s="236"/>
      <c r="O337" s="236"/>
      <c r="P337" s="236"/>
      <c r="Q337" s="236"/>
      <c r="R337" s="236"/>
      <c r="S337" s="236"/>
      <c r="T337" s="236"/>
    </row>
    <row r="338" spans="1:20">
      <c r="A338" s="236"/>
      <c r="B338" s="236"/>
      <c r="C338" s="236"/>
      <c r="D338" s="236"/>
      <c r="E338" s="236"/>
      <c r="F338" s="236"/>
      <c r="G338" s="236"/>
      <c r="H338" s="236"/>
      <c r="I338" s="66"/>
      <c r="J338" s="66"/>
      <c r="K338" s="236"/>
      <c r="L338" s="236"/>
      <c r="M338" s="236"/>
      <c r="N338" s="236"/>
      <c r="O338" s="236"/>
      <c r="P338" s="236"/>
      <c r="Q338" s="236"/>
      <c r="R338" s="236"/>
      <c r="S338" s="236"/>
      <c r="T338" s="236"/>
    </row>
    <row r="339" spans="1:20">
      <c r="A339" s="236"/>
      <c r="B339" s="236"/>
      <c r="C339" s="236"/>
      <c r="D339" s="236"/>
      <c r="E339" s="236"/>
      <c r="F339" s="236"/>
      <c r="G339" s="236"/>
      <c r="H339" s="236"/>
      <c r="I339" s="66"/>
      <c r="J339" s="66"/>
      <c r="K339" s="236"/>
      <c r="L339" s="236"/>
      <c r="M339" s="236"/>
      <c r="N339" s="236"/>
      <c r="O339" s="236"/>
      <c r="P339" s="236"/>
      <c r="Q339" s="236"/>
      <c r="R339" s="236"/>
      <c r="S339" s="236"/>
      <c r="T339" s="236"/>
    </row>
    <row r="340" spans="1:20">
      <c r="A340" s="236"/>
      <c r="B340" s="236"/>
      <c r="C340" s="236"/>
      <c r="D340" s="236"/>
      <c r="E340" s="236"/>
      <c r="F340" s="236"/>
      <c r="G340" s="236"/>
      <c r="H340" s="236"/>
      <c r="I340" s="66"/>
      <c r="J340" s="66"/>
      <c r="K340" s="236"/>
      <c r="L340" s="236"/>
      <c r="M340" s="236"/>
      <c r="N340" s="236"/>
      <c r="O340" s="236"/>
      <c r="P340" s="236"/>
      <c r="Q340" s="236"/>
      <c r="R340" s="236"/>
      <c r="S340" s="236"/>
      <c r="T340" s="236"/>
    </row>
    <row r="341" spans="1:20">
      <c r="A341" s="236"/>
      <c r="B341" s="236"/>
      <c r="C341" s="236"/>
      <c r="D341" s="236"/>
      <c r="E341" s="236"/>
      <c r="F341" s="236"/>
      <c r="G341" s="236"/>
      <c r="H341" s="236"/>
      <c r="I341" s="66"/>
      <c r="J341" s="66"/>
      <c r="K341" s="236"/>
      <c r="L341" s="236"/>
      <c r="M341" s="236"/>
      <c r="N341" s="236"/>
      <c r="O341" s="236"/>
      <c r="P341" s="236"/>
      <c r="Q341" s="236"/>
      <c r="R341" s="236"/>
      <c r="S341" s="236"/>
      <c r="T341" s="236"/>
    </row>
    <row r="342" spans="1:20">
      <c r="A342" s="236"/>
      <c r="B342" s="236"/>
      <c r="C342" s="236"/>
      <c r="D342" s="236"/>
      <c r="E342" s="236"/>
      <c r="F342" s="236"/>
      <c r="G342" s="236"/>
      <c r="H342" s="236"/>
      <c r="I342" s="66"/>
      <c r="J342" s="66"/>
      <c r="K342" s="236"/>
      <c r="L342" s="236"/>
      <c r="M342" s="236"/>
      <c r="N342" s="236"/>
      <c r="O342" s="236"/>
      <c r="P342" s="236"/>
      <c r="Q342" s="236"/>
      <c r="R342" s="236"/>
      <c r="S342" s="236"/>
      <c r="T342" s="236"/>
    </row>
    <row r="343" spans="1:20">
      <c r="A343" s="236"/>
      <c r="B343" s="236"/>
      <c r="C343" s="236"/>
      <c r="D343" s="236"/>
      <c r="E343" s="236"/>
      <c r="F343" s="236"/>
      <c r="G343" s="236"/>
      <c r="H343" s="236"/>
      <c r="I343" s="66"/>
      <c r="J343" s="66"/>
      <c r="K343" s="236"/>
      <c r="L343" s="236"/>
      <c r="M343" s="236"/>
      <c r="N343" s="236"/>
      <c r="O343" s="236"/>
      <c r="P343" s="236"/>
      <c r="Q343" s="236"/>
      <c r="R343" s="236"/>
      <c r="S343" s="236"/>
      <c r="T343" s="236"/>
    </row>
    <row r="344" spans="1:20">
      <c r="A344" s="236"/>
      <c r="B344" s="236"/>
      <c r="C344" s="236"/>
      <c r="D344" s="236"/>
      <c r="E344" s="236"/>
      <c r="F344" s="236"/>
      <c r="G344" s="236"/>
      <c r="H344" s="236"/>
      <c r="I344" s="66"/>
      <c r="J344" s="66"/>
      <c r="K344" s="236"/>
      <c r="L344" s="236"/>
      <c r="M344" s="236"/>
      <c r="N344" s="236"/>
      <c r="O344" s="236"/>
      <c r="P344" s="236"/>
      <c r="Q344" s="236"/>
      <c r="R344" s="236"/>
      <c r="S344" s="236"/>
      <c r="T344" s="236"/>
    </row>
    <row r="345" spans="1:20">
      <c r="A345" s="236"/>
      <c r="B345" s="236"/>
      <c r="C345" s="236"/>
      <c r="D345" s="236"/>
      <c r="E345" s="236"/>
      <c r="F345" s="236"/>
      <c r="G345" s="236"/>
      <c r="H345" s="236"/>
      <c r="I345" s="66"/>
      <c r="J345" s="66"/>
      <c r="K345" s="236"/>
      <c r="L345" s="236"/>
      <c r="M345" s="236"/>
      <c r="N345" s="236"/>
      <c r="O345" s="236"/>
      <c r="P345" s="236"/>
      <c r="Q345" s="236"/>
      <c r="R345" s="236"/>
      <c r="S345" s="236"/>
      <c r="T345" s="236"/>
    </row>
    <row r="346" spans="1:20">
      <c r="A346" s="236"/>
      <c r="B346" s="236"/>
      <c r="C346" s="236"/>
      <c r="D346" s="236"/>
      <c r="E346" s="236"/>
      <c r="F346" s="236"/>
      <c r="G346" s="236"/>
      <c r="H346" s="236"/>
      <c r="I346" s="66"/>
      <c r="J346" s="66"/>
      <c r="K346" s="236"/>
      <c r="L346" s="236"/>
      <c r="M346" s="236"/>
      <c r="N346" s="236"/>
      <c r="O346" s="236"/>
      <c r="P346" s="236"/>
      <c r="Q346" s="236"/>
      <c r="R346" s="236"/>
      <c r="S346" s="236"/>
      <c r="T346" s="236"/>
    </row>
    <row r="347" spans="1:20">
      <c r="A347" s="236"/>
      <c r="B347" s="236"/>
      <c r="C347" s="236"/>
      <c r="D347" s="236"/>
      <c r="E347" s="236"/>
      <c r="F347" s="236"/>
      <c r="G347" s="236"/>
      <c r="H347" s="236"/>
      <c r="I347" s="66"/>
      <c r="J347" s="66"/>
      <c r="K347" s="236"/>
      <c r="L347" s="236"/>
      <c r="M347" s="236"/>
      <c r="N347" s="236"/>
      <c r="O347" s="236"/>
      <c r="P347" s="236"/>
      <c r="Q347" s="236"/>
      <c r="R347" s="236"/>
      <c r="S347" s="236"/>
      <c r="T347" s="236"/>
    </row>
    <row r="348" spans="1:20">
      <c r="A348" s="236"/>
      <c r="B348" s="236"/>
      <c r="C348" s="236"/>
      <c r="D348" s="236"/>
      <c r="E348" s="236"/>
      <c r="F348" s="236"/>
      <c r="G348" s="236"/>
      <c r="H348" s="236"/>
      <c r="I348" s="66"/>
      <c r="J348" s="66"/>
      <c r="K348" s="236"/>
      <c r="L348" s="236"/>
      <c r="M348" s="236"/>
      <c r="N348" s="236"/>
      <c r="O348" s="236"/>
      <c r="P348" s="236"/>
      <c r="Q348" s="236"/>
      <c r="R348" s="236"/>
      <c r="S348" s="236"/>
      <c r="T348" s="236"/>
    </row>
    <row r="349" spans="1:20">
      <c r="A349" s="236"/>
      <c r="B349" s="236"/>
      <c r="C349" s="236"/>
      <c r="D349" s="236"/>
      <c r="E349" s="236"/>
      <c r="F349" s="236"/>
      <c r="G349" s="236"/>
      <c r="H349" s="236"/>
      <c r="I349" s="66"/>
      <c r="J349" s="66"/>
      <c r="K349" s="236"/>
      <c r="L349" s="236"/>
      <c r="M349" s="236"/>
      <c r="N349" s="236"/>
      <c r="O349" s="236"/>
      <c r="P349" s="236"/>
      <c r="Q349" s="236"/>
      <c r="R349" s="236"/>
      <c r="S349" s="236"/>
      <c r="T349" s="236"/>
    </row>
    <row r="350" spans="1:20">
      <c r="A350" s="236"/>
      <c r="B350" s="236"/>
      <c r="C350" s="236"/>
      <c r="D350" s="236"/>
      <c r="E350" s="236"/>
      <c r="F350" s="236"/>
      <c r="G350" s="236"/>
      <c r="H350" s="236"/>
      <c r="I350" s="66"/>
      <c r="J350" s="66"/>
      <c r="K350" s="236"/>
      <c r="L350" s="236"/>
      <c r="M350" s="236"/>
      <c r="N350" s="236"/>
      <c r="O350" s="236"/>
      <c r="P350" s="236"/>
      <c r="Q350" s="236"/>
      <c r="R350" s="236"/>
      <c r="S350" s="236"/>
      <c r="T350" s="236"/>
    </row>
    <row r="351" spans="1:20">
      <c r="A351" s="236"/>
      <c r="B351" s="236"/>
      <c r="C351" s="236"/>
      <c r="D351" s="236"/>
      <c r="E351" s="236"/>
      <c r="F351" s="236"/>
      <c r="G351" s="236"/>
      <c r="H351" s="236"/>
      <c r="I351" s="66"/>
      <c r="J351" s="66"/>
      <c r="K351" s="236"/>
      <c r="L351" s="236"/>
      <c r="M351" s="236"/>
      <c r="N351" s="236"/>
      <c r="O351" s="236"/>
      <c r="P351" s="236"/>
      <c r="Q351" s="236"/>
      <c r="R351" s="236"/>
      <c r="S351" s="236"/>
      <c r="T351" s="236"/>
    </row>
    <row r="352" spans="1:20">
      <c r="A352" s="236"/>
      <c r="B352" s="236"/>
      <c r="C352" s="236"/>
      <c r="D352" s="236"/>
      <c r="E352" s="236"/>
      <c r="F352" s="236"/>
      <c r="G352" s="236"/>
      <c r="H352" s="236"/>
      <c r="I352" s="66"/>
      <c r="J352" s="66"/>
      <c r="K352" s="236"/>
      <c r="L352" s="236"/>
      <c r="M352" s="236"/>
      <c r="N352" s="236"/>
      <c r="O352" s="236"/>
      <c r="P352" s="236"/>
      <c r="Q352" s="236"/>
      <c r="R352" s="236"/>
      <c r="S352" s="236"/>
      <c r="T352" s="236"/>
    </row>
    <row r="353" spans="1:20">
      <c r="A353" s="236"/>
      <c r="B353" s="236"/>
      <c r="C353" s="236"/>
      <c r="D353" s="236"/>
      <c r="E353" s="236"/>
      <c r="F353" s="236"/>
      <c r="G353" s="236"/>
      <c r="H353" s="236"/>
      <c r="I353" s="66"/>
      <c r="J353" s="66"/>
      <c r="K353" s="236"/>
      <c r="L353" s="236"/>
      <c r="M353" s="236"/>
      <c r="N353" s="236"/>
      <c r="O353" s="236"/>
      <c r="P353" s="236"/>
      <c r="Q353" s="236"/>
      <c r="R353" s="236"/>
      <c r="S353" s="236"/>
      <c r="T353" s="236"/>
    </row>
    <row r="354" spans="1:20">
      <c r="A354" s="236"/>
      <c r="B354" s="236"/>
      <c r="C354" s="236"/>
      <c r="D354" s="236"/>
      <c r="E354" s="236"/>
      <c r="F354" s="236"/>
      <c r="G354" s="236"/>
      <c r="H354" s="236"/>
      <c r="I354" s="66"/>
      <c r="J354" s="66"/>
      <c r="K354" s="236"/>
      <c r="L354" s="236"/>
      <c r="M354" s="236"/>
      <c r="N354" s="236"/>
      <c r="O354" s="236"/>
      <c r="P354" s="236"/>
      <c r="Q354" s="236"/>
      <c r="R354" s="236"/>
      <c r="S354" s="236"/>
      <c r="T354" s="236"/>
    </row>
    <row r="355" spans="1:20">
      <c r="A355" s="236"/>
      <c r="B355" s="236"/>
      <c r="C355" s="236"/>
      <c r="D355" s="236"/>
      <c r="E355" s="236"/>
      <c r="F355" s="236"/>
      <c r="G355" s="236"/>
      <c r="H355" s="236"/>
      <c r="I355" s="66"/>
      <c r="J355" s="66"/>
      <c r="K355" s="236"/>
      <c r="L355" s="236"/>
      <c r="M355" s="236"/>
      <c r="N355" s="236"/>
      <c r="O355" s="236"/>
      <c r="P355" s="236"/>
      <c r="Q355" s="236"/>
      <c r="R355" s="236"/>
      <c r="S355" s="236"/>
      <c r="T355" s="236"/>
    </row>
    <row r="356" spans="1:20">
      <c r="A356" s="236"/>
      <c r="B356" s="236"/>
      <c r="C356" s="236"/>
      <c r="D356" s="236"/>
      <c r="E356" s="236"/>
      <c r="F356" s="236"/>
      <c r="G356" s="236"/>
      <c r="H356" s="236"/>
      <c r="I356" s="66"/>
      <c r="J356" s="66"/>
      <c r="K356" s="236"/>
      <c r="L356" s="236"/>
      <c r="M356" s="236"/>
      <c r="N356" s="236"/>
      <c r="O356" s="236"/>
      <c r="P356" s="236"/>
      <c r="Q356" s="236"/>
      <c r="R356" s="236"/>
      <c r="S356" s="236"/>
      <c r="T356" s="236"/>
    </row>
    <row r="357" spans="1:20">
      <c r="A357" s="236"/>
      <c r="B357" s="236"/>
      <c r="C357" s="236"/>
      <c r="D357" s="236"/>
      <c r="E357" s="236"/>
      <c r="F357" s="236"/>
      <c r="G357" s="236"/>
      <c r="H357" s="236"/>
      <c r="I357" s="66"/>
      <c r="J357" s="66"/>
      <c r="K357" s="236"/>
      <c r="L357" s="236"/>
      <c r="M357" s="236"/>
      <c r="N357" s="236"/>
      <c r="O357" s="236"/>
      <c r="P357" s="236"/>
      <c r="Q357" s="236"/>
      <c r="R357" s="236"/>
      <c r="S357" s="236"/>
      <c r="T357" s="236"/>
    </row>
    <row r="358" spans="1:20">
      <c r="A358" s="236"/>
      <c r="B358" s="236"/>
      <c r="C358" s="236"/>
      <c r="D358" s="236"/>
      <c r="E358" s="236"/>
      <c r="F358" s="236"/>
      <c r="G358" s="236"/>
      <c r="H358" s="236"/>
      <c r="I358" s="66"/>
      <c r="J358" s="66"/>
      <c r="K358" s="236"/>
      <c r="L358" s="236"/>
      <c r="M358" s="236"/>
      <c r="N358" s="236"/>
      <c r="O358" s="236"/>
      <c r="P358" s="236"/>
      <c r="Q358" s="236"/>
      <c r="R358" s="236"/>
      <c r="S358" s="236"/>
      <c r="T358" s="236"/>
    </row>
    <row r="359" spans="1:20">
      <c r="A359" s="236"/>
      <c r="B359" s="236"/>
      <c r="C359" s="236"/>
      <c r="D359" s="236"/>
      <c r="E359" s="236"/>
      <c r="F359" s="236"/>
      <c r="G359" s="236"/>
      <c r="H359" s="236"/>
      <c r="I359" s="66"/>
      <c r="J359" s="66"/>
      <c r="K359" s="236"/>
      <c r="L359" s="236"/>
      <c r="M359" s="236"/>
      <c r="N359" s="236"/>
      <c r="O359" s="236"/>
      <c r="P359" s="236"/>
      <c r="Q359" s="236"/>
      <c r="R359" s="236"/>
      <c r="S359" s="236"/>
      <c r="T359" s="236"/>
    </row>
    <row r="360" spans="1:20">
      <c r="A360" s="236"/>
      <c r="B360" s="236"/>
      <c r="C360" s="236"/>
      <c r="D360" s="236"/>
      <c r="E360" s="236"/>
      <c r="F360" s="236"/>
      <c r="G360" s="236"/>
      <c r="H360" s="236"/>
      <c r="I360" s="66"/>
      <c r="J360" s="66"/>
      <c r="K360" s="236"/>
      <c r="L360" s="236"/>
      <c r="M360" s="236"/>
      <c r="N360" s="236"/>
      <c r="O360" s="236"/>
      <c r="P360" s="236"/>
      <c r="Q360" s="236"/>
      <c r="R360" s="236"/>
      <c r="S360" s="236"/>
      <c r="T360" s="236"/>
    </row>
    <row r="361" spans="1:20">
      <c r="A361" s="236"/>
      <c r="B361" s="236"/>
      <c r="C361" s="236"/>
      <c r="D361" s="236"/>
      <c r="E361" s="236"/>
      <c r="F361" s="236"/>
      <c r="G361" s="236"/>
      <c r="H361" s="236"/>
      <c r="I361" s="66"/>
      <c r="J361" s="66"/>
      <c r="K361" s="236"/>
      <c r="L361" s="236"/>
      <c r="M361" s="236"/>
      <c r="N361" s="236"/>
      <c r="O361" s="236"/>
      <c r="P361" s="236"/>
      <c r="Q361" s="236"/>
      <c r="R361" s="236"/>
      <c r="S361" s="236"/>
      <c r="T361" s="236"/>
    </row>
    <row r="362" spans="1:20">
      <c r="A362" s="236"/>
      <c r="B362" s="236"/>
      <c r="C362" s="236"/>
      <c r="D362" s="236"/>
      <c r="E362" s="236"/>
      <c r="F362" s="236"/>
      <c r="G362" s="236"/>
      <c r="H362" s="236"/>
      <c r="I362" s="66"/>
      <c r="J362" s="66"/>
      <c r="K362" s="236"/>
      <c r="L362" s="236"/>
      <c r="M362" s="236"/>
      <c r="N362" s="236"/>
      <c r="O362" s="236"/>
      <c r="P362" s="236"/>
      <c r="Q362" s="236"/>
      <c r="R362" s="236"/>
      <c r="S362" s="236"/>
      <c r="T362" s="236"/>
    </row>
    <row r="363" spans="1:20">
      <c r="A363" s="236"/>
      <c r="B363" s="236"/>
      <c r="C363" s="236"/>
      <c r="D363" s="236"/>
      <c r="E363" s="236"/>
      <c r="F363" s="236"/>
      <c r="G363" s="236"/>
      <c r="H363" s="236"/>
      <c r="I363" s="66"/>
      <c r="J363" s="66"/>
      <c r="K363" s="236"/>
      <c r="L363" s="236"/>
      <c r="M363" s="236"/>
      <c r="N363" s="236"/>
      <c r="O363" s="236"/>
      <c r="P363" s="236"/>
      <c r="Q363" s="236"/>
      <c r="R363" s="236"/>
      <c r="S363" s="236"/>
      <c r="T363" s="236"/>
    </row>
    <row r="364" spans="1:20">
      <c r="A364" s="236"/>
      <c r="B364" s="236"/>
      <c r="C364" s="236"/>
      <c r="D364" s="236"/>
      <c r="E364" s="236"/>
      <c r="F364" s="236"/>
      <c r="G364" s="236"/>
      <c r="H364" s="236"/>
      <c r="I364" s="66"/>
      <c r="J364" s="66"/>
      <c r="K364" s="236"/>
      <c r="L364" s="236"/>
      <c r="M364" s="236"/>
      <c r="N364" s="236"/>
      <c r="O364" s="236"/>
      <c r="P364" s="236"/>
      <c r="Q364" s="236"/>
      <c r="R364" s="236"/>
      <c r="S364" s="236"/>
      <c r="T364" s="236"/>
    </row>
    <row r="365" spans="1:20">
      <c r="A365" s="236"/>
      <c r="B365" s="236"/>
      <c r="C365" s="236"/>
      <c r="D365" s="236"/>
      <c r="E365" s="236"/>
      <c r="F365" s="236"/>
      <c r="G365" s="236"/>
      <c r="H365" s="236"/>
      <c r="I365" s="66"/>
      <c r="J365" s="66"/>
      <c r="K365" s="236"/>
      <c r="L365" s="236"/>
      <c r="M365" s="236"/>
      <c r="N365" s="236"/>
      <c r="O365" s="236"/>
      <c r="P365" s="236"/>
      <c r="Q365" s="236"/>
      <c r="R365" s="236"/>
      <c r="S365" s="236"/>
      <c r="T365" s="236"/>
    </row>
    <row r="366" spans="1:20">
      <c r="A366" s="236"/>
      <c r="B366" s="236"/>
      <c r="C366" s="236"/>
      <c r="D366" s="236"/>
      <c r="E366" s="236"/>
      <c r="F366" s="236"/>
      <c r="G366" s="236"/>
      <c r="H366" s="236"/>
      <c r="I366" s="66"/>
      <c r="J366" s="66"/>
      <c r="K366" s="236"/>
      <c r="L366" s="236"/>
      <c r="M366" s="236"/>
      <c r="N366" s="236"/>
      <c r="O366" s="236"/>
      <c r="P366" s="236"/>
      <c r="Q366" s="236"/>
      <c r="R366" s="236"/>
      <c r="S366" s="236"/>
      <c r="T366" s="236"/>
    </row>
    <row r="367" spans="1:20">
      <c r="A367" s="236"/>
      <c r="B367" s="236"/>
      <c r="C367" s="236"/>
      <c r="D367" s="236"/>
      <c r="E367" s="236"/>
      <c r="F367" s="236"/>
      <c r="G367" s="236"/>
      <c r="H367" s="236"/>
      <c r="I367" s="66"/>
      <c r="J367" s="66"/>
      <c r="K367" s="236"/>
      <c r="L367" s="236"/>
      <c r="M367" s="236"/>
      <c r="N367" s="236"/>
      <c r="O367" s="236"/>
      <c r="P367" s="236"/>
      <c r="Q367" s="236"/>
      <c r="R367" s="236"/>
      <c r="S367" s="236"/>
      <c r="T367" s="236"/>
    </row>
    <row r="368" spans="1:20">
      <c r="A368" s="236"/>
      <c r="B368" s="236"/>
      <c r="C368" s="236"/>
      <c r="D368" s="236"/>
      <c r="E368" s="236"/>
      <c r="F368" s="236"/>
      <c r="G368" s="236"/>
      <c r="H368" s="236"/>
      <c r="I368" s="66"/>
      <c r="J368" s="66"/>
      <c r="K368" s="236"/>
      <c r="L368" s="236"/>
      <c r="M368" s="236"/>
      <c r="N368" s="236"/>
      <c r="O368" s="236"/>
      <c r="P368" s="236"/>
      <c r="Q368" s="236"/>
      <c r="R368" s="236"/>
      <c r="S368" s="236"/>
      <c r="T368" s="236"/>
    </row>
    <row r="369" spans="1:20">
      <c r="A369" s="236"/>
      <c r="B369" s="236"/>
      <c r="C369" s="236"/>
      <c r="D369" s="236"/>
      <c r="E369" s="236"/>
      <c r="F369" s="236"/>
      <c r="G369" s="236"/>
      <c r="H369" s="236"/>
      <c r="I369" s="66"/>
      <c r="J369" s="66"/>
      <c r="K369" s="236"/>
      <c r="L369" s="236"/>
      <c r="M369" s="236"/>
      <c r="N369" s="236"/>
      <c r="O369" s="236"/>
      <c r="P369" s="236"/>
      <c r="Q369" s="236"/>
      <c r="R369" s="236"/>
      <c r="S369" s="236"/>
      <c r="T369" s="236"/>
    </row>
    <row r="370" spans="1:20">
      <c r="A370" s="236"/>
      <c r="B370" s="236"/>
      <c r="C370" s="236"/>
      <c r="D370" s="236"/>
      <c r="E370" s="236"/>
      <c r="F370" s="236"/>
      <c r="G370" s="236"/>
      <c r="H370" s="236"/>
      <c r="I370" s="66"/>
      <c r="J370" s="66"/>
      <c r="K370" s="236"/>
      <c r="L370" s="236"/>
      <c r="M370" s="236"/>
      <c r="N370" s="236"/>
      <c r="O370" s="236"/>
      <c r="P370" s="236"/>
      <c r="Q370" s="236"/>
      <c r="R370" s="236"/>
      <c r="S370" s="236"/>
      <c r="T370" s="236"/>
    </row>
    <row r="371" spans="1:20">
      <c r="A371" s="236"/>
      <c r="B371" s="236"/>
      <c r="C371" s="236"/>
      <c r="D371" s="236"/>
      <c r="E371" s="236"/>
      <c r="F371" s="236"/>
      <c r="G371" s="236"/>
      <c r="H371" s="236"/>
      <c r="I371" s="66"/>
      <c r="J371" s="66"/>
      <c r="K371" s="236"/>
      <c r="L371" s="236"/>
      <c r="M371" s="236"/>
      <c r="N371" s="236"/>
      <c r="O371" s="236"/>
      <c r="P371" s="236"/>
      <c r="Q371" s="236"/>
      <c r="R371" s="236"/>
      <c r="S371" s="236"/>
      <c r="T371" s="236"/>
    </row>
    <row r="372" spans="1:20">
      <c r="A372" s="236"/>
      <c r="B372" s="236"/>
      <c r="C372" s="236"/>
      <c r="D372" s="236"/>
      <c r="E372" s="236"/>
      <c r="F372" s="236"/>
      <c r="G372" s="236"/>
      <c r="H372" s="236"/>
      <c r="I372" s="66"/>
      <c r="J372" s="66"/>
      <c r="K372" s="236"/>
      <c r="L372" s="236"/>
      <c r="M372" s="236"/>
      <c r="N372" s="236"/>
      <c r="O372" s="236"/>
      <c r="P372" s="236"/>
      <c r="Q372" s="236"/>
      <c r="R372" s="236"/>
      <c r="S372" s="236"/>
      <c r="T372" s="236"/>
    </row>
    <row r="373" spans="1:20">
      <c r="A373" s="236"/>
      <c r="B373" s="236"/>
      <c r="C373" s="236"/>
      <c r="D373" s="236"/>
      <c r="E373" s="236"/>
      <c r="F373" s="236"/>
      <c r="G373" s="236"/>
      <c r="H373" s="236"/>
      <c r="I373" s="66"/>
      <c r="J373" s="66"/>
      <c r="K373" s="236"/>
      <c r="L373" s="236"/>
      <c r="M373" s="236"/>
      <c r="N373" s="236"/>
      <c r="O373" s="236"/>
      <c r="P373" s="236"/>
      <c r="Q373" s="236"/>
      <c r="R373" s="236"/>
      <c r="S373" s="236"/>
      <c r="T373" s="236"/>
    </row>
    <row r="374" spans="1:20">
      <c r="A374" s="236"/>
      <c r="B374" s="236"/>
      <c r="C374" s="236"/>
      <c r="D374" s="236"/>
      <c r="E374" s="236"/>
      <c r="F374" s="236"/>
      <c r="G374" s="236"/>
      <c r="H374" s="236"/>
      <c r="I374" s="66"/>
      <c r="J374" s="66"/>
      <c r="K374" s="236"/>
      <c r="L374" s="236"/>
      <c r="M374" s="236"/>
      <c r="N374" s="236"/>
      <c r="O374" s="236"/>
      <c r="P374" s="236"/>
      <c r="Q374" s="236"/>
      <c r="R374" s="236"/>
      <c r="S374" s="236"/>
      <c r="T374" s="236"/>
    </row>
    <row r="375" spans="1:20">
      <c r="A375" s="236"/>
      <c r="B375" s="236"/>
      <c r="C375" s="236"/>
      <c r="D375" s="236"/>
      <c r="E375" s="236"/>
      <c r="F375" s="236"/>
      <c r="G375" s="236"/>
      <c r="H375" s="236"/>
      <c r="I375" s="66"/>
      <c r="J375" s="66"/>
      <c r="K375" s="236"/>
      <c r="L375" s="236"/>
      <c r="M375" s="236"/>
      <c r="N375" s="236"/>
      <c r="O375" s="236"/>
      <c r="P375" s="236"/>
      <c r="Q375" s="236"/>
      <c r="R375" s="236"/>
      <c r="S375" s="236"/>
      <c r="T375" s="236"/>
    </row>
    <row r="376" spans="1:20">
      <c r="A376" s="236"/>
      <c r="B376" s="236"/>
      <c r="C376" s="236"/>
      <c r="D376" s="236"/>
      <c r="E376" s="236"/>
      <c r="F376" s="236"/>
      <c r="G376" s="236"/>
      <c r="H376" s="236"/>
      <c r="I376" s="66"/>
      <c r="J376" s="66"/>
      <c r="K376" s="236"/>
      <c r="L376" s="236"/>
      <c r="M376" s="236"/>
      <c r="N376" s="236"/>
      <c r="O376" s="236"/>
      <c r="P376" s="236"/>
      <c r="Q376" s="236"/>
      <c r="R376" s="236"/>
      <c r="S376" s="236"/>
      <c r="T376" s="236"/>
    </row>
    <row r="377" spans="1:20">
      <c r="A377" s="236"/>
      <c r="B377" s="236"/>
      <c r="C377" s="236"/>
      <c r="D377" s="236"/>
      <c r="E377" s="236"/>
      <c r="F377" s="236"/>
      <c r="G377" s="236"/>
      <c r="H377" s="236"/>
      <c r="I377" s="66"/>
      <c r="J377" s="66"/>
      <c r="K377" s="236"/>
      <c r="L377" s="236"/>
      <c r="M377" s="236"/>
      <c r="N377" s="236"/>
      <c r="O377" s="236"/>
      <c r="P377" s="236"/>
      <c r="Q377" s="236"/>
      <c r="R377" s="236"/>
      <c r="S377" s="236"/>
      <c r="T377" s="236"/>
    </row>
    <row r="378" spans="1:20">
      <c r="A378" s="236"/>
      <c r="B378" s="236"/>
      <c r="C378" s="236"/>
      <c r="D378" s="236"/>
      <c r="E378" s="236"/>
      <c r="F378" s="236"/>
      <c r="G378" s="236"/>
      <c r="H378" s="236"/>
      <c r="I378" s="66"/>
      <c r="J378" s="66"/>
      <c r="K378" s="236"/>
      <c r="L378" s="236"/>
      <c r="M378" s="236"/>
      <c r="N378" s="236"/>
      <c r="O378" s="236"/>
      <c r="P378" s="236"/>
      <c r="Q378" s="236"/>
      <c r="R378" s="236"/>
      <c r="S378" s="236"/>
      <c r="T378" s="236"/>
    </row>
    <row r="379" spans="1:20">
      <c r="A379" s="236"/>
      <c r="B379" s="236"/>
      <c r="C379" s="236"/>
      <c r="D379" s="236"/>
      <c r="E379" s="236"/>
      <c r="F379" s="236"/>
      <c r="G379" s="236"/>
      <c r="H379" s="236"/>
      <c r="I379" s="66"/>
      <c r="J379" s="66"/>
      <c r="K379" s="236"/>
      <c r="L379" s="236"/>
      <c r="M379" s="236"/>
      <c r="N379" s="236"/>
      <c r="O379" s="236"/>
      <c r="P379" s="236"/>
      <c r="Q379" s="236"/>
      <c r="R379" s="236"/>
      <c r="S379" s="236"/>
      <c r="T379" s="236"/>
    </row>
    <row r="380" spans="1:20">
      <c r="A380" s="236"/>
      <c r="B380" s="236"/>
      <c r="C380" s="236"/>
      <c r="D380" s="236"/>
      <c r="E380" s="236"/>
      <c r="F380" s="236"/>
      <c r="G380" s="236"/>
      <c r="H380" s="236"/>
      <c r="I380" s="66"/>
      <c r="J380" s="66"/>
      <c r="K380" s="236"/>
      <c r="L380" s="236"/>
      <c r="M380" s="236"/>
      <c r="N380" s="236"/>
      <c r="O380" s="236"/>
      <c r="P380" s="236"/>
      <c r="Q380" s="236"/>
      <c r="R380" s="236"/>
      <c r="S380" s="236"/>
      <c r="T380" s="236"/>
    </row>
    <row r="381" spans="1:20">
      <c r="A381" s="236"/>
      <c r="B381" s="236"/>
      <c r="C381" s="236"/>
      <c r="D381" s="236"/>
      <c r="E381" s="236"/>
      <c r="F381" s="236"/>
      <c r="G381" s="236"/>
      <c r="H381" s="236"/>
      <c r="I381" s="66"/>
      <c r="J381" s="66"/>
      <c r="K381" s="236"/>
      <c r="L381" s="236"/>
      <c r="M381" s="236"/>
      <c r="N381" s="236"/>
      <c r="O381" s="236"/>
      <c r="P381" s="236"/>
      <c r="Q381" s="236"/>
      <c r="R381" s="236"/>
      <c r="S381" s="236"/>
      <c r="T381" s="236"/>
    </row>
    <row r="382" spans="1:20">
      <c r="A382" s="236"/>
      <c r="B382" s="236"/>
      <c r="C382" s="236"/>
      <c r="D382" s="236"/>
      <c r="E382" s="236"/>
      <c r="F382" s="236"/>
      <c r="G382" s="236"/>
      <c r="H382" s="236"/>
      <c r="I382" s="66"/>
      <c r="J382" s="66"/>
      <c r="K382" s="236"/>
      <c r="L382" s="236"/>
      <c r="M382" s="236"/>
      <c r="N382" s="236"/>
      <c r="O382" s="236"/>
      <c r="P382" s="236"/>
      <c r="Q382" s="236"/>
      <c r="R382" s="236"/>
      <c r="S382" s="236"/>
      <c r="T382" s="236"/>
    </row>
    <row r="383" spans="1:20">
      <c r="A383" s="236"/>
      <c r="B383" s="236"/>
      <c r="C383" s="236"/>
      <c r="D383" s="236"/>
      <c r="E383" s="236"/>
      <c r="F383" s="236"/>
      <c r="G383" s="236"/>
      <c r="H383" s="236"/>
      <c r="I383" s="66"/>
      <c r="J383" s="66"/>
      <c r="K383" s="236"/>
      <c r="L383" s="236"/>
      <c r="M383" s="236"/>
      <c r="N383" s="236"/>
      <c r="O383" s="236"/>
      <c r="P383" s="236"/>
      <c r="Q383" s="236"/>
      <c r="R383" s="236"/>
      <c r="S383" s="236"/>
      <c r="T383" s="236"/>
    </row>
    <row r="384" spans="1:20">
      <c r="A384" s="236"/>
      <c r="B384" s="236"/>
      <c r="C384" s="236"/>
      <c r="D384" s="236"/>
      <c r="E384" s="236"/>
      <c r="F384" s="236"/>
      <c r="G384" s="236"/>
      <c r="H384" s="236"/>
      <c r="I384" s="66"/>
      <c r="J384" s="66"/>
      <c r="K384" s="236"/>
      <c r="L384" s="236"/>
      <c r="M384" s="236"/>
      <c r="N384" s="236"/>
      <c r="O384" s="236"/>
      <c r="P384" s="236"/>
      <c r="Q384" s="236"/>
      <c r="R384" s="236"/>
      <c r="S384" s="236"/>
      <c r="T384" s="236"/>
    </row>
    <row r="385" spans="1:20">
      <c r="A385" s="236"/>
      <c r="B385" s="236"/>
      <c r="C385" s="236"/>
      <c r="D385" s="236"/>
      <c r="E385" s="236"/>
      <c r="F385" s="236"/>
      <c r="G385" s="236"/>
      <c r="H385" s="236"/>
      <c r="I385" s="66"/>
      <c r="J385" s="66"/>
      <c r="K385" s="236"/>
      <c r="L385" s="236"/>
      <c r="M385" s="236"/>
      <c r="N385" s="236"/>
      <c r="O385" s="236"/>
      <c r="P385" s="236"/>
      <c r="Q385" s="236"/>
      <c r="R385" s="236"/>
      <c r="S385" s="236"/>
      <c r="T385" s="236"/>
    </row>
    <row r="386" spans="1:20">
      <c r="A386" s="236"/>
      <c r="B386" s="236"/>
      <c r="C386" s="236"/>
      <c r="D386" s="236"/>
      <c r="E386" s="236"/>
      <c r="F386" s="236"/>
      <c r="G386" s="236"/>
      <c r="H386" s="236"/>
      <c r="I386" s="66"/>
      <c r="J386" s="66"/>
      <c r="K386" s="236"/>
      <c r="L386" s="236"/>
      <c r="M386" s="236"/>
      <c r="N386" s="236"/>
      <c r="O386" s="236"/>
      <c r="P386" s="236"/>
      <c r="Q386" s="236"/>
      <c r="R386" s="236"/>
      <c r="S386" s="236"/>
      <c r="T386" s="236"/>
    </row>
    <row r="387" spans="1:20">
      <c r="A387" s="236"/>
      <c r="B387" s="236"/>
      <c r="C387" s="236"/>
      <c r="D387" s="236"/>
      <c r="E387" s="236"/>
      <c r="F387" s="236"/>
      <c r="G387" s="236"/>
      <c r="H387" s="236"/>
      <c r="I387" s="66"/>
      <c r="J387" s="66"/>
      <c r="K387" s="236"/>
      <c r="L387" s="236"/>
      <c r="M387" s="236"/>
      <c r="N387" s="236"/>
      <c r="O387" s="236"/>
      <c r="P387" s="236"/>
      <c r="Q387" s="236"/>
      <c r="R387" s="236"/>
      <c r="S387" s="236"/>
      <c r="T387" s="236"/>
    </row>
    <row r="388" spans="1:20">
      <c r="A388" s="236"/>
      <c r="B388" s="236"/>
      <c r="C388" s="236"/>
      <c r="D388" s="236"/>
      <c r="E388" s="236"/>
      <c r="F388" s="236"/>
      <c r="G388" s="236"/>
      <c r="H388" s="236"/>
      <c r="I388" s="66"/>
      <c r="J388" s="66"/>
      <c r="K388" s="236"/>
      <c r="L388" s="236"/>
      <c r="M388" s="236"/>
      <c r="N388" s="236"/>
      <c r="O388" s="236"/>
      <c r="P388" s="236"/>
      <c r="Q388" s="236"/>
      <c r="R388" s="236"/>
      <c r="S388" s="236"/>
      <c r="T388" s="236"/>
    </row>
    <row r="389" spans="1:20">
      <c r="A389" s="236"/>
      <c r="B389" s="236"/>
      <c r="C389" s="236"/>
      <c r="D389" s="236"/>
      <c r="E389" s="236"/>
      <c r="F389" s="236"/>
      <c r="G389" s="236"/>
      <c r="H389" s="236"/>
      <c r="I389" s="66"/>
      <c r="J389" s="66"/>
      <c r="K389" s="236"/>
      <c r="L389" s="236"/>
      <c r="M389" s="236"/>
      <c r="N389" s="236"/>
      <c r="O389" s="236"/>
      <c r="P389" s="236"/>
      <c r="Q389" s="236"/>
      <c r="R389" s="236"/>
      <c r="S389" s="236"/>
      <c r="T389" s="236"/>
    </row>
    <row r="390" spans="1:20">
      <c r="A390" s="236"/>
      <c r="B390" s="236"/>
      <c r="C390" s="236"/>
      <c r="D390" s="236"/>
      <c r="E390" s="236"/>
      <c r="F390" s="236"/>
      <c r="G390" s="236"/>
      <c r="H390" s="236"/>
      <c r="I390" s="66"/>
      <c r="J390" s="66"/>
      <c r="K390" s="236"/>
      <c r="L390" s="236"/>
      <c r="M390" s="236"/>
      <c r="N390" s="236"/>
      <c r="O390" s="236"/>
      <c r="P390" s="236"/>
      <c r="Q390" s="236"/>
      <c r="R390" s="236"/>
      <c r="S390" s="236"/>
      <c r="T390" s="236"/>
    </row>
    <row r="391" spans="1:20">
      <c r="A391" s="236"/>
      <c r="B391" s="236"/>
      <c r="C391" s="236"/>
      <c r="D391" s="236"/>
      <c r="E391" s="236"/>
      <c r="F391" s="236"/>
      <c r="G391" s="236"/>
      <c r="H391" s="236"/>
      <c r="I391" s="66"/>
      <c r="J391" s="66"/>
      <c r="K391" s="236"/>
      <c r="L391" s="236"/>
      <c r="M391" s="236"/>
      <c r="N391" s="236"/>
      <c r="O391" s="236"/>
      <c r="P391" s="236"/>
      <c r="Q391" s="236"/>
      <c r="R391" s="236"/>
      <c r="S391" s="236"/>
      <c r="T391" s="236"/>
    </row>
    <row r="392" spans="1:20">
      <c r="A392" s="236"/>
      <c r="B392" s="236"/>
      <c r="C392" s="236"/>
      <c r="D392" s="236"/>
      <c r="E392" s="236"/>
      <c r="F392" s="236"/>
      <c r="G392" s="236"/>
      <c r="H392" s="236"/>
      <c r="I392" s="66"/>
      <c r="J392" s="66"/>
      <c r="K392" s="236"/>
      <c r="L392" s="236"/>
      <c r="M392" s="236"/>
      <c r="N392" s="236"/>
      <c r="O392" s="236"/>
      <c r="P392" s="236"/>
      <c r="Q392" s="236"/>
      <c r="R392" s="236"/>
      <c r="S392" s="236"/>
      <c r="T392" s="236"/>
    </row>
    <row r="393" spans="1:20">
      <c r="A393" s="236"/>
      <c r="B393" s="236"/>
      <c r="C393" s="236"/>
      <c r="D393" s="236"/>
      <c r="E393" s="236"/>
      <c r="F393" s="236"/>
      <c r="G393" s="236"/>
      <c r="H393" s="236"/>
      <c r="I393" s="66"/>
      <c r="J393" s="66"/>
      <c r="K393" s="236"/>
      <c r="L393" s="236"/>
      <c r="M393" s="236"/>
      <c r="N393" s="236"/>
      <c r="O393" s="236"/>
      <c r="P393" s="236"/>
      <c r="Q393" s="236"/>
      <c r="R393" s="236"/>
      <c r="S393" s="236"/>
      <c r="T393" s="236"/>
    </row>
    <row r="394" spans="1:20">
      <c r="A394" s="236"/>
      <c r="B394" s="236"/>
      <c r="C394" s="236"/>
      <c r="D394" s="236"/>
      <c r="E394" s="236"/>
      <c r="F394" s="236"/>
      <c r="G394" s="236"/>
      <c r="H394" s="236"/>
      <c r="I394" s="66"/>
      <c r="J394" s="66"/>
      <c r="K394" s="236"/>
      <c r="L394" s="236"/>
      <c r="M394" s="236"/>
      <c r="N394" s="236"/>
      <c r="O394" s="236"/>
      <c r="P394" s="236"/>
      <c r="Q394" s="236"/>
      <c r="R394" s="236"/>
      <c r="S394" s="236"/>
      <c r="T394" s="236"/>
    </row>
    <row r="395" spans="1:20">
      <c r="A395" s="236"/>
      <c r="B395" s="236"/>
      <c r="C395" s="236"/>
      <c r="D395" s="236"/>
      <c r="E395" s="236"/>
      <c r="F395" s="236"/>
      <c r="G395" s="236"/>
      <c r="H395" s="236"/>
      <c r="I395" s="66"/>
      <c r="J395" s="66"/>
      <c r="K395" s="236"/>
      <c r="L395" s="236"/>
      <c r="M395" s="236"/>
      <c r="N395" s="236"/>
      <c r="O395" s="236"/>
      <c r="P395" s="236"/>
      <c r="Q395" s="236"/>
      <c r="R395" s="236"/>
      <c r="S395" s="236"/>
      <c r="T395" s="236"/>
    </row>
    <row r="396" spans="1:20">
      <c r="A396" s="236"/>
      <c r="B396" s="236"/>
      <c r="C396" s="236"/>
      <c r="D396" s="236"/>
      <c r="E396" s="236"/>
      <c r="F396" s="236"/>
      <c r="G396" s="236"/>
      <c r="H396" s="236"/>
      <c r="I396" s="66"/>
      <c r="J396" s="66"/>
      <c r="K396" s="236"/>
      <c r="L396" s="236"/>
      <c r="M396" s="236"/>
      <c r="N396" s="236"/>
      <c r="O396" s="236"/>
      <c r="P396" s="236"/>
      <c r="Q396" s="236"/>
      <c r="R396" s="236"/>
      <c r="S396" s="236"/>
      <c r="T396" s="236"/>
    </row>
    <row r="397" spans="1:20">
      <c r="A397" s="236"/>
      <c r="B397" s="236"/>
      <c r="C397" s="236"/>
      <c r="D397" s="236"/>
      <c r="E397" s="236"/>
      <c r="F397" s="236"/>
      <c r="G397" s="236"/>
      <c r="H397" s="236"/>
      <c r="I397" s="66"/>
      <c r="J397" s="66"/>
      <c r="K397" s="236"/>
      <c r="L397" s="236"/>
      <c r="M397" s="236"/>
      <c r="N397" s="236"/>
      <c r="O397" s="236"/>
      <c r="P397" s="236"/>
      <c r="Q397" s="236"/>
      <c r="R397" s="236"/>
      <c r="S397" s="236"/>
      <c r="T397" s="236"/>
    </row>
    <row r="398" spans="1:20">
      <c r="A398" s="236"/>
      <c r="B398" s="236"/>
      <c r="C398" s="236"/>
      <c r="D398" s="236"/>
      <c r="E398" s="236"/>
      <c r="F398" s="236"/>
      <c r="G398" s="236"/>
      <c r="H398" s="236"/>
      <c r="I398" s="66"/>
      <c r="J398" s="66"/>
      <c r="K398" s="236"/>
      <c r="L398" s="236"/>
      <c r="M398" s="236"/>
      <c r="N398" s="236"/>
      <c r="O398" s="236"/>
      <c r="P398" s="236"/>
      <c r="Q398" s="236"/>
      <c r="R398" s="236"/>
      <c r="S398" s="236"/>
      <c r="T398" s="236"/>
    </row>
    <row r="399" spans="1:20">
      <c r="A399" s="236"/>
      <c r="B399" s="236"/>
      <c r="C399" s="236"/>
      <c r="D399" s="236"/>
      <c r="E399" s="236"/>
      <c r="F399" s="236"/>
      <c r="G399" s="236"/>
      <c r="H399" s="236"/>
      <c r="I399" s="66"/>
      <c r="J399" s="66"/>
      <c r="K399" s="236"/>
      <c r="L399" s="236"/>
      <c r="M399" s="236"/>
      <c r="N399" s="236"/>
      <c r="O399" s="236"/>
      <c r="P399" s="236"/>
      <c r="Q399" s="236"/>
      <c r="R399" s="236"/>
      <c r="S399" s="236"/>
      <c r="T399" s="236"/>
    </row>
    <row r="400" spans="1:20">
      <c r="A400" s="236"/>
      <c r="B400" s="236"/>
      <c r="C400" s="236"/>
      <c r="D400" s="236"/>
      <c r="E400" s="236"/>
      <c r="F400" s="236"/>
      <c r="G400" s="236"/>
      <c r="H400" s="236"/>
      <c r="I400" s="66"/>
      <c r="J400" s="66"/>
      <c r="K400" s="236"/>
      <c r="L400" s="236"/>
      <c r="M400" s="236"/>
      <c r="N400" s="236"/>
      <c r="O400" s="236"/>
      <c r="P400" s="236"/>
      <c r="Q400" s="236"/>
      <c r="R400" s="236"/>
      <c r="S400" s="236"/>
      <c r="T400" s="236"/>
    </row>
    <row r="401" spans="1:20">
      <c r="A401" s="236"/>
      <c r="B401" s="236"/>
      <c r="C401" s="236"/>
      <c r="D401" s="236"/>
      <c r="E401" s="236"/>
      <c r="F401" s="236"/>
      <c r="G401" s="236"/>
      <c r="H401" s="236"/>
      <c r="I401" s="66"/>
      <c r="J401" s="66"/>
      <c r="K401" s="236"/>
      <c r="L401" s="236"/>
      <c r="M401" s="236"/>
      <c r="N401" s="236"/>
      <c r="O401" s="236"/>
      <c r="P401" s="236"/>
      <c r="Q401" s="236"/>
      <c r="R401" s="236"/>
      <c r="S401" s="236"/>
      <c r="T401" s="236"/>
    </row>
    <row r="402" spans="1:20">
      <c r="A402" s="236"/>
      <c r="B402" s="236"/>
      <c r="C402" s="236"/>
      <c r="D402" s="236"/>
      <c r="E402" s="236"/>
      <c r="F402" s="236"/>
      <c r="G402" s="236"/>
      <c r="H402" s="236"/>
      <c r="I402" s="66"/>
      <c r="J402" s="66"/>
      <c r="K402" s="236"/>
      <c r="L402" s="236"/>
      <c r="M402" s="236"/>
      <c r="N402" s="236"/>
      <c r="O402" s="236"/>
      <c r="P402" s="236"/>
      <c r="Q402" s="236"/>
      <c r="R402" s="236"/>
      <c r="S402" s="236"/>
      <c r="T402" s="236"/>
    </row>
    <row r="403" spans="1:20">
      <c r="A403" s="236"/>
      <c r="B403" s="236"/>
      <c r="C403" s="236"/>
      <c r="D403" s="236"/>
      <c r="E403" s="236"/>
      <c r="F403" s="236"/>
      <c r="G403" s="236"/>
      <c r="H403" s="236"/>
      <c r="I403" s="66"/>
      <c r="J403" s="66"/>
      <c r="K403" s="236"/>
      <c r="L403" s="236"/>
      <c r="M403" s="236"/>
      <c r="N403" s="236"/>
      <c r="O403" s="236"/>
      <c r="P403" s="236"/>
      <c r="Q403" s="236"/>
      <c r="R403" s="236"/>
      <c r="S403" s="236"/>
      <c r="T403" s="236"/>
    </row>
    <row r="404" spans="1:20">
      <c r="A404" s="236"/>
      <c r="B404" s="236"/>
      <c r="C404" s="236"/>
      <c r="D404" s="236"/>
      <c r="E404" s="236"/>
      <c r="F404" s="236"/>
      <c r="G404" s="236"/>
      <c r="H404" s="236"/>
      <c r="I404" s="66"/>
      <c r="J404" s="66"/>
      <c r="K404" s="236"/>
      <c r="L404" s="236"/>
      <c r="M404" s="236"/>
      <c r="N404" s="236"/>
      <c r="O404" s="236"/>
      <c r="P404" s="236"/>
      <c r="Q404" s="236"/>
      <c r="R404" s="236"/>
      <c r="S404" s="236"/>
      <c r="T404" s="236"/>
    </row>
    <row r="405" spans="1:20">
      <c r="A405" s="236"/>
      <c r="B405" s="236"/>
      <c r="C405" s="236"/>
      <c r="D405" s="236"/>
      <c r="E405" s="236"/>
      <c r="F405" s="236"/>
      <c r="G405" s="236"/>
      <c r="H405" s="236"/>
      <c r="I405" s="66"/>
      <c r="J405" s="66"/>
      <c r="K405" s="236"/>
      <c r="L405" s="236"/>
      <c r="M405" s="236"/>
      <c r="N405" s="236"/>
      <c r="O405" s="236"/>
      <c r="P405" s="236"/>
      <c r="Q405" s="236"/>
      <c r="R405" s="236"/>
      <c r="S405" s="236"/>
      <c r="T405" s="236"/>
    </row>
    <row r="406" spans="1:20">
      <c r="A406" s="236"/>
      <c r="B406" s="236"/>
      <c r="C406" s="236"/>
      <c r="D406" s="236"/>
      <c r="E406" s="236"/>
      <c r="F406" s="236"/>
      <c r="G406" s="236"/>
      <c r="H406" s="236"/>
      <c r="I406" s="66"/>
      <c r="J406" s="66"/>
      <c r="K406" s="236"/>
      <c r="L406" s="236"/>
      <c r="M406" s="236"/>
      <c r="N406" s="236"/>
      <c r="O406" s="236"/>
      <c r="P406" s="236"/>
      <c r="Q406" s="236"/>
      <c r="R406" s="236"/>
      <c r="S406" s="236"/>
      <c r="T406" s="236"/>
    </row>
    <row r="407" spans="1:20">
      <c r="A407" s="236"/>
      <c r="B407" s="236"/>
      <c r="C407" s="236"/>
      <c r="D407" s="236"/>
      <c r="E407" s="236"/>
      <c r="F407" s="236"/>
      <c r="G407" s="236"/>
      <c r="H407" s="236"/>
      <c r="I407" s="66"/>
      <c r="J407" s="66"/>
      <c r="K407" s="236"/>
      <c r="L407" s="236"/>
      <c r="M407" s="236"/>
      <c r="N407" s="236"/>
      <c r="O407" s="236"/>
      <c r="P407" s="236"/>
      <c r="Q407" s="236"/>
      <c r="R407" s="236"/>
      <c r="S407" s="236"/>
      <c r="T407" s="236"/>
    </row>
    <row r="408" spans="1:20">
      <c r="A408" s="236"/>
      <c r="B408" s="236"/>
      <c r="C408" s="236"/>
      <c r="D408" s="236"/>
      <c r="E408" s="236"/>
      <c r="F408" s="236"/>
      <c r="G408" s="236"/>
      <c r="H408" s="236"/>
      <c r="I408" s="66"/>
      <c r="J408" s="66"/>
      <c r="K408" s="236"/>
      <c r="L408" s="236"/>
      <c r="M408" s="236"/>
      <c r="N408" s="236"/>
      <c r="O408" s="236"/>
      <c r="P408" s="236"/>
      <c r="Q408" s="236"/>
      <c r="R408" s="236"/>
      <c r="S408" s="236"/>
      <c r="T408" s="236"/>
    </row>
    <row r="409" spans="1:20">
      <c r="A409" s="236"/>
      <c r="B409" s="236"/>
      <c r="C409" s="236"/>
      <c r="D409" s="236"/>
      <c r="E409" s="236"/>
      <c r="F409" s="236"/>
      <c r="G409" s="236"/>
      <c r="H409" s="236"/>
      <c r="I409" s="66"/>
      <c r="J409" s="66"/>
      <c r="K409" s="236"/>
      <c r="L409" s="236"/>
      <c r="M409" s="236"/>
      <c r="N409" s="236"/>
      <c r="O409" s="236"/>
      <c r="P409" s="236"/>
      <c r="Q409" s="236"/>
      <c r="R409" s="236"/>
      <c r="S409" s="236"/>
      <c r="T409" s="236"/>
    </row>
    <row r="410" spans="1:20">
      <c r="A410" s="236"/>
      <c r="B410" s="236"/>
      <c r="C410" s="236"/>
      <c r="D410" s="236"/>
      <c r="E410" s="236"/>
      <c r="F410" s="236"/>
      <c r="G410" s="236"/>
      <c r="H410" s="236"/>
      <c r="I410" s="66"/>
      <c r="J410" s="66"/>
      <c r="K410" s="236"/>
      <c r="L410" s="236"/>
      <c r="M410" s="236"/>
      <c r="N410" s="236"/>
      <c r="O410" s="236"/>
      <c r="P410" s="236"/>
      <c r="Q410" s="236"/>
      <c r="R410" s="236"/>
      <c r="S410" s="236"/>
      <c r="T410" s="236"/>
    </row>
    <row r="411" spans="1:20">
      <c r="A411" s="236"/>
      <c r="B411" s="236"/>
      <c r="C411" s="236"/>
      <c r="D411" s="236"/>
      <c r="E411" s="236"/>
      <c r="F411" s="236"/>
      <c r="G411" s="236"/>
      <c r="H411" s="236"/>
      <c r="I411" s="66"/>
      <c r="J411" s="66"/>
      <c r="K411" s="236"/>
      <c r="L411" s="236"/>
      <c r="M411" s="236"/>
      <c r="N411" s="236"/>
      <c r="O411" s="236"/>
      <c r="P411" s="236"/>
      <c r="Q411" s="236"/>
      <c r="R411" s="236"/>
      <c r="S411" s="236"/>
      <c r="T411" s="236"/>
    </row>
    <row r="412" spans="1:20">
      <c r="A412" s="236"/>
      <c r="B412" s="236"/>
      <c r="C412" s="236"/>
      <c r="D412" s="236"/>
      <c r="E412" s="236"/>
      <c r="F412" s="236"/>
      <c r="G412" s="236"/>
      <c r="H412" s="236"/>
      <c r="I412" s="66"/>
      <c r="J412" s="66"/>
      <c r="K412" s="236"/>
      <c r="L412" s="236"/>
      <c r="M412" s="236"/>
      <c r="N412" s="236"/>
      <c r="O412" s="236"/>
      <c r="P412" s="236"/>
      <c r="Q412" s="236"/>
      <c r="R412" s="236"/>
      <c r="S412" s="236"/>
      <c r="T412" s="236"/>
    </row>
    <row r="413" spans="1:20">
      <c r="A413" s="236"/>
      <c r="B413" s="236"/>
      <c r="C413" s="236"/>
      <c r="D413" s="236"/>
      <c r="E413" s="236"/>
      <c r="F413" s="236"/>
      <c r="G413" s="236"/>
      <c r="H413" s="236"/>
      <c r="I413" s="66"/>
      <c r="J413" s="66"/>
      <c r="K413" s="236"/>
      <c r="L413" s="236"/>
      <c r="M413" s="236"/>
      <c r="N413" s="236"/>
      <c r="O413" s="236"/>
      <c r="P413" s="236"/>
      <c r="Q413" s="236"/>
      <c r="R413" s="236"/>
      <c r="S413" s="236"/>
      <c r="T413" s="236"/>
    </row>
    <row r="414" spans="1:20">
      <c r="A414" s="236"/>
      <c r="B414" s="236"/>
      <c r="C414" s="236"/>
      <c r="D414" s="236"/>
      <c r="E414" s="236"/>
      <c r="F414" s="236"/>
      <c r="G414" s="236"/>
      <c r="H414" s="236"/>
      <c r="I414" s="66"/>
      <c r="J414" s="66"/>
      <c r="K414" s="236"/>
      <c r="L414" s="236"/>
      <c r="M414" s="236"/>
      <c r="N414" s="236"/>
      <c r="O414" s="236"/>
      <c r="P414" s="236"/>
      <c r="Q414" s="236"/>
      <c r="R414" s="236"/>
      <c r="S414" s="236"/>
      <c r="T414" s="236"/>
    </row>
    <row r="415" spans="1:20">
      <c r="A415" s="236"/>
      <c r="B415" s="236"/>
      <c r="C415" s="236"/>
      <c r="D415" s="236"/>
      <c r="E415" s="236"/>
      <c r="F415" s="236"/>
      <c r="G415" s="236"/>
      <c r="H415" s="236"/>
      <c r="I415" s="66"/>
      <c r="J415" s="66"/>
      <c r="K415" s="236"/>
      <c r="L415" s="236"/>
      <c r="M415" s="236"/>
      <c r="N415" s="236"/>
      <c r="O415" s="236"/>
      <c r="P415" s="236"/>
      <c r="Q415" s="236"/>
      <c r="R415" s="236"/>
      <c r="S415" s="236"/>
      <c r="T415" s="236"/>
    </row>
    <row r="416" spans="1:20">
      <c r="A416" s="236"/>
      <c r="B416" s="236"/>
      <c r="C416" s="236"/>
      <c r="D416" s="236"/>
      <c r="E416" s="236"/>
      <c r="F416" s="236"/>
      <c r="G416" s="236"/>
      <c r="H416" s="236"/>
      <c r="I416" s="66"/>
      <c r="J416" s="66"/>
      <c r="K416" s="236"/>
      <c r="L416" s="236"/>
      <c r="M416" s="236"/>
      <c r="N416" s="236"/>
      <c r="O416" s="236"/>
      <c r="P416" s="236"/>
      <c r="Q416" s="236"/>
      <c r="R416" s="236"/>
      <c r="S416" s="236"/>
      <c r="T416" s="236"/>
    </row>
    <row r="417" spans="1:20">
      <c r="A417" s="236"/>
      <c r="B417" s="236"/>
      <c r="C417" s="236"/>
      <c r="D417" s="236"/>
      <c r="E417" s="236"/>
      <c r="F417" s="236"/>
      <c r="G417" s="236"/>
      <c r="H417" s="236"/>
      <c r="I417" s="66"/>
      <c r="J417" s="66"/>
      <c r="K417" s="236"/>
      <c r="L417" s="236"/>
      <c r="M417" s="236"/>
      <c r="N417" s="236"/>
      <c r="O417" s="236"/>
      <c r="P417" s="236"/>
      <c r="Q417" s="236"/>
      <c r="R417" s="236"/>
      <c r="S417" s="236"/>
      <c r="T417" s="236"/>
    </row>
    <row r="418" spans="1:20">
      <c r="A418" s="236"/>
      <c r="B418" s="236"/>
      <c r="C418" s="236"/>
      <c r="D418" s="236"/>
      <c r="E418" s="236"/>
      <c r="F418" s="236"/>
      <c r="G418" s="236"/>
      <c r="H418" s="236"/>
      <c r="I418" s="66"/>
      <c r="J418" s="66"/>
      <c r="K418" s="236"/>
      <c r="L418" s="236"/>
      <c r="M418" s="236"/>
      <c r="N418" s="236"/>
      <c r="O418" s="236"/>
      <c r="P418" s="236"/>
      <c r="Q418" s="236"/>
      <c r="R418" s="236"/>
      <c r="S418" s="236"/>
      <c r="T418" s="236"/>
    </row>
    <row r="419" spans="1:20">
      <c r="A419" s="236"/>
      <c r="B419" s="236"/>
      <c r="C419" s="236"/>
      <c r="D419" s="236"/>
      <c r="E419" s="236"/>
      <c r="F419" s="236"/>
      <c r="G419" s="236"/>
      <c r="H419" s="236"/>
      <c r="I419" s="66"/>
      <c r="J419" s="66"/>
      <c r="K419" s="236"/>
      <c r="L419" s="236"/>
      <c r="M419" s="236"/>
      <c r="N419" s="236"/>
      <c r="O419" s="236"/>
      <c r="P419" s="236"/>
      <c r="Q419" s="236"/>
      <c r="R419" s="236"/>
      <c r="S419" s="236"/>
      <c r="T419" s="236"/>
    </row>
    <row r="420" spans="1:20">
      <c r="A420" s="236"/>
      <c r="B420" s="236"/>
      <c r="C420" s="236"/>
      <c r="D420" s="236"/>
      <c r="E420" s="236"/>
      <c r="F420" s="236"/>
      <c r="G420" s="236"/>
      <c r="H420" s="236"/>
      <c r="I420" s="66"/>
      <c r="J420" s="66"/>
      <c r="K420" s="236"/>
      <c r="L420" s="236"/>
      <c r="M420" s="236"/>
      <c r="N420" s="236"/>
      <c r="O420" s="236"/>
      <c r="P420" s="236"/>
      <c r="Q420" s="236"/>
      <c r="R420" s="236"/>
      <c r="S420" s="236"/>
      <c r="T420" s="236"/>
    </row>
    <row r="421" spans="1:20">
      <c r="A421" s="236"/>
      <c r="B421" s="236"/>
      <c r="C421" s="236"/>
      <c r="D421" s="236"/>
      <c r="E421" s="236"/>
      <c r="F421" s="236"/>
      <c r="G421" s="236"/>
      <c r="H421" s="236"/>
      <c r="I421" s="66"/>
      <c r="J421" s="66"/>
      <c r="K421" s="236"/>
      <c r="L421" s="236"/>
      <c r="M421" s="236"/>
      <c r="N421" s="236"/>
      <c r="O421" s="236"/>
      <c r="P421" s="236"/>
      <c r="Q421" s="236"/>
      <c r="R421" s="236"/>
      <c r="S421" s="236"/>
      <c r="T421" s="236"/>
    </row>
    <row r="422" spans="1:20">
      <c r="A422" s="236"/>
      <c r="B422" s="236"/>
      <c r="C422" s="236"/>
      <c r="D422" s="236"/>
      <c r="E422" s="236"/>
      <c r="F422" s="236"/>
      <c r="G422" s="236"/>
      <c r="H422" s="236"/>
      <c r="I422" s="66"/>
      <c r="J422" s="66"/>
      <c r="K422" s="236"/>
      <c r="L422" s="236"/>
      <c r="M422" s="236"/>
      <c r="N422" s="236"/>
      <c r="O422" s="236"/>
      <c r="P422" s="236"/>
      <c r="Q422" s="236"/>
      <c r="R422" s="236"/>
      <c r="S422" s="236"/>
      <c r="T422" s="236"/>
    </row>
    <row r="423" spans="1:20">
      <c r="A423" s="236"/>
      <c r="B423" s="236"/>
      <c r="C423" s="236"/>
      <c r="D423" s="236"/>
      <c r="E423" s="236"/>
      <c r="F423" s="236"/>
      <c r="G423" s="236"/>
      <c r="H423" s="236"/>
      <c r="I423" s="66"/>
      <c r="J423" s="66"/>
      <c r="K423" s="236"/>
      <c r="L423" s="236"/>
      <c r="M423" s="236"/>
      <c r="N423" s="236"/>
      <c r="O423" s="236"/>
      <c r="P423" s="236"/>
      <c r="Q423" s="236"/>
      <c r="R423" s="236"/>
      <c r="S423" s="236"/>
      <c r="T423" s="236"/>
    </row>
    <row r="424" spans="1:20">
      <c r="A424" s="236"/>
      <c r="B424" s="236"/>
      <c r="C424" s="236"/>
      <c r="D424" s="236"/>
      <c r="E424" s="236"/>
      <c r="F424" s="236"/>
      <c r="G424" s="236"/>
      <c r="H424" s="236"/>
      <c r="I424" s="66"/>
      <c r="J424" s="66"/>
      <c r="K424" s="236"/>
      <c r="L424" s="236"/>
      <c r="M424" s="236"/>
      <c r="N424" s="236"/>
      <c r="O424" s="236"/>
      <c r="P424" s="236"/>
      <c r="Q424" s="236"/>
      <c r="R424" s="236"/>
      <c r="S424" s="236"/>
      <c r="T424" s="236"/>
    </row>
    <row r="425" spans="1:20">
      <c r="A425" s="236"/>
      <c r="B425" s="236"/>
      <c r="C425" s="236"/>
      <c r="D425" s="236"/>
      <c r="E425" s="236"/>
      <c r="F425" s="236"/>
      <c r="G425" s="236"/>
      <c r="H425" s="236"/>
      <c r="I425" s="66"/>
      <c r="J425" s="66"/>
      <c r="K425" s="236"/>
      <c r="L425" s="236"/>
      <c r="M425" s="236"/>
      <c r="N425" s="236"/>
      <c r="O425" s="236"/>
      <c r="P425" s="236"/>
      <c r="Q425" s="236"/>
      <c r="R425" s="236"/>
      <c r="S425" s="236"/>
      <c r="T425" s="236"/>
    </row>
    <row r="426" spans="1:20">
      <c r="A426" s="236"/>
      <c r="B426" s="236"/>
      <c r="C426" s="236"/>
      <c r="D426" s="236"/>
      <c r="E426" s="236"/>
      <c r="F426" s="236"/>
      <c r="G426" s="236"/>
      <c r="H426" s="236"/>
      <c r="I426" s="66"/>
      <c r="J426" s="66"/>
      <c r="K426" s="236"/>
      <c r="L426" s="236"/>
      <c r="M426" s="236"/>
      <c r="N426" s="236"/>
      <c r="O426" s="236"/>
      <c r="P426" s="236"/>
      <c r="Q426" s="236"/>
      <c r="R426" s="236"/>
      <c r="S426" s="236"/>
      <c r="T426" s="236"/>
    </row>
    <row r="427" spans="1:20">
      <c r="A427" s="236"/>
      <c r="B427" s="236"/>
      <c r="C427" s="236"/>
      <c r="D427" s="236"/>
      <c r="E427" s="236"/>
      <c r="F427" s="236"/>
      <c r="G427" s="236"/>
      <c r="H427" s="236"/>
      <c r="I427" s="66"/>
      <c r="J427" s="66"/>
      <c r="K427" s="236"/>
      <c r="L427" s="236"/>
      <c r="M427" s="236"/>
      <c r="N427" s="236"/>
      <c r="O427" s="236"/>
      <c r="P427" s="236"/>
      <c r="Q427" s="236"/>
      <c r="R427" s="236"/>
      <c r="S427" s="236"/>
      <c r="T427" s="236"/>
    </row>
    <row r="428" spans="1:20">
      <c r="A428" s="236"/>
      <c r="B428" s="236"/>
      <c r="C428" s="236"/>
      <c r="D428" s="236"/>
      <c r="E428" s="236"/>
      <c r="F428" s="236"/>
      <c r="G428" s="236"/>
      <c r="H428" s="236"/>
      <c r="I428" s="66"/>
      <c r="J428" s="66"/>
      <c r="K428" s="236"/>
      <c r="L428" s="236"/>
      <c r="M428" s="236"/>
      <c r="N428" s="236"/>
      <c r="O428" s="236"/>
      <c r="P428" s="236"/>
      <c r="Q428" s="236"/>
      <c r="R428" s="236"/>
      <c r="S428" s="236"/>
      <c r="T428" s="236"/>
    </row>
    <row r="429" spans="1:20">
      <c r="A429" s="236"/>
      <c r="B429" s="236"/>
      <c r="C429" s="236"/>
      <c r="D429" s="236"/>
      <c r="E429" s="236"/>
      <c r="F429" s="236"/>
      <c r="G429" s="236"/>
      <c r="H429" s="236"/>
      <c r="I429" s="66"/>
      <c r="J429" s="66"/>
      <c r="K429" s="236"/>
      <c r="L429" s="236"/>
      <c r="M429" s="236"/>
      <c r="N429" s="236"/>
      <c r="O429" s="236"/>
      <c r="P429" s="236"/>
      <c r="Q429" s="236"/>
      <c r="R429" s="236"/>
      <c r="S429" s="236"/>
      <c r="T429" s="236"/>
    </row>
    <row r="430" spans="1:20">
      <c r="A430" s="236"/>
      <c r="B430" s="236"/>
      <c r="C430" s="236"/>
      <c r="D430" s="236"/>
      <c r="E430" s="236"/>
      <c r="F430" s="236"/>
      <c r="G430" s="236"/>
      <c r="H430" s="236"/>
      <c r="I430" s="66"/>
      <c r="J430" s="66"/>
      <c r="K430" s="236"/>
      <c r="L430" s="236"/>
      <c r="M430" s="236"/>
      <c r="N430" s="236"/>
      <c r="O430" s="236"/>
      <c r="P430" s="236"/>
      <c r="Q430" s="236"/>
      <c r="R430" s="236"/>
      <c r="S430" s="236"/>
      <c r="T430" s="236"/>
    </row>
    <row r="431" spans="1:20">
      <c r="A431" s="236"/>
      <c r="B431" s="236"/>
      <c r="C431" s="236"/>
      <c r="D431" s="236"/>
      <c r="E431" s="236"/>
      <c r="F431" s="236"/>
      <c r="G431" s="236"/>
      <c r="H431" s="236"/>
      <c r="I431" s="66"/>
      <c r="J431" s="66"/>
      <c r="K431" s="236"/>
      <c r="L431" s="236"/>
      <c r="M431" s="236"/>
      <c r="N431" s="236"/>
      <c r="O431" s="236"/>
      <c r="P431" s="236"/>
      <c r="Q431" s="236"/>
      <c r="R431" s="236"/>
      <c r="S431" s="236"/>
      <c r="T431" s="236"/>
    </row>
    <row r="432" spans="1:20">
      <c r="A432" s="236"/>
      <c r="B432" s="236"/>
      <c r="C432" s="236"/>
      <c r="D432" s="236"/>
      <c r="E432" s="236"/>
      <c r="F432" s="236"/>
      <c r="G432" s="236"/>
      <c r="H432" s="236"/>
      <c r="I432" s="66"/>
      <c r="J432" s="66"/>
      <c r="K432" s="236"/>
      <c r="L432" s="236"/>
      <c r="M432" s="236"/>
      <c r="N432" s="236"/>
      <c r="O432" s="236"/>
      <c r="P432" s="236"/>
      <c r="Q432" s="236"/>
      <c r="R432" s="236"/>
      <c r="S432" s="236"/>
      <c r="T432" s="236"/>
    </row>
    <row r="433" spans="1:20">
      <c r="A433" s="236"/>
      <c r="B433" s="236"/>
      <c r="C433" s="236"/>
      <c r="D433" s="236"/>
      <c r="E433" s="236"/>
      <c r="F433" s="236"/>
      <c r="G433" s="236"/>
      <c r="H433" s="236"/>
      <c r="I433" s="66"/>
      <c r="J433" s="66"/>
      <c r="K433" s="236"/>
      <c r="L433" s="236"/>
      <c r="M433" s="236"/>
      <c r="N433" s="236"/>
      <c r="O433" s="236"/>
      <c r="P433" s="236"/>
      <c r="Q433" s="236"/>
      <c r="R433" s="236"/>
      <c r="S433" s="236"/>
      <c r="T433" s="236"/>
    </row>
    <row r="434" spans="1:20">
      <c r="A434" s="236"/>
      <c r="B434" s="236"/>
      <c r="C434" s="236"/>
      <c r="D434" s="236"/>
      <c r="E434" s="236"/>
      <c r="F434" s="236"/>
      <c r="G434" s="236"/>
      <c r="H434" s="236"/>
      <c r="I434" s="66"/>
      <c r="J434" s="66"/>
      <c r="K434" s="236"/>
      <c r="L434" s="236"/>
      <c r="M434" s="236"/>
      <c r="N434" s="236"/>
      <c r="O434" s="236"/>
      <c r="P434" s="236"/>
      <c r="Q434" s="236"/>
      <c r="R434" s="236"/>
      <c r="S434" s="236"/>
      <c r="T434" s="236"/>
    </row>
    <row r="435" spans="1:20">
      <c r="A435" s="236"/>
      <c r="B435" s="236"/>
      <c r="C435" s="236"/>
      <c r="D435" s="236"/>
      <c r="E435" s="236"/>
      <c r="F435" s="236"/>
      <c r="G435" s="236"/>
      <c r="H435" s="236"/>
      <c r="I435" s="66"/>
      <c r="J435" s="66"/>
      <c r="K435" s="236"/>
      <c r="L435" s="236"/>
      <c r="M435" s="236"/>
      <c r="N435" s="236"/>
      <c r="O435" s="236"/>
      <c r="P435" s="236"/>
      <c r="Q435" s="236"/>
      <c r="R435" s="236"/>
      <c r="S435" s="236"/>
      <c r="T435" s="236"/>
    </row>
    <row r="436" spans="1:20">
      <c r="A436" s="236"/>
      <c r="B436" s="236"/>
      <c r="C436" s="236"/>
      <c r="D436" s="236"/>
      <c r="E436" s="236"/>
      <c r="F436" s="236"/>
      <c r="G436" s="236"/>
      <c r="H436" s="236"/>
      <c r="I436" s="66"/>
      <c r="J436" s="66"/>
      <c r="K436" s="236"/>
      <c r="L436" s="236"/>
      <c r="M436" s="236"/>
      <c r="N436" s="236"/>
      <c r="O436" s="236"/>
      <c r="P436" s="236"/>
      <c r="Q436" s="236"/>
      <c r="R436" s="236"/>
      <c r="S436" s="236"/>
      <c r="T436" s="236"/>
    </row>
    <row r="437" spans="1:20">
      <c r="A437" s="236"/>
      <c r="B437" s="236"/>
      <c r="C437" s="236"/>
      <c r="D437" s="236"/>
      <c r="E437" s="236"/>
      <c r="F437" s="236"/>
      <c r="G437" s="236"/>
      <c r="H437" s="236"/>
      <c r="I437" s="66"/>
      <c r="J437" s="66"/>
      <c r="K437" s="236"/>
      <c r="L437" s="236"/>
      <c r="M437" s="236"/>
      <c r="N437" s="236"/>
      <c r="O437" s="236"/>
      <c r="P437" s="236"/>
      <c r="Q437" s="236"/>
      <c r="R437" s="236"/>
      <c r="S437" s="236"/>
      <c r="T437" s="236"/>
    </row>
    <row r="438" spans="1:20">
      <c r="A438" s="236"/>
      <c r="B438" s="236"/>
      <c r="C438" s="236"/>
      <c r="D438" s="236"/>
      <c r="E438" s="236"/>
      <c r="F438" s="236"/>
      <c r="G438" s="236"/>
      <c r="H438" s="236"/>
      <c r="I438" s="66"/>
      <c r="J438" s="66"/>
      <c r="K438" s="236"/>
      <c r="L438" s="236"/>
      <c r="M438" s="236"/>
      <c r="N438" s="236"/>
      <c r="O438" s="236"/>
      <c r="P438" s="236"/>
      <c r="Q438" s="236"/>
      <c r="R438" s="236"/>
      <c r="S438" s="236"/>
      <c r="T438" s="236"/>
    </row>
    <row r="439" spans="1:20">
      <c r="A439" s="236"/>
      <c r="B439" s="236"/>
      <c r="C439" s="236"/>
      <c r="D439" s="236"/>
      <c r="E439" s="236"/>
      <c r="F439" s="236"/>
      <c r="G439" s="236"/>
      <c r="H439" s="236"/>
      <c r="I439" s="66"/>
      <c r="J439" s="66"/>
      <c r="K439" s="236"/>
      <c r="L439" s="236"/>
      <c r="M439" s="236"/>
      <c r="N439" s="236"/>
      <c r="O439" s="236"/>
      <c r="P439" s="236"/>
      <c r="Q439" s="236"/>
      <c r="R439" s="236"/>
      <c r="S439" s="236"/>
      <c r="T439" s="236"/>
    </row>
    <row r="440" spans="1:20">
      <c r="A440" s="236"/>
      <c r="B440" s="236"/>
      <c r="C440" s="236"/>
      <c r="D440" s="236"/>
      <c r="E440" s="236"/>
      <c r="F440" s="236"/>
      <c r="G440" s="236"/>
      <c r="H440" s="236"/>
      <c r="I440" s="66"/>
      <c r="J440" s="66"/>
      <c r="K440" s="236"/>
      <c r="L440" s="236"/>
      <c r="M440" s="236"/>
      <c r="N440" s="236"/>
      <c r="O440" s="236"/>
      <c r="P440" s="236"/>
      <c r="Q440" s="236"/>
      <c r="R440" s="236"/>
      <c r="S440" s="236"/>
      <c r="T440" s="236"/>
    </row>
    <row r="441" spans="1:20">
      <c r="A441" s="236"/>
      <c r="B441" s="236"/>
      <c r="C441" s="236"/>
      <c r="D441" s="236"/>
      <c r="E441" s="236"/>
      <c r="F441" s="236"/>
      <c r="G441" s="236"/>
      <c r="H441" s="236"/>
      <c r="I441" s="66"/>
      <c r="J441" s="66"/>
      <c r="K441" s="236"/>
      <c r="L441" s="236"/>
      <c r="M441" s="236"/>
      <c r="N441" s="236"/>
      <c r="O441" s="236"/>
      <c r="P441" s="236"/>
      <c r="Q441" s="236"/>
      <c r="R441" s="236"/>
      <c r="S441" s="236"/>
      <c r="T441" s="236"/>
    </row>
    <row r="442" spans="1:20">
      <c r="A442" s="236"/>
      <c r="B442" s="236"/>
      <c r="C442" s="236"/>
      <c r="D442" s="236"/>
      <c r="E442" s="236"/>
      <c r="F442" s="236"/>
      <c r="G442" s="236"/>
      <c r="H442" s="236"/>
      <c r="I442" s="66"/>
      <c r="J442" s="66"/>
      <c r="K442" s="236"/>
      <c r="L442" s="236"/>
      <c r="M442" s="236"/>
      <c r="N442" s="236"/>
      <c r="O442" s="236"/>
      <c r="P442" s="236"/>
      <c r="Q442" s="236"/>
      <c r="R442" s="236"/>
      <c r="S442" s="236"/>
      <c r="T442" s="236"/>
    </row>
    <row r="443" spans="1:20">
      <c r="A443" s="236"/>
      <c r="B443" s="236"/>
      <c r="C443" s="236"/>
      <c r="D443" s="236"/>
      <c r="E443" s="236"/>
      <c r="F443" s="236"/>
      <c r="G443" s="236"/>
      <c r="H443" s="236"/>
      <c r="I443" s="66"/>
      <c r="J443" s="66"/>
      <c r="K443" s="236"/>
      <c r="L443" s="236"/>
      <c r="M443" s="236"/>
      <c r="N443" s="236"/>
      <c r="O443" s="236"/>
      <c r="P443" s="236"/>
      <c r="Q443" s="236"/>
      <c r="R443" s="236"/>
      <c r="S443" s="236"/>
      <c r="T443" s="236"/>
    </row>
    <row r="444" spans="1:20">
      <c r="A444" s="236"/>
      <c r="B444" s="236"/>
      <c r="C444" s="236"/>
      <c r="D444" s="236"/>
      <c r="E444" s="236"/>
      <c r="F444" s="236"/>
      <c r="G444" s="236"/>
      <c r="H444" s="236"/>
      <c r="I444" s="66"/>
      <c r="J444" s="66"/>
      <c r="K444" s="236"/>
      <c r="L444" s="236"/>
      <c r="M444" s="236"/>
      <c r="N444" s="236"/>
      <c r="O444" s="236"/>
      <c r="P444" s="236"/>
      <c r="Q444" s="236"/>
      <c r="R444" s="236"/>
      <c r="S444" s="236"/>
      <c r="T444" s="236"/>
    </row>
    <row r="445" spans="1:20">
      <c r="A445" s="236"/>
      <c r="B445" s="236"/>
      <c r="C445" s="236"/>
      <c r="D445" s="236"/>
      <c r="E445" s="236"/>
      <c r="F445" s="236"/>
      <c r="G445" s="236"/>
      <c r="H445" s="236"/>
      <c r="I445" s="66"/>
      <c r="J445" s="66"/>
      <c r="K445" s="236"/>
      <c r="L445" s="236"/>
      <c r="M445" s="236"/>
      <c r="N445" s="236"/>
      <c r="O445" s="236"/>
      <c r="P445" s="236"/>
      <c r="Q445" s="236"/>
      <c r="R445" s="236"/>
      <c r="S445" s="236"/>
      <c r="T445" s="236"/>
    </row>
    <row r="446" spans="1:20">
      <c r="A446" s="236"/>
      <c r="B446" s="236"/>
      <c r="C446" s="236"/>
      <c r="D446" s="236"/>
      <c r="E446" s="236"/>
      <c r="F446" s="236"/>
      <c r="G446" s="236"/>
      <c r="H446" s="236"/>
      <c r="I446" s="66"/>
      <c r="J446" s="66"/>
      <c r="K446" s="236"/>
      <c r="L446" s="236"/>
      <c r="M446" s="236"/>
      <c r="N446" s="236"/>
      <c r="O446" s="236"/>
      <c r="P446" s="236"/>
      <c r="Q446" s="236"/>
      <c r="R446" s="236"/>
      <c r="S446" s="236"/>
      <c r="T446" s="236"/>
    </row>
    <row r="447" spans="1:20">
      <c r="A447" s="236"/>
      <c r="B447" s="236"/>
      <c r="C447" s="236"/>
      <c r="D447" s="236"/>
      <c r="E447" s="236"/>
      <c r="F447" s="236"/>
      <c r="G447" s="236"/>
      <c r="H447" s="236"/>
      <c r="I447" s="66"/>
      <c r="J447" s="66"/>
      <c r="K447" s="236"/>
      <c r="L447" s="236"/>
      <c r="M447" s="236"/>
      <c r="N447" s="236"/>
      <c r="O447" s="236"/>
      <c r="P447" s="236"/>
      <c r="Q447" s="236"/>
      <c r="R447" s="236"/>
      <c r="S447" s="236"/>
      <c r="T447" s="236"/>
    </row>
    <row r="448" spans="1:20">
      <c r="A448" s="236"/>
      <c r="B448" s="236"/>
      <c r="C448" s="236"/>
      <c r="D448" s="236"/>
      <c r="E448" s="236"/>
      <c r="F448" s="236"/>
      <c r="G448" s="236"/>
      <c r="H448" s="236"/>
      <c r="I448" s="66"/>
      <c r="J448" s="66"/>
      <c r="K448" s="236"/>
      <c r="L448" s="236"/>
      <c r="M448" s="236"/>
      <c r="N448" s="236"/>
      <c r="O448" s="236"/>
      <c r="P448" s="236"/>
      <c r="Q448" s="236"/>
      <c r="R448" s="236"/>
      <c r="S448" s="236"/>
      <c r="T448" s="236"/>
    </row>
    <row r="449" spans="1:20">
      <c r="A449" s="236"/>
      <c r="B449" s="236"/>
      <c r="C449" s="236"/>
      <c r="D449" s="236"/>
      <c r="E449" s="236"/>
      <c r="F449" s="236"/>
      <c r="G449" s="236"/>
      <c r="H449" s="236"/>
      <c r="I449" s="66"/>
      <c r="J449" s="66"/>
      <c r="K449" s="236"/>
      <c r="L449" s="236"/>
      <c r="M449" s="236"/>
      <c r="N449" s="236"/>
      <c r="O449" s="236"/>
      <c r="P449" s="236"/>
      <c r="Q449" s="236"/>
      <c r="R449" s="236"/>
      <c r="S449" s="236"/>
      <c r="T449" s="236"/>
    </row>
    <row r="450" spans="1:20">
      <c r="A450" s="236"/>
      <c r="B450" s="236"/>
      <c r="C450" s="236"/>
      <c r="D450" s="236"/>
      <c r="E450" s="236"/>
      <c r="F450" s="236"/>
      <c r="G450" s="236"/>
      <c r="H450" s="236"/>
      <c r="I450" s="66"/>
      <c r="J450" s="66"/>
      <c r="K450" s="236"/>
      <c r="L450" s="236"/>
      <c r="M450" s="236"/>
      <c r="N450" s="236"/>
      <c r="O450" s="236"/>
      <c r="P450" s="236"/>
      <c r="Q450" s="236"/>
      <c r="R450" s="236"/>
      <c r="S450" s="236"/>
      <c r="T450" s="236"/>
    </row>
    <row r="451" spans="1:20">
      <c r="A451" s="236"/>
      <c r="B451" s="236"/>
      <c r="C451" s="236"/>
      <c r="D451" s="236"/>
      <c r="E451" s="236"/>
      <c r="F451" s="236"/>
      <c r="G451" s="236"/>
      <c r="H451" s="236"/>
      <c r="I451" s="66"/>
      <c r="J451" s="66"/>
      <c r="K451" s="236"/>
      <c r="L451" s="236"/>
      <c r="M451" s="236"/>
      <c r="N451" s="236"/>
      <c r="O451" s="236"/>
      <c r="P451" s="236"/>
      <c r="Q451" s="236"/>
      <c r="R451" s="236"/>
      <c r="S451" s="236"/>
      <c r="T451" s="236"/>
    </row>
    <row r="452" spans="1:20">
      <c r="A452" s="236"/>
      <c r="B452" s="236"/>
      <c r="C452" s="236"/>
      <c r="D452" s="236"/>
      <c r="E452" s="236"/>
      <c r="F452" s="236"/>
      <c r="G452" s="236"/>
      <c r="H452" s="236"/>
      <c r="I452" s="66"/>
      <c r="J452" s="66"/>
      <c r="K452" s="236"/>
      <c r="L452" s="236"/>
      <c r="M452" s="236"/>
      <c r="N452" s="236"/>
      <c r="O452" s="236"/>
      <c r="P452" s="236"/>
      <c r="Q452" s="236"/>
      <c r="R452" s="236"/>
      <c r="S452" s="236"/>
      <c r="T452" s="236"/>
    </row>
    <row r="453" spans="1:20">
      <c r="A453" s="236"/>
      <c r="B453" s="236"/>
      <c r="C453" s="236"/>
      <c r="D453" s="236"/>
      <c r="E453" s="236"/>
      <c r="F453" s="236"/>
      <c r="G453" s="236"/>
      <c r="H453" s="236"/>
      <c r="I453" s="66"/>
      <c r="J453" s="66"/>
      <c r="K453" s="236"/>
      <c r="L453" s="236"/>
      <c r="M453" s="236"/>
      <c r="N453" s="236"/>
      <c r="O453" s="236"/>
      <c r="P453" s="236"/>
      <c r="Q453" s="236"/>
      <c r="R453" s="236"/>
      <c r="S453" s="236"/>
      <c r="T453" s="236"/>
    </row>
    <row r="454" spans="1:20">
      <c r="A454" s="236"/>
      <c r="B454" s="236"/>
      <c r="C454" s="236"/>
      <c r="D454" s="236"/>
      <c r="E454" s="236"/>
      <c r="F454" s="236"/>
      <c r="G454" s="236"/>
      <c r="H454" s="236"/>
      <c r="I454" s="66"/>
      <c r="J454" s="66"/>
      <c r="K454" s="236"/>
      <c r="L454" s="236"/>
      <c r="M454" s="236"/>
      <c r="N454" s="236"/>
      <c r="O454" s="236"/>
      <c r="P454" s="236"/>
      <c r="Q454" s="236"/>
      <c r="R454" s="236"/>
      <c r="S454" s="236"/>
      <c r="T454" s="236"/>
    </row>
    <row r="455" spans="1:20">
      <c r="A455" s="236"/>
      <c r="B455" s="236"/>
      <c r="C455" s="236"/>
      <c r="D455" s="236"/>
      <c r="E455" s="236"/>
      <c r="F455" s="236"/>
      <c r="G455" s="236"/>
      <c r="H455" s="236"/>
      <c r="I455" s="66"/>
      <c r="J455" s="66"/>
      <c r="K455" s="236"/>
      <c r="L455" s="236"/>
      <c r="M455" s="236"/>
      <c r="N455" s="236"/>
      <c r="O455" s="236"/>
      <c r="P455" s="236"/>
      <c r="Q455" s="236"/>
      <c r="R455" s="236"/>
      <c r="S455" s="236"/>
      <c r="T455" s="236"/>
    </row>
    <row r="456" spans="1:20">
      <c r="A456" s="236"/>
      <c r="B456" s="236"/>
      <c r="C456" s="236"/>
      <c r="D456" s="236"/>
      <c r="E456" s="236"/>
      <c r="F456" s="236"/>
      <c r="G456" s="236"/>
      <c r="H456" s="236"/>
      <c r="I456" s="66"/>
      <c r="J456" s="66"/>
      <c r="K456" s="236"/>
      <c r="L456" s="236"/>
      <c r="M456" s="236"/>
      <c r="N456" s="236"/>
      <c r="O456" s="236"/>
      <c r="P456" s="236"/>
      <c r="Q456" s="236"/>
      <c r="R456" s="236"/>
      <c r="S456" s="236"/>
      <c r="T456" s="236"/>
    </row>
    <row r="457" spans="1:20">
      <c r="A457" s="236"/>
      <c r="B457" s="236"/>
      <c r="C457" s="236"/>
      <c r="D457" s="236"/>
      <c r="E457" s="236"/>
      <c r="F457" s="236"/>
      <c r="G457" s="236"/>
      <c r="H457" s="236"/>
      <c r="I457" s="66"/>
      <c r="J457" s="66"/>
      <c r="K457" s="236"/>
      <c r="L457" s="236"/>
      <c r="M457" s="236"/>
      <c r="N457" s="236"/>
      <c r="O457" s="236"/>
      <c r="P457" s="236"/>
      <c r="Q457" s="236"/>
      <c r="R457" s="236"/>
      <c r="S457" s="236"/>
      <c r="T457" s="236"/>
    </row>
    <row r="458" spans="1:20">
      <c r="A458" s="236"/>
      <c r="B458" s="236"/>
      <c r="C458" s="236"/>
      <c r="D458" s="236"/>
      <c r="E458" s="236"/>
      <c r="F458" s="236"/>
      <c r="G458" s="236"/>
      <c r="H458" s="236"/>
      <c r="I458" s="66"/>
      <c r="J458" s="66"/>
      <c r="K458" s="236"/>
      <c r="L458" s="236"/>
      <c r="M458" s="236"/>
      <c r="N458" s="236"/>
      <c r="O458" s="236"/>
      <c r="P458" s="236"/>
      <c r="Q458" s="236"/>
      <c r="R458" s="236"/>
      <c r="S458" s="236"/>
      <c r="T458" s="236"/>
    </row>
    <row r="459" spans="1:20">
      <c r="A459" s="236"/>
      <c r="B459" s="236"/>
      <c r="C459" s="236"/>
      <c r="D459" s="236"/>
      <c r="E459" s="236"/>
      <c r="F459" s="236"/>
      <c r="G459" s="236"/>
      <c r="H459" s="236"/>
      <c r="I459" s="66"/>
      <c r="J459" s="66"/>
      <c r="K459" s="236"/>
      <c r="L459" s="236"/>
      <c r="M459" s="236"/>
      <c r="N459" s="236"/>
      <c r="O459" s="236"/>
      <c r="P459" s="236"/>
      <c r="Q459" s="236"/>
      <c r="R459" s="236"/>
      <c r="S459" s="236"/>
      <c r="T459" s="236"/>
    </row>
    <row r="460" spans="1:20">
      <c r="A460" s="236"/>
      <c r="B460" s="236"/>
      <c r="C460" s="236"/>
      <c r="D460" s="236"/>
      <c r="E460" s="236"/>
      <c r="F460" s="236"/>
      <c r="G460" s="236"/>
      <c r="H460" s="236"/>
      <c r="I460" s="66"/>
      <c r="J460" s="66"/>
      <c r="K460" s="236"/>
      <c r="L460" s="236"/>
      <c r="M460" s="236"/>
      <c r="N460" s="236"/>
      <c r="O460" s="236"/>
      <c r="P460" s="236"/>
      <c r="Q460" s="236"/>
      <c r="R460" s="236"/>
      <c r="S460" s="236"/>
      <c r="T460" s="236"/>
    </row>
    <row r="461" spans="1:20">
      <c r="A461" s="236"/>
      <c r="B461" s="236"/>
      <c r="C461" s="236"/>
      <c r="D461" s="236"/>
      <c r="E461" s="236"/>
      <c r="F461" s="236"/>
      <c r="G461" s="236"/>
      <c r="H461" s="236"/>
      <c r="I461" s="66"/>
      <c r="J461" s="66"/>
      <c r="K461" s="236"/>
      <c r="L461" s="236"/>
      <c r="M461" s="236"/>
      <c r="N461" s="236"/>
      <c r="O461" s="236"/>
      <c r="P461" s="236"/>
      <c r="Q461" s="236"/>
      <c r="R461" s="236"/>
      <c r="S461" s="236"/>
      <c r="T461" s="236"/>
    </row>
    <row r="462" spans="1:20">
      <c r="A462" s="236"/>
      <c r="B462" s="236"/>
      <c r="C462" s="236"/>
      <c r="D462" s="236"/>
      <c r="E462" s="236"/>
      <c r="F462" s="236"/>
      <c r="G462" s="236"/>
      <c r="H462" s="236"/>
      <c r="I462" s="66"/>
      <c r="J462" s="66"/>
      <c r="K462" s="236"/>
      <c r="L462" s="236"/>
      <c r="M462" s="236"/>
      <c r="N462" s="236"/>
      <c r="O462" s="236"/>
      <c r="P462" s="236"/>
      <c r="Q462" s="236"/>
      <c r="R462" s="236"/>
      <c r="S462" s="236"/>
      <c r="T462" s="236"/>
    </row>
    <row r="463" spans="1:20">
      <c r="A463" s="236"/>
      <c r="B463" s="236"/>
      <c r="C463" s="236"/>
      <c r="D463" s="236"/>
      <c r="E463" s="236"/>
      <c r="F463" s="236"/>
      <c r="G463" s="236"/>
      <c r="H463" s="236"/>
      <c r="I463" s="66"/>
      <c r="J463" s="66"/>
      <c r="K463" s="236"/>
      <c r="L463" s="236"/>
      <c r="M463" s="236"/>
      <c r="N463" s="236"/>
      <c r="O463" s="236"/>
      <c r="P463" s="236"/>
      <c r="Q463" s="236"/>
      <c r="R463" s="236"/>
      <c r="S463" s="236"/>
      <c r="T463" s="236"/>
    </row>
    <row r="464" spans="1:20">
      <c r="A464" s="236"/>
      <c r="B464" s="236"/>
      <c r="C464" s="236"/>
      <c r="D464" s="236"/>
      <c r="E464" s="236"/>
      <c r="F464" s="236"/>
      <c r="G464" s="236"/>
      <c r="H464" s="236"/>
      <c r="I464" s="66"/>
      <c r="J464" s="66"/>
      <c r="K464" s="236"/>
      <c r="L464" s="236"/>
      <c r="M464" s="236"/>
      <c r="N464" s="236"/>
      <c r="O464" s="236"/>
      <c r="P464" s="236"/>
      <c r="Q464" s="236"/>
      <c r="R464" s="236"/>
      <c r="S464" s="236"/>
      <c r="T464" s="236"/>
    </row>
    <row r="465" spans="1:20">
      <c r="A465" s="236"/>
      <c r="B465" s="236"/>
      <c r="C465" s="236"/>
      <c r="D465" s="236"/>
      <c r="E465" s="236"/>
      <c r="F465" s="236"/>
      <c r="G465" s="236"/>
      <c r="H465" s="236"/>
      <c r="I465" s="66"/>
      <c r="J465" s="66"/>
      <c r="K465" s="236"/>
      <c r="L465" s="236"/>
      <c r="M465" s="236"/>
      <c r="N465" s="236"/>
      <c r="O465" s="236"/>
      <c r="P465" s="236"/>
      <c r="Q465" s="236"/>
      <c r="R465" s="236"/>
      <c r="S465" s="236"/>
      <c r="T465" s="236"/>
    </row>
    <row r="466" spans="1:20">
      <c r="A466" s="236"/>
      <c r="B466" s="236"/>
      <c r="C466" s="236"/>
      <c r="D466" s="236"/>
      <c r="E466" s="236"/>
      <c r="F466" s="236"/>
      <c r="G466" s="236"/>
      <c r="H466" s="236"/>
      <c r="I466" s="66"/>
      <c r="J466" s="66"/>
      <c r="K466" s="236"/>
      <c r="L466" s="236"/>
      <c r="M466" s="236"/>
      <c r="N466" s="236"/>
      <c r="O466" s="236"/>
      <c r="P466" s="236"/>
      <c r="Q466" s="236"/>
      <c r="R466" s="236"/>
      <c r="S466" s="236"/>
      <c r="T466" s="236"/>
    </row>
    <row r="467" spans="1:20">
      <c r="A467" s="236"/>
      <c r="B467" s="236"/>
      <c r="C467" s="236"/>
      <c r="D467" s="236"/>
      <c r="E467" s="236"/>
      <c r="F467" s="236"/>
      <c r="G467" s="236"/>
      <c r="H467" s="236"/>
      <c r="I467" s="66"/>
      <c r="J467" s="66"/>
      <c r="K467" s="236"/>
      <c r="L467" s="236"/>
      <c r="M467" s="236"/>
      <c r="N467" s="236"/>
      <c r="O467" s="236"/>
      <c r="P467" s="236"/>
      <c r="Q467" s="236"/>
      <c r="R467" s="236"/>
      <c r="S467" s="236"/>
      <c r="T467" s="236"/>
    </row>
    <row r="468" spans="1:20">
      <c r="A468" s="236"/>
      <c r="B468" s="236"/>
      <c r="C468" s="236"/>
      <c r="D468" s="236"/>
      <c r="E468" s="236"/>
      <c r="F468" s="236"/>
      <c r="G468" s="236"/>
      <c r="H468" s="236"/>
      <c r="I468" s="66"/>
      <c r="J468" s="66"/>
      <c r="K468" s="236"/>
      <c r="L468" s="236"/>
      <c r="M468" s="236"/>
      <c r="N468" s="236"/>
      <c r="O468" s="236"/>
      <c r="P468" s="236"/>
      <c r="Q468" s="236"/>
      <c r="R468" s="236"/>
      <c r="S468" s="236"/>
      <c r="T468" s="236"/>
    </row>
    <row r="469" spans="1:20">
      <c r="A469" s="236"/>
      <c r="B469" s="236"/>
      <c r="C469" s="236"/>
      <c r="D469" s="236"/>
      <c r="E469" s="236"/>
      <c r="F469" s="236"/>
      <c r="G469" s="236"/>
      <c r="H469" s="236"/>
      <c r="I469" s="66"/>
      <c r="J469" s="66"/>
      <c r="K469" s="236"/>
      <c r="L469" s="236"/>
      <c r="M469" s="236"/>
      <c r="N469" s="236"/>
      <c r="O469" s="236"/>
      <c r="P469" s="236"/>
      <c r="Q469" s="236"/>
      <c r="R469" s="236"/>
      <c r="S469" s="236"/>
      <c r="T469" s="236"/>
    </row>
    <row r="470" spans="1:20">
      <c r="A470" s="236"/>
      <c r="B470" s="236"/>
      <c r="C470" s="236"/>
      <c r="D470" s="236"/>
      <c r="E470" s="236"/>
      <c r="F470" s="236"/>
      <c r="G470" s="236"/>
      <c r="H470" s="236"/>
      <c r="I470" s="66"/>
      <c r="J470" s="66"/>
      <c r="K470" s="236"/>
      <c r="L470" s="236"/>
      <c r="M470" s="236"/>
      <c r="N470" s="236"/>
      <c r="O470" s="236"/>
      <c r="P470" s="236"/>
      <c r="Q470" s="236"/>
      <c r="R470" s="236"/>
      <c r="S470" s="236"/>
      <c r="T470" s="236"/>
    </row>
    <row r="471" spans="1:20">
      <c r="A471" s="236"/>
      <c r="B471" s="236"/>
      <c r="C471" s="236"/>
      <c r="D471" s="236"/>
      <c r="E471" s="236"/>
      <c r="F471" s="236"/>
      <c r="G471" s="236"/>
      <c r="H471" s="236"/>
      <c r="I471" s="66"/>
      <c r="J471" s="66"/>
      <c r="K471" s="236"/>
      <c r="L471" s="236"/>
      <c r="M471" s="236"/>
      <c r="N471" s="236"/>
      <c r="O471" s="236"/>
      <c r="P471" s="236"/>
      <c r="Q471" s="236"/>
      <c r="R471" s="236"/>
      <c r="S471" s="236"/>
      <c r="T471" s="236"/>
    </row>
    <row r="472" spans="1:20">
      <c r="A472" s="236"/>
      <c r="B472" s="236"/>
      <c r="C472" s="236"/>
      <c r="D472" s="236"/>
      <c r="E472" s="236"/>
      <c r="F472" s="236"/>
      <c r="G472" s="236"/>
      <c r="H472" s="236"/>
      <c r="I472" s="66"/>
      <c r="J472" s="66"/>
      <c r="K472" s="236"/>
      <c r="L472" s="236"/>
      <c r="M472" s="236"/>
      <c r="N472" s="236"/>
      <c r="O472" s="236"/>
      <c r="P472" s="236"/>
      <c r="Q472" s="236"/>
      <c r="R472" s="236"/>
      <c r="S472" s="236"/>
      <c r="T472" s="236"/>
    </row>
    <row r="473" spans="1:20">
      <c r="A473" s="236"/>
      <c r="B473" s="236"/>
      <c r="C473" s="236"/>
      <c r="D473" s="236"/>
      <c r="E473" s="236"/>
      <c r="F473" s="236"/>
      <c r="G473" s="236"/>
      <c r="H473" s="236"/>
      <c r="I473" s="66"/>
      <c r="J473" s="66"/>
      <c r="K473" s="236"/>
      <c r="L473" s="236"/>
      <c r="M473" s="236"/>
      <c r="N473" s="236"/>
      <c r="O473" s="236"/>
      <c r="P473" s="236"/>
      <c r="Q473" s="236"/>
      <c r="R473" s="236"/>
      <c r="S473" s="236"/>
      <c r="T473" s="236"/>
    </row>
    <row r="474" spans="1:20">
      <c r="A474" s="236"/>
      <c r="B474" s="236"/>
      <c r="C474" s="236"/>
      <c r="D474" s="236"/>
      <c r="E474" s="236"/>
      <c r="F474" s="236"/>
      <c r="G474" s="236"/>
      <c r="H474" s="236"/>
      <c r="I474" s="66"/>
      <c r="J474" s="66"/>
      <c r="K474" s="236"/>
      <c r="L474" s="236"/>
      <c r="M474" s="236"/>
      <c r="N474" s="236"/>
      <c r="O474" s="236"/>
      <c r="P474" s="236"/>
      <c r="Q474" s="236"/>
      <c r="R474" s="236"/>
      <c r="S474" s="236"/>
      <c r="T474" s="236"/>
    </row>
    <row r="475" spans="1:20">
      <c r="A475" s="236"/>
      <c r="B475" s="236"/>
      <c r="C475" s="236"/>
      <c r="D475" s="236"/>
      <c r="E475" s="236"/>
      <c r="F475" s="236"/>
      <c r="G475" s="236"/>
      <c r="H475" s="236"/>
      <c r="I475" s="66"/>
      <c r="J475" s="66"/>
      <c r="K475" s="236"/>
      <c r="L475" s="236"/>
      <c r="M475" s="236"/>
      <c r="N475" s="236"/>
      <c r="O475" s="236"/>
      <c r="P475" s="236"/>
      <c r="Q475" s="236"/>
      <c r="R475" s="236"/>
      <c r="S475" s="236"/>
      <c r="T475" s="236"/>
    </row>
    <row r="476" spans="1:20">
      <c r="A476" s="236"/>
      <c r="B476" s="236"/>
      <c r="C476" s="236"/>
      <c r="D476" s="236"/>
      <c r="E476" s="236"/>
      <c r="F476" s="236"/>
      <c r="G476" s="236"/>
      <c r="H476" s="236"/>
      <c r="I476" s="66"/>
      <c r="J476" s="66"/>
      <c r="K476" s="236"/>
      <c r="L476" s="236"/>
      <c r="M476" s="236"/>
      <c r="N476" s="236"/>
      <c r="O476" s="236"/>
      <c r="P476" s="236"/>
      <c r="Q476" s="236"/>
      <c r="R476" s="236"/>
      <c r="S476" s="236"/>
      <c r="T476" s="236"/>
    </row>
    <row r="477" spans="1:20">
      <c r="A477" s="236"/>
      <c r="B477" s="236"/>
      <c r="C477" s="236"/>
      <c r="D477" s="236"/>
      <c r="E477" s="236"/>
      <c r="F477" s="236"/>
      <c r="G477" s="236"/>
      <c r="H477" s="236"/>
      <c r="I477" s="66"/>
      <c r="J477" s="66"/>
      <c r="K477" s="236"/>
      <c r="L477" s="236"/>
      <c r="M477" s="236"/>
      <c r="N477" s="236"/>
      <c r="O477" s="236"/>
      <c r="P477" s="236"/>
      <c r="Q477" s="236"/>
      <c r="R477" s="236"/>
      <c r="S477" s="236"/>
      <c r="T477" s="236"/>
    </row>
    <row r="478" spans="1:20">
      <c r="A478" s="236"/>
      <c r="B478" s="236"/>
      <c r="C478" s="236"/>
      <c r="D478" s="236"/>
      <c r="E478" s="236"/>
      <c r="F478" s="236"/>
      <c r="G478" s="236"/>
      <c r="H478" s="236"/>
      <c r="I478" s="66"/>
      <c r="J478" s="66"/>
      <c r="K478" s="236"/>
      <c r="L478" s="236"/>
      <c r="M478" s="236"/>
      <c r="N478" s="236"/>
      <c r="O478" s="236"/>
      <c r="P478" s="236"/>
      <c r="Q478" s="236"/>
      <c r="R478" s="236"/>
      <c r="S478" s="236"/>
      <c r="T478" s="236"/>
    </row>
    <row r="479" spans="1:20">
      <c r="A479" s="236"/>
      <c r="B479" s="236"/>
      <c r="C479" s="236"/>
      <c r="D479" s="236"/>
      <c r="E479" s="236"/>
      <c r="F479" s="236"/>
      <c r="G479" s="236"/>
      <c r="H479" s="236"/>
      <c r="I479" s="66"/>
      <c r="J479" s="66"/>
      <c r="K479" s="236"/>
      <c r="L479" s="236"/>
      <c r="M479" s="236"/>
      <c r="N479" s="236"/>
      <c r="O479" s="236"/>
      <c r="P479" s="236"/>
      <c r="Q479" s="236"/>
      <c r="R479" s="236"/>
      <c r="S479" s="236"/>
      <c r="T479" s="236"/>
    </row>
    <row r="480" spans="1:20">
      <c r="A480" s="236"/>
      <c r="B480" s="236"/>
      <c r="C480" s="236"/>
      <c r="D480" s="236"/>
      <c r="E480" s="236"/>
      <c r="F480" s="236"/>
      <c r="G480" s="236"/>
      <c r="H480" s="236"/>
      <c r="I480" s="66"/>
      <c r="J480" s="66"/>
      <c r="K480" s="236"/>
      <c r="L480" s="236"/>
      <c r="M480" s="236"/>
      <c r="N480" s="236"/>
      <c r="O480" s="236"/>
      <c r="P480" s="236"/>
      <c r="Q480" s="236"/>
      <c r="R480" s="236"/>
      <c r="S480" s="236"/>
      <c r="T480" s="236"/>
    </row>
    <row r="481" spans="1:20">
      <c r="A481" s="236"/>
      <c r="B481" s="236"/>
      <c r="C481" s="236"/>
      <c r="D481" s="236"/>
      <c r="E481" s="236"/>
      <c r="F481" s="236"/>
      <c r="G481" s="236"/>
      <c r="H481" s="236"/>
      <c r="I481" s="66"/>
      <c r="J481" s="66"/>
      <c r="K481" s="236"/>
      <c r="L481" s="236"/>
      <c r="M481" s="236"/>
      <c r="N481" s="236"/>
      <c r="O481" s="236"/>
      <c r="P481" s="236"/>
      <c r="Q481" s="236"/>
      <c r="R481" s="236"/>
      <c r="S481" s="236"/>
      <c r="T481" s="236"/>
    </row>
    <row r="482" spans="1:20">
      <c r="A482" s="236"/>
      <c r="B482" s="236"/>
      <c r="C482" s="236"/>
      <c r="D482" s="236"/>
      <c r="E482" s="236"/>
      <c r="F482" s="236"/>
      <c r="G482" s="236"/>
      <c r="H482" s="236"/>
      <c r="I482" s="66"/>
      <c r="J482" s="66"/>
      <c r="K482" s="236"/>
      <c r="L482" s="236"/>
      <c r="M482" s="236"/>
      <c r="N482" s="236"/>
      <c r="O482" s="236"/>
      <c r="P482" s="236"/>
      <c r="Q482" s="236"/>
      <c r="R482" s="236"/>
      <c r="S482" s="236"/>
      <c r="T482" s="236"/>
    </row>
    <row r="483" spans="1:20">
      <c r="A483" s="236"/>
      <c r="B483" s="236"/>
      <c r="C483" s="236"/>
      <c r="D483" s="236"/>
      <c r="E483" s="236"/>
      <c r="F483" s="236"/>
      <c r="G483" s="236"/>
      <c r="H483" s="236"/>
      <c r="I483" s="66"/>
      <c r="J483" s="66"/>
      <c r="K483" s="236"/>
      <c r="L483" s="236"/>
      <c r="M483" s="236"/>
      <c r="N483" s="236"/>
      <c r="O483" s="236"/>
      <c r="P483" s="236"/>
      <c r="Q483" s="236"/>
      <c r="R483" s="236"/>
      <c r="S483" s="236"/>
      <c r="T483" s="236"/>
    </row>
    <row r="484" spans="1:20">
      <c r="A484" s="236"/>
      <c r="B484" s="236"/>
      <c r="C484" s="236"/>
      <c r="D484" s="236"/>
      <c r="E484" s="236"/>
      <c r="F484" s="236"/>
      <c r="G484" s="236"/>
      <c r="H484" s="236"/>
      <c r="I484" s="66"/>
      <c r="J484" s="66"/>
      <c r="K484" s="236"/>
      <c r="L484" s="236"/>
      <c r="M484" s="236"/>
      <c r="N484" s="236"/>
      <c r="O484" s="236"/>
      <c r="P484" s="236"/>
      <c r="Q484" s="236"/>
      <c r="R484" s="236"/>
      <c r="S484" s="236"/>
      <c r="T484" s="236"/>
    </row>
    <row r="485" spans="1:20">
      <c r="A485" s="236"/>
      <c r="B485" s="236"/>
      <c r="C485" s="236"/>
      <c r="D485" s="236"/>
      <c r="E485" s="236"/>
      <c r="F485" s="236"/>
      <c r="G485" s="236"/>
      <c r="H485" s="236"/>
      <c r="I485" s="66"/>
      <c r="J485" s="66"/>
      <c r="K485" s="236"/>
      <c r="L485" s="236"/>
      <c r="M485" s="236"/>
      <c r="N485" s="236"/>
      <c r="O485" s="236"/>
      <c r="P485" s="236"/>
      <c r="Q485" s="236"/>
      <c r="R485" s="236"/>
      <c r="S485" s="236"/>
      <c r="T485" s="236"/>
    </row>
    <row r="486" spans="1:20">
      <c r="A486" s="236"/>
      <c r="B486" s="236"/>
      <c r="C486" s="236"/>
      <c r="D486" s="236"/>
      <c r="E486" s="236"/>
      <c r="F486" s="236"/>
      <c r="G486" s="236"/>
      <c r="H486" s="236"/>
      <c r="I486" s="66"/>
      <c r="J486" s="66"/>
      <c r="K486" s="236"/>
      <c r="L486" s="236"/>
      <c r="M486" s="236"/>
      <c r="N486" s="236"/>
      <c r="O486" s="236"/>
      <c r="P486" s="236"/>
      <c r="Q486" s="236"/>
      <c r="R486" s="236"/>
      <c r="S486" s="236"/>
      <c r="T486" s="236"/>
    </row>
    <row r="487" spans="1:20">
      <c r="A487" s="236"/>
      <c r="B487" s="236"/>
      <c r="C487" s="236"/>
      <c r="D487" s="236"/>
      <c r="E487" s="236"/>
      <c r="F487" s="236"/>
      <c r="G487" s="236"/>
      <c r="H487" s="236"/>
      <c r="I487" s="66"/>
      <c r="J487" s="66"/>
      <c r="K487" s="236"/>
      <c r="L487" s="236"/>
      <c r="M487" s="236"/>
      <c r="N487" s="236"/>
      <c r="O487" s="236"/>
      <c r="P487" s="236"/>
      <c r="Q487" s="236"/>
      <c r="R487" s="236"/>
      <c r="S487" s="236"/>
      <c r="T487" s="236"/>
    </row>
    <row r="488" spans="1:20">
      <c r="A488" s="236"/>
      <c r="B488" s="236"/>
      <c r="C488" s="236"/>
      <c r="D488" s="236"/>
      <c r="E488" s="236"/>
      <c r="F488" s="236"/>
      <c r="G488" s="236"/>
      <c r="H488" s="236"/>
      <c r="I488" s="66"/>
      <c r="J488" s="66"/>
      <c r="K488" s="236"/>
      <c r="L488" s="236"/>
      <c r="M488" s="236"/>
      <c r="N488" s="236"/>
      <c r="O488" s="236"/>
      <c r="P488" s="236"/>
      <c r="Q488" s="236"/>
      <c r="R488" s="236"/>
      <c r="S488" s="236"/>
      <c r="T488" s="236"/>
    </row>
    <row r="489" spans="1:20">
      <c r="A489" s="236"/>
      <c r="B489" s="236"/>
      <c r="C489" s="236"/>
      <c r="D489" s="236"/>
      <c r="E489" s="236"/>
      <c r="F489" s="236"/>
      <c r="G489" s="236"/>
      <c r="H489" s="236"/>
      <c r="I489" s="66"/>
      <c r="J489" s="66"/>
      <c r="K489" s="236"/>
      <c r="L489" s="236"/>
      <c r="M489" s="236"/>
      <c r="N489" s="236"/>
      <c r="O489" s="236"/>
      <c r="P489" s="236"/>
      <c r="Q489" s="236"/>
      <c r="R489" s="236"/>
      <c r="S489" s="236"/>
      <c r="T489" s="236"/>
    </row>
    <row r="490" spans="1:20">
      <c r="A490" s="236"/>
      <c r="B490" s="236"/>
      <c r="C490" s="236"/>
      <c r="D490" s="236"/>
      <c r="E490" s="236"/>
      <c r="F490" s="236"/>
      <c r="G490" s="236"/>
      <c r="H490" s="236"/>
      <c r="I490" s="66"/>
      <c r="J490" s="66"/>
      <c r="K490" s="236"/>
      <c r="L490" s="236"/>
      <c r="M490" s="236"/>
      <c r="N490" s="236"/>
      <c r="O490" s="236"/>
      <c r="P490" s="236"/>
      <c r="Q490" s="236"/>
      <c r="R490" s="236"/>
      <c r="S490" s="236"/>
      <c r="T490" s="236"/>
    </row>
    <row r="491" spans="1:20">
      <c r="A491" s="236"/>
      <c r="B491" s="236"/>
      <c r="C491" s="236"/>
      <c r="D491" s="236"/>
      <c r="E491" s="236"/>
      <c r="F491" s="236"/>
      <c r="G491" s="236"/>
      <c r="H491" s="236"/>
      <c r="I491" s="66"/>
      <c r="J491" s="66"/>
      <c r="K491" s="236"/>
      <c r="L491" s="236"/>
      <c r="M491" s="236"/>
      <c r="N491" s="236"/>
      <c r="O491" s="236"/>
      <c r="P491" s="236"/>
      <c r="Q491" s="236"/>
      <c r="R491" s="236"/>
      <c r="S491" s="236"/>
      <c r="T491" s="236"/>
    </row>
    <row r="492" spans="1:20">
      <c r="A492" s="236"/>
      <c r="B492" s="236"/>
      <c r="C492" s="236"/>
      <c r="D492" s="236"/>
      <c r="E492" s="236"/>
      <c r="F492" s="236"/>
      <c r="G492" s="236"/>
      <c r="H492" s="236"/>
      <c r="I492" s="66"/>
      <c r="J492" s="66"/>
      <c r="K492" s="236"/>
      <c r="L492" s="236"/>
      <c r="M492" s="236"/>
      <c r="N492" s="236"/>
      <c r="O492" s="236"/>
      <c r="P492" s="236"/>
      <c r="Q492" s="236"/>
      <c r="R492" s="236"/>
      <c r="S492" s="236"/>
      <c r="T492" s="236"/>
    </row>
    <row r="493" spans="1:20">
      <c r="A493" s="236"/>
      <c r="B493" s="236"/>
      <c r="C493" s="236"/>
      <c r="D493" s="236"/>
      <c r="E493" s="236"/>
      <c r="F493" s="236"/>
      <c r="G493" s="236"/>
      <c r="H493" s="236"/>
      <c r="I493" s="66"/>
      <c r="J493" s="66"/>
      <c r="K493" s="236"/>
      <c r="L493" s="236"/>
      <c r="M493" s="236"/>
      <c r="N493" s="236"/>
      <c r="O493" s="236"/>
      <c r="P493" s="236"/>
      <c r="Q493" s="236"/>
      <c r="R493" s="236"/>
      <c r="S493" s="236"/>
      <c r="T493" s="236"/>
    </row>
    <row r="494" spans="1:20">
      <c r="A494" s="236"/>
      <c r="B494" s="236"/>
      <c r="C494" s="236"/>
      <c r="D494" s="236"/>
      <c r="E494" s="236"/>
      <c r="F494" s="236"/>
      <c r="G494" s="236"/>
      <c r="H494" s="236"/>
      <c r="I494" s="66"/>
      <c r="J494" s="66"/>
      <c r="K494" s="236"/>
      <c r="L494" s="236"/>
      <c r="M494" s="236"/>
      <c r="N494" s="236"/>
      <c r="O494" s="236"/>
      <c r="P494" s="236"/>
      <c r="Q494" s="236"/>
      <c r="R494" s="236"/>
      <c r="S494" s="236"/>
      <c r="T494" s="236"/>
    </row>
    <row r="495" spans="1:20">
      <c r="A495" s="236"/>
      <c r="B495" s="236"/>
      <c r="C495" s="236"/>
      <c r="D495" s="236"/>
      <c r="E495" s="236"/>
      <c r="F495" s="236"/>
      <c r="G495" s="236"/>
      <c r="H495" s="236"/>
      <c r="I495" s="66"/>
      <c r="J495" s="66"/>
      <c r="K495" s="236"/>
      <c r="L495" s="236"/>
      <c r="M495" s="236"/>
      <c r="N495" s="236"/>
      <c r="O495" s="236"/>
      <c r="P495" s="236"/>
      <c r="Q495" s="236"/>
      <c r="R495" s="236"/>
      <c r="S495" s="236"/>
      <c r="T495" s="236"/>
    </row>
    <row r="496" spans="1:20">
      <c r="A496" s="236"/>
      <c r="B496" s="236"/>
      <c r="C496" s="236"/>
      <c r="D496" s="236"/>
      <c r="E496" s="236"/>
      <c r="F496" s="236"/>
      <c r="G496" s="236"/>
      <c r="H496" s="236"/>
      <c r="I496" s="66"/>
      <c r="J496" s="66"/>
      <c r="K496" s="236"/>
      <c r="L496" s="236"/>
      <c r="M496" s="236"/>
      <c r="N496" s="236"/>
      <c r="O496" s="236"/>
      <c r="P496" s="236"/>
      <c r="Q496" s="236"/>
      <c r="R496" s="236"/>
      <c r="S496" s="236"/>
      <c r="T496" s="236"/>
    </row>
    <row r="497" spans="1:20">
      <c r="A497" s="236"/>
      <c r="B497" s="236"/>
      <c r="C497" s="236"/>
      <c r="D497" s="236"/>
      <c r="E497" s="236"/>
      <c r="F497" s="236"/>
      <c r="G497" s="236"/>
      <c r="H497" s="236"/>
      <c r="I497" s="66"/>
      <c r="J497" s="66"/>
      <c r="K497" s="236"/>
      <c r="L497" s="236"/>
      <c r="M497" s="236"/>
      <c r="N497" s="236"/>
      <c r="O497" s="236"/>
      <c r="P497" s="236"/>
      <c r="Q497" s="236"/>
      <c r="R497" s="236"/>
      <c r="S497" s="236"/>
      <c r="T497" s="236"/>
    </row>
    <row r="498" spans="1:20">
      <c r="A498" s="236"/>
      <c r="B498" s="236"/>
      <c r="C498" s="236"/>
      <c r="D498" s="236"/>
      <c r="E498" s="236"/>
      <c r="F498" s="236"/>
      <c r="G498" s="236"/>
      <c r="H498" s="236"/>
      <c r="I498" s="66"/>
      <c r="J498" s="66"/>
      <c r="K498" s="236"/>
      <c r="L498" s="236"/>
      <c r="M498" s="236"/>
      <c r="N498" s="236"/>
      <c r="O498" s="236"/>
      <c r="P498" s="236"/>
      <c r="Q498" s="236"/>
      <c r="R498" s="236"/>
      <c r="S498" s="236"/>
      <c r="T498" s="236"/>
    </row>
    <row r="499" spans="1:20">
      <c r="A499" s="236"/>
      <c r="B499" s="236"/>
      <c r="C499" s="236"/>
      <c r="D499" s="236"/>
      <c r="E499" s="236"/>
      <c r="F499" s="236"/>
      <c r="G499" s="236"/>
      <c r="H499" s="236"/>
      <c r="I499" s="66"/>
      <c r="J499" s="66"/>
      <c r="K499" s="236"/>
      <c r="L499" s="236"/>
      <c r="M499" s="236"/>
      <c r="N499" s="236"/>
      <c r="O499" s="236"/>
      <c r="P499" s="236"/>
      <c r="Q499" s="236"/>
      <c r="R499" s="236"/>
      <c r="S499" s="236"/>
      <c r="T499" s="236"/>
    </row>
    <row r="500" spans="1:20">
      <c r="A500" s="236"/>
      <c r="B500" s="236"/>
      <c r="C500" s="236"/>
      <c r="D500" s="236"/>
      <c r="E500" s="236"/>
      <c r="F500" s="236"/>
      <c r="G500" s="236"/>
      <c r="H500" s="236"/>
      <c r="I500" s="66"/>
      <c r="J500" s="66"/>
      <c r="K500" s="236"/>
      <c r="L500" s="236"/>
      <c r="M500" s="236"/>
      <c r="N500" s="236"/>
      <c r="O500" s="236"/>
      <c r="P500" s="236"/>
      <c r="Q500" s="236"/>
      <c r="R500" s="236"/>
      <c r="S500" s="236"/>
      <c r="T500" s="236"/>
    </row>
    <row r="501" spans="1:20">
      <c r="A501" s="236"/>
      <c r="B501" s="236"/>
      <c r="C501" s="236"/>
      <c r="D501" s="236"/>
      <c r="E501" s="236"/>
      <c r="F501" s="236"/>
      <c r="G501" s="236"/>
      <c r="H501" s="236"/>
      <c r="I501" s="66"/>
      <c r="J501" s="66"/>
      <c r="K501" s="236"/>
      <c r="L501" s="236"/>
      <c r="M501" s="236"/>
      <c r="N501" s="236"/>
      <c r="O501" s="236"/>
      <c r="P501" s="236"/>
      <c r="Q501" s="236"/>
      <c r="R501" s="236"/>
      <c r="S501" s="236"/>
      <c r="T501" s="236"/>
    </row>
    <row r="502" spans="1:20">
      <c r="A502" s="236"/>
      <c r="B502" s="236"/>
      <c r="C502" s="236"/>
      <c r="D502" s="236"/>
      <c r="E502" s="236"/>
      <c r="F502" s="236"/>
      <c r="G502" s="236"/>
      <c r="H502" s="236"/>
      <c r="I502" s="66"/>
      <c r="J502" s="66"/>
      <c r="K502" s="236"/>
      <c r="L502" s="236"/>
      <c r="M502" s="236"/>
      <c r="N502" s="236"/>
      <c r="O502" s="236"/>
      <c r="P502" s="236"/>
      <c r="Q502" s="236"/>
      <c r="R502" s="236"/>
      <c r="S502" s="236"/>
      <c r="T502" s="236"/>
    </row>
    <row r="503" spans="1:20">
      <c r="A503" s="236"/>
      <c r="B503" s="236"/>
      <c r="C503" s="236"/>
      <c r="D503" s="236"/>
      <c r="E503" s="236"/>
      <c r="F503" s="236"/>
      <c r="G503" s="236"/>
      <c r="H503" s="236"/>
      <c r="I503" s="66"/>
      <c r="J503" s="66"/>
      <c r="K503" s="236"/>
      <c r="L503" s="236"/>
      <c r="M503" s="236"/>
      <c r="N503" s="236"/>
      <c r="O503" s="236"/>
      <c r="P503" s="236"/>
      <c r="Q503" s="236"/>
      <c r="R503" s="236"/>
      <c r="S503" s="236"/>
      <c r="T503" s="236"/>
    </row>
    <row r="504" spans="1:20">
      <c r="A504" s="236"/>
      <c r="B504" s="236"/>
      <c r="C504" s="236"/>
      <c r="D504" s="236"/>
      <c r="E504" s="236"/>
      <c r="F504" s="236"/>
      <c r="G504" s="236"/>
      <c r="H504" s="236"/>
      <c r="I504" s="66"/>
      <c r="J504" s="66"/>
      <c r="K504" s="236"/>
      <c r="L504" s="236"/>
      <c r="M504" s="236"/>
      <c r="N504" s="236"/>
      <c r="O504" s="236"/>
      <c r="P504" s="236"/>
      <c r="Q504" s="236"/>
      <c r="R504" s="236"/>
      <c r="S504" s="236"/>
      <c r="T504" s="236"/>
    </row>
    <row r="505" spans="1:20">
      <c r="A505" s="236"/>
      <c r="B505" s="236"/>
      <c r="C505" s="236"/>
      <c r="D505" s="236"/>
      <c r="E505" s="236"/>
      <c r="F505" s="236"/>
      <c r="G505" s="236"/>
      <c r="H505" s="236"/>
      <c r="I505" s="66"/>
      <c r="J505" s="66"/>
      <c r="K505" s="236"/>
      <c r="L505" s="236"/>
      <c r="M505" s="236"/>
      <c r="N505" s="236"/>
      <c r="O505" s="236"/>
      <c r="P505" s="236"/>
      <c r="Q505" s="236"/>
      <c r="R505" s="236"/>
      <c r="S505" s="236"/>
      <c r="T505" s="236"/>
    </row>
    <row r="506" spans="1:20">
      <c r="A506" s="236"/>
      <c r="B506" s="236"/>
      <c r="C506" s="236"/>
      <c r="D506" s="236"/>
      <c r="E506" s="236"/>
      <c r="F506" s="236"/>
      <c r="G506" s="236"/>
      <c r="H506" s="236"/>
      <c r="I506" s="66"/>
      <c r="J506" s="66"/>
      <c r="K506" s="236"/>
      <c r="L506" s="236"/>
      <c r="M506" s="236"/>
      <c r="N506" s="236"/>
      <c r="O506" s="236"/>
      <c r="P506" s="236"/>
      <c r="Q506" s="236"/>
      <c r="R506" s="236"/>
      <c r="S506" s="236"/>
      <c r="T506" s="236"/>
    </row>
    <row r="507" spans="1:20">
      <c r="A507" s="236"/>
      <c r="B507" s="236"/>
      <c r="C507" s="236"/>
      <c r="D507" s="236"/>
      <c r="E507" s="236"/>
      <c r="F507" s="236"/>
      <c r="G507" s="236"/>
      <c r="H507" s="236"/>
      <c r="I507" s="66"/>
      <c r="J507" s="66"/>
      <c r="K507" s="236"/>
      <c r="L507" s="236"/>
      <c r="M507" s="236"/>
      <c r="N507" s="236"/>
      <c r="O507" s="236"/>
      <c r="P507" s="236"/>
      <c r="Q507" s="236"/>
      <c r="R507" s="236"/>
      <c r="S507" s="236"/>
      <c r="T507" s="236"/>
    </row>
    <row r="508" spans="1:20">
      <c r="A508" s="236"/>
      <c r="B508" s="236"/>
      <c r="C508" s="236"/>
      <c r="D508" s="236"/>
      <c r="E508" s="236"/>
      <c r="F508" s="236"/>
      <c r="G508" s="236"/>
      <c r="H508" s="236"/>
      <c r="I508" s="66"/>
      <c r="J508" s="66"/>
      <c r="K508" s="236"/>
      <c r="L508" s="236"/>
      <c r="M508" s="236"/>
      <c r="N508" s="236"/>
      <c r="O508" s="236"/>
      <c r="P508" s="236"/>
      <c r="Q508" s="236"/>
      <c r="R508" s="236"/>
      <c r="S508" s="236"/>
      <c r="T508" s="236"/>
    </row>
    <row r="509" spans="1:20">
      <c r="A509" s="236"/>
      <c r="B509" s="236"/>
      <c r="C509" s="236"/>
      <c r="D509" s="236"/>
      <c r="E509" s="236"/>
      <c r="F509" s="236"/>
      <c r="G509" s="236"/>
      <c r="H509" s="236"/>
      <c r="I509" s="66"/>
      <c r="J509" s="66"/>
      <c r="K509" s="236"/>
      <c r="L509" s="236"/>
      <c r="M509" s="236"/>
      <c r="N509" s="236"/>
      <c r="O509" s="236"/>
      <c r="P509" s="236"/>
      <c r="Q509" s="236"/>
      <c r="R509" s="236"/>
      <c r="S509" s="236"/>
      <c r="T509" s="236"/>
    </row>
    <row r="510" spans="1:20">
      <c r="A510" s="236"/>
      <c r="B510" s="236"/>
      <c r="C510" s="236"/>
      <c r="D510" s="236"/>
      <c r="E510" s="236"/>
      <c r="F510" s="236"/>
      <c r="G510" s="236"/>
      <c r="H510" s="236"/>
      <c r="I510" s="66"/>
      <c r="J510" s="66"/>
      <c r="K510" s="236"/>
      <c r="L510" s="236"/>
      <c r="M510" s="236"/>
      <c r="N510" s="236"/>
      <c r="O510" s="236"/>
      <c r="P510" s="236"/>
      <c r="Q510" s="236"/>
      <c r="R510" s="236"/>
      <c r="S510" s="236"/>
      <c r="T510" s="236"/>
    </row>
    <row r="511" spans="1:20">
      <c r="A511" s="236"/>
      <c r="B511" s="236"/>
      <c r="C511" s="236"/>
      <c r="D511" s="236"/>
      <c r="E511" s="236"/>
      <c r="F511" s="236"/>
      <c r="G511" s="236"/>
      <c r="H511" s="236"/>
      <c r="I511" s="66"/>
      <c r="J511" s="66"/>
      <c r="K511" s="236"/>
      <c r="L511" s="236"/>
      <c r="M511" s="236"/>
      <c r="N511" s="236"/>
      <c r="O511" s="236"/>
      <c r="P511" s="236"/>
      <c r="Q511" s="236"/>
      <c r="R511" s="236"/>
      <c r="S511" s="236"/>
      <c r="T511" s="236"/>
    </row>
    <row r="512" spans="1:20">
      <c r="A512" s="236"/>
      <c r="B512" s="236"/>
      <c r="C512" s="236"/>
      <c r="D512" s="236"/>
      <c r="E512" s="236"/>
      <c r="F512" s="236"/>
      <c r="G512" s="236"/>
      <c r="H512" s="236"/>
      <c r="I512" s="66"/>
      <c r="J512" s="66"/>
      <c r="K512" s="236"/>
      <c r="L512" s="236"/>
      <c r="M512" s="236"/>
      <c r="N512" s="236"/>
      <c r="O512" s="236"/>
      <c r="P512" s="236"/>
      <c r="Q512" s="236"/>
      <c r="R512" s="236"/>
      <c r="S512" s="236"/>
      <c r="T512" s="236"/>
    </row>
    <row r="513" spans="1:20">
      <c r="A513" s="236"/>
      <c r="B513" s="236"/>
      <c r="C513" s="236"/>
      <c r="D513" s="236"/>
      <c r="E513" s="236"/>
      <c r="F513" s="236"/>
      <c r="G513" s="236"/>
      <c r="H513" s="236"/>
      <c r="I513" s="66"/>
      <c r="J513" s="66"/>
      <c r="K513" s="236"/>
      <c r="L513" s="236"/>
      <c r="M513" s="236"/>
      <c r="N513" s="236"/>
      <c r="O513" s="236"/>
      <c r="P513" s="236"/>
      <c r="Q513" s="236"/>
      <c r="R513" s="236"/>
      <c r="S513" s="236"/>
      <c r="T513" s="236"/>
    </row>
    <row r="514" spans="1:20">
      <c r="A514" s="236"/>
      <c r="B514" s="236"/>
      <c r="C514" s="236"/>
      <c r="D514" s="236"/>
      <c r="E514" s="236"/>
      <c r="F514" s="236"/>
      <c r="G514" s="236"/>
      <c r="H514" s="236"/>
      <c r="I514" s="66"/>
      <c r="J514" s="66"/>
      <c r="K514" s="236"/>
      <c r="L514" s="236"/>
      <c r="M514" s="236"/>
      <c r="N514" s="236"/>
      <c r="O514" s="236"/>
      <c r="P514" s="236"/>
      <c r="Q514" s="236"/>
      <c r="R514" s="236"/>
      <c r="S514" s="236"/>
      <c r="T514" s="236"/>
    </row>
    <row r="515" spans="1:20">
      <c r="A515" s="236"/>
      <c r="B515" s="236"/>
      <c r="C515" s="236"/>
      <c r="D515" s="236"/>
      <c r="E515" s="236"/>
      <c r="F515" s="236"/>
      <c r="G515" s="236"/>
      <c r="H515" s="236"/>
      <c r="I515" s="66"/>
      <c r="J515" s="66"/>
      <c r="K515" s="236"/>
      <c r="L515" s="236"/>
      <c r="M515" s="236"/>
      <c r="N515" s="236"/>
      <c r="O515" s="236"/>
      <c r="P515" s="236"/>
      <c r="Q515" s="236"/>
      <c r="R515" s="236"/>
      <c r="S515" s="236"/>
      <c r="T515" s="236"/>
    </row>
    <row r="516" spans="1:20">
      <c r="A516" s="236"/>
      <c r="B516" s="236"/>
      <c r="C516" s="236"/>
      <c r="D516" s="236"/>
      <c r="E516" s="236"/>
      <c r="F516" s="236"/>
      <c r="G516" s="236"/>
      <c r="H516" s="236"/>
      <c r="I516" s="66"/>
      <c r="J516" s="66"/>
      <c r="K516" s="236"/>
      <c r="L516" s="236"/>
      <c r="M516" s="236"/>
      <c r="N516" s="236"/>
      <c r="O516" s="236"/>
      <c r="P516" s="236"/>
      <c r="Q516" s="236"/>
      <c r="R516" s="236"/>
      <c r="S516" s="236"/>
      <c r="T516" s="236"/>
    </row>
    <row r="517" spans="1:20">
      <c r="A517" s="236"/>
      <c r="B517" s="236"/>
      <c r="C517" s="236"/>
      <c r="D517" s="236"/>
      <c r="E517" s="236"/>
      <c r="F517" s="236"/>
      <c r="G517" s="236"/>
      <c r="H517" s="236"/>
      <c r="I517" s="66"/>
      <c r="J517" s="66"/>
      <c r="K517" s="236"/>
      <c r="L517" s="236"/>
      <c r="M517" s="236"/>
      <c r="N517" s="236"/>
      <c r="O517" s="236"/>
      <c r="P517" s="236"/>
      <c r="Q517" s="236"/>
      <c r="R517" s="236"/>
      <c r="S517" s="236"/>
      <c r="T517" s="236"/>
    </row>
    <row r="518" spans="1:20">
      <c r="A518" s="236"/>
      <c r="B518" s="236"/>
      <c r="C518" s="236"/>
      <c r="D518" s="236"/>
      <c r="E518" s="236"/>
      <c r="F518" s="236"/>
      <c r="G518" s="236"/>
      <c r="H518" s="236"/>
      <c r="I518" s="66"/>
      <c r="J518" s="66"/>
      <c r="K518" s="236"/>
      <c r="L518" s="236"/>
      <c r="M518" s="236"/>
      <c r="N518" s="236"/>
      <c r="O518" s="236"/>
      <c r="P518" s="236"/>
      <c r="Q518" s="236"/>
      <c r="R518" s="236"/>
      <c r="S518" s="236"/>
      <c r="T518" s="236"/>
    </row>
    <row r="519" spans="1:20">
      <c r="A519" s="236"/>
      <c r="B519" s="236"/>
      <c r="C519" s="236"/>
      <c r="D519" s="236"/>
      <c r="E519" s="236"/>
      <c r="F519" s="236"/>
      <c r="G519" s="236"/>
      <c r="H519" s="236"/>
      <c r="I519" s="66"/>
      <c r="J519" s="66"/>
      <c r="K519" s="236"/>
      <c r="L519" s="236"/>
      <c r="M519" s="236"/>
      <c r="N519" s="236"/>
      <c r="O519" s="236"/>
      <c r="P519" s="236"/>
      <c r="Q519" s="236"/>
      <c r="R519" s="236"/>
      <c r="S519" s="236"/>
      <c r="T519" s="236"/>
    </row>
    <row r="520" spans="1:20">
      <c r="A520" s="236"/>
      <c r="B520" s="236"/>
      <c r="C520" s="236"/>
      <c r="D520" s="236"/>
      <c r="E520" s="236"/>
      <c r="F520" s="236"/>
      <c r="G520" s="236"/>
      <c r="H520" s="236"/>
      <c r="I520" s="66"/>
      <c r="J520" s="66"/>
      <c r="K520" s="236"/>
      <c r="L520" s="236"/>
      <c r="M520" s="236"/>
      <c r="N520" s="236"/>
      <c r="O520" s="236"/>
      <c r="P520" s="236"/>
      <c r="Q520" s="236"/>
      <c r="R520" s="236"/>
      <c r="S520" s="236"/>
      <c r="T520" s="236"/>
    </row>
    <row r="521" spans="1:20">
      <c r="A521" s="236"/>
      <c r="B521" s="236"/>
      <c r="C521" s="236"/>
      <c r="D521" s="236"/>
      <c r="E521" s="236"/>
      <c r="F521" s="236"/>
      <c r="G521" s="236"/>
      <c r="H521" s="236"/>
      <c r="I521" s="66"/>
      <c r="J521" s="66"/>
      <c r="K521" s="236"/>
      <c r="L521" s="236"/>
      <c r="M521" s="236"/>
      <c r="N521" s="236"/>
      <c r="O521" s="236"/>
      <c r="P521" s="236"/>
      <c r="Q521" s="236"/>
      <c r="R521" s="236"/>
      <c r="S521" s="236"/>
      <c r="T521" s="236"/>
    </row>
    <row r="522" spans="1:20">
      <c r="A522" s="236"/>
      <c r="B522" s="236"/>
      <c r="C522" s="236"/>
      <c r="D522" s="236"/>
      <c r="E522" s="236"/>
      <c r="F522" s="236"/>
      <c r="G522" s="236"/>
      <c r="H522" s="236"/>
      <c r="I522" s="66"/>
      <c r="J522" s="66"/>
      <c r="K522" s="236"/>
      <c r="L522" s="236"/>
      <c r="M522" s="236"/>
      <c r="N522" s="236"/>
      <c r="O522" s="236"/>
      <c r="P522" s="236"/>
      <c r="Q522" s="236"/>
      <c r="R522" s="236"/>
      <c r="S522" s="236"/>
      <c r="T522" s="236"/>
    </row>
    <row r="523" spans="1:20">
      <c r="A523" s="236"/>
      <c r="B523" s="236"/>
      <c r="C523" s="236"/>
      <c r="D523" s="236"/>
      <c r="E523" s="236"/>
      <c r="F523" s="236"/>
      <c r="G523" s="236"/>
      <c r="H523" s="236"/>
      <c r="I523" s="66"/>
      <c r="J523" s="66"/>
      <c r="K523" s="236"/>
      <c r="L523" s="236"/>
      <c r="M523" s="236"/>
      <c r="N523" s="236"/>
      <c r="O523" s="236"/>
      <c r="P523" s="236"/>
      <c r="Q523" s="236"/>
      <c r="R523" s="236"/>
      <c r="S523" s="236"/>
      <c r="T523" s="236"/>
    </row>
    <row r="524" spans="1:20">
      <c r="A524" s="236"/>
      <c r="B524" s="236"/>
      <c r="C524" s="236"/>
      <c r="D524" s="236"/>
      <c r="E524" s="236"/>
      <c r="F524" s="236"/>
      <c r="G524" s="236"/>
      <c r="H524" s="236"/>
      <c r="I524" s="66"/>
      <c r="J524" s="66"/>
      <c r="K524" s="236"/>
      <c r="L524" s="236"/>
      <c r="M524" s="236"/>
      <c r="N524" s="236"/>
      <c r="O524" s="236"/>
      <c r="P524" s="236"/>
      <c r="Q524" s="236"/>
      <c r="R524" s="236"/>
      <c r="S524" s="236"/>
      <c r="T524" s="236"/>
    </row>
    <row r="525" spans="1:20">
      <c r="A525" s="236"/>
      <c r="B525" s="236"/>
      <c r="C525" s="236"/>
      <c r="D525" s="236"/>
      <c r="E525" s="236"/>
      <c r="F525" s="236"/>
      <c r="G525" s="236"/>
      <c r="H525" s="236"/>
      <c r="I525" s="66"/>
      <c r="J525" s="66"/>
      <c r="K525" s="236"/>
      <c r="L525" s="236"/>
      <c r="M525" s="236"/>
      <c r="N525" s="236"/>
      <c r="O525" s="236"/>
      <c r="P525" s="236"/>
      <c r="Q525" s="236"/>
      <c r="R525" s="236"/>
      <c r="S525" s="236"/>
      <c r="T525" s="236"/>
    </row>
    <row r="526" spans="1:20">
      <c r="A526" s="236"/>
      <c r="B526" s="236"/>
      <c r="C526" s="236"/>
      <c r="D526" s="236"/>
      <c r="E526" s="236"/>
      <c r="F526" s="236"/>
      <c r="G526" s="236"/>
      <c r="H526" s="236"/>
      <c r="I526" s="66"/>
      <c r="J526" s="66"/>
      <c r="K526" s="236"/>
      <c r="L526" s="236"/>
      <c r="M526" s="236"/>
      <c r="N526" s="236"/>
      <c r="O526" s="236"/>
      <c r="P526" s="236"/>
      <c r="Q526" s="236"/>
      <c r="R526" s="236"/>
      <c r="S526" s="236"/>
      <c r="T526" s="236"/>
    </row>
    <row r="527" spans="1:20">
      <c r="A527" s="236"/>
      <c r="B527" s="236"/>
      <c r="C527" s="236"/>
      <c r="D527" s="236"/>
      <c r="E527" s="236"/>
      <c r="F527" s="236"/>
      <c r="G527" s="236"/>
      <c r="H527" s="236"/>
      <c r="I527" s="66"/>
      <c r="J527" s="66"/>
      <c r="K527" s="236"/>
      <c r="L527" s="236"/>
      <c r="M527" s="236"/>
      <c r="N527" s="236"/>
      <c r="O527" s="236"/>
      <c r="P527" s="236"/>
      <c r="Q527" s="236"/>
      <c r="R527" s="236"/>
      <c r="S527" s="236"/>
      <c r="T527" s="236"/>
    </row>
    <row r="528" spans="1:20">
      <c r="A528" s="236"/>
      <c r="B528" s="236"/>
      <c r="C528" s="236"/>
      <c r="D528" s="236"/>
      <c r="E528" s="236"/>
      <c r="F528" s="236"/>
      <c r="G528" s="236"/>
      <c r="H528" s="236"/>
      <c r="I528" s="66"/>
      <c r="J528" s="66"/>
      <c r="K528" s="236"/>
      <c r="L528" s="236"/>
      <c r="M528" s="236"/>
      <c r="N528" s="236"/>
      <c r="O528" s="236"/>
      <c r="P528" s="236"/>
      <c r="Q528" s="236"/>
      <c r="R528" s="236"/>
      <c r="S528" s="236"/>
      <c r="T528" s="236"/>
    </row>
    <row r="529" spans="1:20">
      <c r="A529" s="236"/>
      <c r="B529" s="236"/>
      <c r="C529" s="236"/>
      <c r="D529" s="236"/>
      <c r="E529" s="236"/>
      <c r="F529" s="236"/>
      <c r="G529" s="236"/>
      <c r="H529" s="236"/>
      <c r="I529" s="66"/>
      <c r="J529" s="66"/>
      <c r="K529" s="236"/>
      <c r="L529" s="236"/>
      <c r="M529" s="236"/>
      <c r="N529" s="236"/>
      <c r="O529" s="236"/>
      <c r="P529" s="236"/>
      <c r="Q529" s="236"/>
      <c r="R529" s="236"/>
      <c r="S529" s="236"/>
      <c r="T529" s="236"/>
    </row>
    <row r="530" spans="1:20">
      <c r="A530" s="236"/>
      <c r="B530" s="236"/>
      <c r="C530" s="236"/>
      <c r="D530" s="236"/>
      <c r="E530" s="236"/>
      <c r="F530" s="236"/>
      <c r="G530" s="236"/>
      <c r="H530" s="236"/>
      <c r="I530" s="66"/>
      <c r="J530" s="66"/>
      <c r="K530" s="236"/>
      <c r="L530" s="236"/>
      <c r="M530" s="236"/>
      <c r="N530" s="236"/>
      <c r="O530" s="236"/>
      <c r="P530" s="236"/>
      <c r="Q530" s="236"/>
      <c r="R530" s="236"/>
      <c r="S530" s="236"/>
      <c r="T530" s="236"/>
    </row>
    <row r="531" spans="1:20">
      <c r="A531" s="236"/>
      <c r="B531" s="236"/>
      <c r="C531" s="236"/>
      <c r="D531" s="236"/>
      <c r="E531" s="236"/>
      <c r="F531" s="236"/>
      <c r="G531" s="236"/>
      <c r="H531" s="236"/>
      <c r="I531" s="66"/>
      <c r="J531" s="66"/>
      <c r="K531" s="236"/>
      <c r="L531" s="236"/>
      <c r="M531" s="236"/>
      <c r="N531" s="236"/>
      <c r="O531" s="236"/>
      <c r="P531" s="236"/>
      <c r="Q531" s="236"/>
      <c r="R531" s="236"/>
      <c r="S531" s="236"/>
      <c r="T531" s="236"/>
    </row>
    <row r="532" spans="1:20">
      <c r="A532" s="236"/>
      <c r="B532" s="236"/>
      <c r="C532" s="236"/>
      <c r="D532" s="236"/>
      <c r="E532" s="236"/>
      <c r="F532" s="236"/>
      <c r="G532" s="236"/>
      <c r="H532" s="236"/>
      <c r="I532" s="66"/>
      <c r="J532" s="66"/>
      <c r="K532" s="236"/>
      <c r="L532" s="236"/>
      <c r="M532" s="236"/>
      <c r="N532" s="236"/>
      <c r="O532" s="236"/>
      <c r="P532" s="236"/>
      <c r="Q532" s="236"/>
      <c r="R532" s="236"/>
      <c r="S532" s="236"/>
      <c r="T532" s="236"/>
    </row>
    <row r="533" spans="1:20">
      <c r="A533" s="236"/>
      <c r="B533" s="236"/>
      <c r="C533" s="236"/>
      <c r="D533" s="236"/>
      <c r="E533" s="236"/>
      <c r="F533" s="236"/>
      <c r="G533" s="236"/>
      <c r="H533" s="236"/>
      <c r="I533" s="66"/>
      <c r="J533" s="66"/>
      <c r="K533" s="236"/>
      <c r="L533" s="236"/>
      <c r="M533" s="236"/>
      <c r="N533" s="236"/>
      <c r="O533" s="236"/>
      <c r="P533" s="236"/>
      <c r="Q533" s="236"/>
      <c r="R533" s="236"/>
      <c r="S533" s="236"/>
      <c r="T533" s="236"/>
    </row>
    <row r="534" spans="1:20">
      <c r="A534" s="236"/>
      <c r="B534" s="236"/>
      <c r="C534" s="236"/>
      <c r="D534" s="236"/>
      <c r="E534" s="236"/>
      <c r="F534" s="236"/>
      <c r="G534" s="236"/>
      <c r="H534" s="236"/>
      <c r="I534" s="66"/>
      <c r="J534" s="66"/>
      <c r="K534" s="236"/>
      <c r="L534" s="236"/>
      <c r="M534" s="236"/>
      <c r="N534" s="236"/>
      <c r="O534" s="236"/>
      <c r="P534" s="236"/>
      <c r="Q534" s="236"/>
      <c r="R534" s="236"/>
      <c r="S534" s="236"/>
      <c r="T534" s="236"/>
    </row>
    <row r="535" spans="1:20">
      <c r="A535" s="236"/>
      <c r="B535" s="236"/>
      <c r="C535" s="236"/>
      <c r="D535" s="236"/>
      <c r="E535" s="236"/>
      <c r="F535" s="236"/>
      <c r="G535" s="236"/>
      <c r="H535" s="236"/>
      <c r="I535" s="66"/>
      <c r="J535" s="66"/>
      <c r="K535" s="236"/>
      <c r="L535" s="236"/>
      <c r="M535" s="236"/>
      <c r="N535" s="236"/>
      <c r="O535" s="236"/>
      <c r="P535" s="236"/>
      <c r="Q535" s="236"/>
      <c r="R535" s="236"/>
      <c r="S535" s="236"/>
      <c r="T535" s="236"/>
    </row>
    <row r="536" spans="1:20">
      <c r="A536" s="236"/>
      <c r="B536" s="236"/>
      <c r="C536" s="236"/>
      <c r="D536" s="236"/>
      <c r="E536" s="236"/>
      <c r="F536" s="236"/>
      <c r="G536" s="236"/>
      <c r="H536" s="236"/>
      <c r="I536" s="66"/>
      <c r="J536" s="66"/>
      <c r="K536" s="236"/>
      <c r="L536" s="236"/>
      <c r="M536" s="236"/>
      <c r="N536" s="236"/>
      <c r="O536" s="236"/>
      <c r="P536" s="236"/>
      <c r="Q536" s="236"/>
      <c r="R536" s="236"/>
      <c r="S536" s="236"/>
      <c r="T536" s="236"/>
    </row>
    <row r="537" spans="1:20">
      <c r="A537" s="236"/>
      <c r="B537" s="236"/>
      <c r="C537" s="236"/>
      <c r="D537" s="236"/>
      <c r="E537" s="236"/>
      <c r="F537" s="236"/>
      <c r="G537" s="236"/>
      <c r="H537" s="236"/>
      <c r="I537" s="66"/>
      <c r="J537" s="66"/>
      <c r="K537" s="236"/>
      <c r="L537" s="236"/>
      <c r="M537" s="236"/>
      <c r="N537" s="236"/>
      <c r="O537" s="236"/>
      <c r="P537" s="236"/>
      <c r="Q537" s="236"/>
      <c r="R537" s="236"/>
      <c r="S537" s="236"/>
      <c r="T537" s="236"/>
    </row>
    <row r="538" spans="1:20">
      <c r="A538" s="236"/>
      <c r="B538" s="236"/>
      <c r="C538" s="236"/>
      <c r="D538" s="236"/>
      <c r="E538" s="236"/>
      <c r="F538" s="236"/>
      <c r="G538" s="236"/>
      <c r="H538" s="236"/>
      <c r="I538" s="66"/>
      <c r="J538" s="66"/>
      <c r="K538" s="236"/>
      <c r="L538" s="236"/>
      <c r="M538" s="236"/>
      <c r="N538" s="236"/>
      <c r="O538" s="236"/>
      <c r="P538" s="236"/>
      <c r="Q538" s="236"/>
      <c r="R538" s="236"/>
      <c r="S538" s="236"/>
      <c r="T538" s="236"/>
    </row>
    <row r="539" spans="1:20">
      <c r="A539" s="236"/>
      <c r="B539" s="236"/>
      <c r="C539" s="236"/>
      <c r="D539" s="236"/>
      <c r="E539" s="236"/>
      <c r="F539" s="236"/>
      <c r="G539" s="236"/>
      <c r="H539" s="236"/>
      <c r="I539" s="66"/>
      <c r="J539" s="66"/>
      <c r="K539" s="236"/>
      <c r="L539" s="236"/>
      <c r="M539" s="236"/>
      <c r="N539" s="236"/>
      <c r="O539" s="236"/>
      <c r="P539" s="236"/>
      <c r="Q539" s="236"/>
      <c r="R539" s="236"/>
      <c r="S539" s="236"/>
      <c r="T539" s="236"/>
    </row>
    <row r="540" spans="1:20">
      <c r="A540" s="236"/>
      <c r="B540" s="236"/>
      <c r="C540" s="236"/>
      <c r="D540" s="236"/>
      <c r="E540" s="236"/>
      <c r="F540" s="236"/>
      <c r="G540" s="236"/>
      <c r="H540" s="236"/>
      <c r="I540" s="66"/>
      <c r="J540" s="66"/>
      <c r="K540" s="236"/>
      <c r="L540" s="236"/>
      <c r="M540" s="236"/>
      <c r="N540" s="236"/>
      <c r="O540" s="236"/>
      <c r="P540" s="236"/>
      <c r="Q540" s="236"/>
      <c r="R540" s="236"/>
      <c r="S540" s="236"/>
      <c r="T540" s="236"/>
    </row>
    <row r="541" spans="1:20">
      <c r="A541" s="236"/>
      <c r="B541" s="236"/>
      <c r="C541" s="236"/>
      <c r="D541" s="236"/>
      <c r="E541" s="236"/>
      <c r="F541" s="236"/>
      <c r="G541" s="236"/>
      <c r="H541" s="236"/>
      <c r="I541" s="66"/>
      <c r="J541" s="66"/>
      <c r="K541" s="236"/>
      <c r="L541" s="236"/>
      <c r="M541" s="236"/>
      <c r="N541" s="236"/>
      <c r="O541" s="236"/>
      <c r="P541" s="236"/>
      <c r="Q541" s="236"/>
      <c r="R541" s="236"/>
      <c r="S541" s="236"/>
      <c r="T541" s="236"/>
    </row>
    <row r="542" spans="1:20">
      <c r="A542" s="236"/>
      <c r="B542" s="236"/>
      <c r="C542" s="236"/>
      <c r="D542" s="236"/>
      <c r="E542" s="236"/>
      <c r="F542" s="236"/>
      <c r="G542" s="236"/>
      <c r="H542" s="236"/>
      <c r="I542" s="66"/>
      <c r="J542" s="66"/>
      <c r="K542" s="236"/>
      <c r="L542" s="236"/>
      <c r="M542" s="236"/>
      <c r="N542" s="236"/>
      <c r="O542" s="236"/>
      <c r="P542" s="236"/>
      <c r="Q542" s="236"/>
      <c r="R542" s="236"/>
      <c r="S542" s="236"/>
      <c r="T542" s="236"/>
    </row>
    <row r="543" spans="1:20">
      <c r="A543" s="236"/>
      <c r="B543" s="236"/>
      <c r="C543" s="236"/>
      <c r="D543" s="236"/>
      <c r="E543" s="236"/>
      <c r="F543" s="236"/>
      <c r="G543" s="236"/>
      <c r="H543" s="236"/>
      <c r="I543" s="66"/>
      <c r="J543" s="66"/>
      <c r="K543" s="236"/>
      <c r="L543" s="236"/>
      <c r="M543" s="236"/>
      <c r="N543" s="236"/>
      <c r="O543" s="236"/>
      <c r="P543" s="236"/>
      <c r="Q543" s="236"/>
      <c r="R543" s="236"/>
      <c r="S543" s="236"/>
      <c r="T543" s="236"/>
    </row>
    <row r="544" spans="1:20">
      <c r="A544" s="236"/>
      <c r="B544" s="236"/>
      <c r="C544" s="236"/>
      <c r="D544" s="236"/>
      <c r="E544" s="236"/>
      <c r="F544" s="236"/>
      <c r="G544" s="236"/>
      <c r="H544" s="236"/>
      <c r="I544" s="66"/>
      <c r="J544" s="66"/>
      <c r="K544" s="236"/>
      <c r="L544" s="236"/>
      <c r="M544" s="236"/>
      <c r="N544" s="236"/>
      <c r="O544" s="236"/>
      <c r="P544" s="236"/>
      <c r="Q544" s="236"/>
      <c r="R544" s="236"/>
      <c r="S544" s="236"/>
      <c r="T544" s="236"/>
    </row>
    <row r="545" spans="1:20">
      <c r="A545" s="236"/>
      <c r="B545" s="236"/>
      <c r="C545" s="236"/>
      <c r="D545" s="236"/>
      <c r="E545" s="236"/>
      <c r="F545" s="236"/>
      <c r="G545" s="236"/>
      <c r="H545" s="236"/>
      <c r="I545" s="66"/>
      <c r="J545" s="66"/>
      <c r="K545" s="236"/>
      <c r="L545" s="236"/>
      <c r="M545" s="236"/>
      <c r="N545" s="236"/>
      <c r="O545" s="236"/>
      <c r="P545" s="236"/>
      <c r="Q545" s="236"/>
      <c r="R545" s="236"/>
      <c r="S545" s="236"/>
      <c r="T545" s="236"/>
    </row>
    <row r="546" spans="1:20">
      <c r="A546" s="236"/>
      <c r="B546" s="236"/>
      <c r="C546" s="236"/>
      <c r="D546" s="236"/>
      <c r="E546" s="236"/>
      <c r="F546" s="236"/>
      <c r="G546" s="236"/>
      <c r="H546" s="236"/>
      <c r="I546" s="66"/>
      <c r="J546" s="66"/>
      <c r="K546" s="236"/>
      <c r="L546" s="236"/>
      <c r="M546" s="236"/>
      <c r="N546" s="236"/>
      <c r="O546" s="236"/>
      <c r="P546" s="236"/>
      <c r="Q546" s="236"/>
      <c r="R546" s="236"/>
      <c r="S546" s="236"/>
      <c r="T546" s="236"/>
    </row>
    <row r="547" spans="1:20">
      <c r="A547" s="236"/>
      <c r="B547" s="236"/>
      <c r="C547" s="236"/>
      <c r="D547" s="236"/>
      <c r="E547" s="236"/>
      <c r="F547" s="236"/>
      <c r="G547" s="236"/>
      <c r="H547" s="236"/>
      <c r="I547" s="66"/>
      <c r="J547" s="66"/>
      <c r="K547" s="236"/>
      <c r="L547" s="236"/>
      <c r="M547" s="236"/>
      <c r="N547" s="236"/>
      <c r="O547" s="236"/>
      <c r="P547" s="236"/>
      <c r="Q547" s="236"/>
      <c r="R547" s="236"/>
      <c r="S547" s="236"/>
      <c r="T547" s="236"/>
    </row>
    <row r="548" spans="1:20">
      <c r="A548" s="236"/>
      <c r="B548" s="236"/>
      <c r="C548" s="236"/>
      <c r="D548" s="236"/>
      <c r="E548" s="236"/>
      <c r="F548" s="236"/>
      <c r="G548" s="236"/>
      <c r="H548" s="236"/>
      <c r="I548" s="66"/>
      <c r="J548" s="66"/>
      <c r="K548" s="236"/>
      <c r="L548" s="236"/>
      <c r="M548" s="236"/>
      <c r="N548" s="236"/>
      <c r="O548" s="236"/>
      <c r="P548" s="236"/>
      <c r="Q548" s="236"/>
      <c r="R548" s="236"/>
      <c r="S548" s="236"/>
      <c r="T548" s="236"/>
    </row>
    <row r="549" spans="1:20">
      <c r="A549" s="236"/>
      <c r="B549" s="236"/>
      <c r="C549" s="236"/>
      <c r="D549" s="236"/>
      <c r="E549" s="236"/>
      <c r="F549" s="236"/>
      <c r="G549" s="236"/>
      <c r="H549" s="236"/>
      <c r="I549" s="66"/>
      <c r="J549" s="66"/>
      <c r="K549" s="236"/>
      <c r="L549" s="236"/>
      <c r="M549" s="236"/>
      <c r="N549" s="236"/>
      <c r="O549" s="236"/>
      <c r="P549" s="236"/>
      <c r="Q549" s="236"/>
      <c r="R549" s="236"/>
      <c r="S549" s="236"/>
      <c r="T549" s="236"/>
    </row>
    <row r="550" spans="1:20">
      <c r="A550" s="236"/>
      <c r="B550" s="236"/>
      <c r="C550" s="236"/>
      <c r="D550" s="236"/>
      <c r="E550" s="236"/>
      <c r="F550" s="236"/>
      <c r="G550" s="236"/>
      <c r="H550" s="236"/>
      <c r="I550" s="66"/>
      <c r="J550" s="66"/>
      <c r="K550" s="236"/>
      <c r="L550" s="236"/>
      <c r="M550" s="236"/>
      <c r="N550" s="236"/>
      <c r="O550" s="236"/>
      <c r="P550" s="236"/>
      <c r="Q550" s="236"/>
      <c r="R550" s="236"/>
      <c r="S550" s="236"/>
      <c r="T550" s="236"/>
    </row>
    <row r="551" spans="1:20">
      <c r="A551" s="236"/>
      <c r="B551" s="236"/>
      <c r="C551" s="236"/>
      <c r="D551" s="236"/>
      <c r="E551" s="236"/>
      <c r="F551" s="236"/>
      <c r="G551" s="236"/>
      <c r="H551" s="236"/>
      <c r="I551" s="66"/>
      <c r="J551" s="66"/>
      <c r="K551" s="236"/>
      <c r="L551" s="236"/>
      <c r="M551" s="236"/>
      <c r="N551" s="236"/>
      <c r="O551" s="236"/>
      <c r="P551" s="236"/>
      <c r="Q551" s="236"/>
      <c r="R551" s="236"/>
      <c r="S551" s="236"/>
      <c r="T551" s="236"/>
    </row>
    <row r="552" spans="1:20">
      <c r="A552" s="236"/>
      <c r="B552" s="236"/>
      <c r="C552" s="236"/>
      <c r="D552" s="236"/>
      <c r="E552" s="236"/>
      <c r="F552" s="236"/>
      <c r="G552" s="236"/>
      <c r="H552" s="236"/>
      <c r="I552" s="66"/>
      <c r="J552" s="66"/>
      <c r="K552" s="236"/>
      <c r="L552" s="236"/>
      <c r="M552" s="236"/>
      <c r="N552" s="236"/>
      <c r="O552" s="236"/>
      <c r="P552" s="236"/>
      <c r="Q552" s="236"/>
      <c r="R552" s="236"/>
      <c r="S552" s="236"/>
      <c r="T552" s="236"/>
    </row>
    <row r="553" spans="1:20">
      <c r="A553" s="236"/>
      <c r="B553" s="236"/>
      <c r="C553" s="236"/>
      <c r="D553" s="236"/>
      <c r="E553" s="236"/>
      <c r="F553" s="236"/>
      <c r="G553" s="236"/>
      <c r="H553" s="236"/>
      <c r="I553" s="66"/>
      <c r="J553" s="66"/>
      <c r="K553" s="236"/>
      <c r="L553" s="236"/>
      <c r="M553" s="236"/>
      <c r="N553" s="236"/>
      <c r="O553" s="236"/>
      <c r="P553" s="236"/>
      <c r="Q553" s="236"/>
      <c r="R553" s="236"/>
      <c r="S553" s="236"/>
      <c r="T553" s="236"/>
    </row>
    <row r="554" spans="1:20">
      <c r="A554" s="236"/>
      <c r="B554" s="236"/>
      <c r="C554" s="236"/>
      <c r="D554" s="236"/>
      <c r="E554" s="236"/>
      <c r="F554" s="236"/>
      <c r="G554" s="236"/>
      <c r="H554" s="236"/>
      <c r="I554" s="66"/>
      <c r="J554" s="66"/>
      <c r="K554" s="236"/>
      <c r="L554" s="236"/>
      <c r="M554" s="236"/>
      <c r="N554" s="236"/>
      <c r="O554" s="236"/>
      <c r="P554" s="236"/>
      <c r="Q554" s="236"/>
      <c r="R554" s="236"/>
      <c r="S554" s="236"/>
      <c r="T554" s="236"/>
    </row>
    <row r="555" spans="1:20">
      <c r="A555" s="236"/>
      <c r="B555" s="236"/>
      <c r="C555" s="236"/>
      <c r="D555" s="236"/>
      <c r="E555" s="236"/>
      <c r="F555" s="236"/>
      <c r="G555" s="236"/>
      <c r="H555" s="236"/>
      <c r="I555" s="66"/>
      <c r="J555" s="66"/>
      <c r="K555" s="236"/>
      <c r="L555" s="236"/>
      <c r="M555" s="236"/>
      <c r="N555" s="236"/>
      <c r="O555" s="236"/>
      <c r="P555" s="236"/>
      <c r="Q555" s="236"/>
      <c r="R555" s="236"/>
      <c r="S555" s="236"/>
      <c r="T555" s="236"/>
    </row>
    <row r="556" spans="1:20">
      <c r="A556" s="236"/>
      <c r="B556" s="236"/>
      <c r="C556" s="236"/>
      <c r="D556" s="236"/>
      <c r="E556" s="236"/>
      <c r="F556" s="236"/>
      <c r="G556" s="236"/>
      <c r="H556" s="236"/>
      <c r="I556" s="66"/>
      <c r="J556" s="66"/>
      <c r="K556" s="236"/>
      <c r="L556" s="236"/>
      <c r="M556" s="236"/>
      <c r="N556" s="236"/>
      <c r="O556" s="236"/>
      <c r="P556" s="236"/>
      <c r="Q556" s="236"/>
      <c r="R556" s="236"/>
      <c r="S556" s="236"/>
      <c r="T556" s="236"/>
    </row>
    <row r="557" spans="1:20">
      <c r="A557" s="236"/>
      <c r="B557" s="236"/>
      <c r="C557" s="236"/>
      <c r="D557" s="236"/>
      <c r="E557" s="236"/>
      <c r="F557" s="236"/>
      <c r="G557" s="236"/>
      <c r="H557" s="236"/>
      <c r="I557" s="66"/>
      <c r="J557" s="66"/>
      <c r="K557" s="236"/>
      <c r="L557" s="236"/>
      <c r="M557" s="236"/>
      <c r="N557" s="236"/>
      <c r="O557" s="236"/>
      <c r="P557" s="236"/>
      <c r="Q557" s="236"/>
      <c r="R557" s="236"/>
      <c r="S557" s="236"/>
      <c r="T557" s="236"/>
    </row>
    <row r="558" spans="1:20">
      <c r="A558" s="236"/>
      <c r="B558" s="236"/>
      <c r="C558" s="236"/>
      <c r="D558" s="236"/>
      <c r="E558" s="236"/>
      <c r="F558" s="236"/>
      <c r="G558" s="236"/>
      <c r="H558" s="236"/>
      <c r="I558" s="66"/>
      <c r="J558" s="66"/>
      <c r="K558" s="236"/>
      <c r="L558" s="236"/>
      <c r="M558" s="236"/>
      <c r="N558" s="236"/>
      <c r="O558" s="236"/>
      <c r="P558" s="236"/>
      <c r="Q558" s="236"/>
      <c r="R558" s="236"/>
      <c r="S558" s="236"/>
      <c r="T558" s="236"/>
    </row>
    <row r="559" spans="1:20">
      <c r="A559" s="236"/>
      <c r="B559" s="236"/>
      <c r="C559" s="236"/>
      <c r="D559" s="236"/>
      <c r="E559" s="236"/>
      <c r="F559" s="236"/>
      <c r="G559" s="236"/>
      <c r="H559" s="236"/>
      <c r="I559" s="66"/>
      <c r="J559" s="66"/>
      <c r="K559" s="236"/>
      <c r="L559" s="236"/>
      <c r="M559" s="236"/>
      <c r="N559" s="236"/>
      <c r="O559" s="236"/>
      <c r="P559" s="236"/>
      <c r="Q559" s="236"/>
      <c r="R559" s="236"/>
      <c r="S559" s="236"/>
      <c r="T559" s="236"/>
    </row>
    <row r="560" spans="1:20">
      <c r="A560" s="236"/>
      <c r="B560" s="236"/>
      <c r="C560" s="236"/>
      <c r="D560" s="236"/>
      <c r="E560" s="236"/>
      <c r="F560" s="236"/>
      <c r="G560" s="236"/>
      <c r="H560" s="236"/>
      <c r="I560" s="66"/>
      <c r="J560" s="66"/>
      <c r="K560" s="236"/>
      <c r="L560" s="236"/>
      <c r="M560" s="236"/>
      <c r="N560" s="236"/>
      <c r="O560" s="236"/>
      <c r="P560" s="236"/>
      <c r="Q560" s="236"/>
      <c r="R560" s="236"/>
      <c r="S560" s="236"/>
      <c r="T560" s="236"/>
    </row>
    <row r="561" spans="1:20">
      <c r="A561" s="236"/>
      <c r="B561" s="236"/>
      <c r="C561" s="236"/>
      <c r="D561" s="236"/>
      <c r="E561" s="236"/>
      <c r="F561" s="236"/>
      <c r="G561" s="236"/>
      <c r="H561" s="236"/>
      <c r="I561" s="66"/>
      <c r="J561" s="66"/>
      <c r="K561" s="236"/>
      <c r="L561" s="236"/>
      <c r="M561" s="236"/>
      <c r="N561" s="236"/>
      <c r="O561" s="236"/>
      <c r="P561" s="236"/>
      <c r="Q561" s="236"/>
      <c r="R561" s="236"/>
      <c r="S561" s="236"/>
      <c r="T561" s="236"/>
    </row>
    <row r="562" spans="1:20">
      <c r="A562" s="236"/>
      <c r="B562" s="236"/>
      <c r="C562" s="236"/>
      <c r="D562" s="236"/>
      <c r="E562" s="236"/>
      <c r="F562" s="236"/>
      <c r="G562" s="236"/>
      <c r="H562" s="236"/>
      <c r="I562" s="66"/>
      <c r="J562" s="66"/>
      <c r="K562" s="236"/>
      <c r="L562" s="236"/>
      <c r="M562" s="236"/>
      <c r="N562" s="236"/>
      <c r="O562" s="236"/>
      <c r="P562" s="236"/>
      <c r="Q562" s="236"/>
      <c r="R562" s="236"/>
      <c r="S562" s="236"/>
      <c r="T562" s="236"/>
    </row>
    <row r="563" spans="1:20">
      <c r="A563" s="236"/>
      <c r="B563" s="236"/>
      <c r="C563" s="236"/>
      <c r="D563" s="236"/>
      <c r="E563" s="236"/>
      <c r="F563" s="236"/>
      <c r="G563" s="236"/>
      <c r="H563" s="236"/>
      <c r="I563" s="66"/>
      <c r="J563" s="66"/>
      <c r="K563" s="236"/>
      <c r="L563" s="236"/>
      <c r="M563" s="236"/>
      <c r="N563" s="236"/>
      <c r="O563" s="236"/>
      <c r="P563" s="236"/>
      <c r="Q563" s="236"/>
      <c r="R563" s="236"/>
      <c r="S563" s="236"/>
      <c r="T563" s="236"/>
    </row>
    <row r="564" spans="1:20">
      <c r="A564" s="236"/>
      <c r="B564" s="236"/>
      <c r="C564" s="236"/>
      <c r="D564" s="236"/>
      <c r="E564" s="236"/>
      <c r="F564" s="236"/>
      <c r="G564" s="236"/>
      <c r="H564" s="236"/>
      <c r="I564" s="66"/>
      <c r="J564" s="66"/>
      <c r="K564" s="236"/>
      <c r="L564" s="236"/>
      <c r="M564" s="236"/>
      <c r="N564" s="236"/>
      <c r="O564" s="236"/>
      <c r="P564" s="236"/>
      <c r="Q564" s="236"/>
      <c r="R564" s="236"/>
      <c r="S564" s="236"/>
      <c r="T564" s="236"/>
    </row>
    <row r="565" spans="1:20">
      <c r="A565" s="236"/>
      <c r="B565" s="236"/>
      <c r="C565" s="236"/>
      <c r="D565" s="236"/>
      <c r="E565" s="236"/>
      <c r="F565" s="236"/>
      <c r="G565" s="236"/>
      <c r="H565" s="236"/>
      <c r="I565" s="66"/>
      <c r="J565" s="66"/>
      <c r="K565" s="236"/>
      <c r="L565" s="236"/>
      <c r="M565" s="236"/>
      <c r="N565" s="236"/>
      <c r="O565" s="236"/>
      <c r="P565" s="236"/>
      <c r="Q565" s="236"/>
      <c r="R565" s="236"/>
      <c r="S565" s="236"/>
      <c r="T565" s="236"/>
    </row>
    <row r="566" spans="1:20">
      <c r="A566" s="236"/>
      <c r="B566" s="236"/>
      <c r="C566" s="236"/>
      <c r="D566" s="236"/>
      <c r="E566" s="236"/>
      <c r="F566" s="236"/>
      <c r="G566" s="236"/>
      <c r="H566" s="236"/>
      <c r="I566" s="66"/>
      <c r="J566" s="66"/>
      <c r="K566" s="236"/>
      <c r="L566" s="236"/>
      <c r="M566" s="236"/>
      <c r="N566" s="236"/>
      <c r="O566" s="236"/>
      <c r="P566" s="236"/>
      <c r="Q566" s="236"/>
      <c r="R566" s="236"/>
      <c r="S566" s="236"/>
      <c r="T566" s="236"/>
    </row>
    <row r="567" spans="1:20">
      <c r="A567" s="236"/>
      <c r="B567" s="236"/>
      <c r="C567" s="236"/>
      <c r="D567" s="236"/>
      <c r="E567" s="236"/>
      <c r="F567" s="236"/>
      <c r="G567" s="236"/>
      <c r="H567" s="236"/>
      <c r="I567" s="66"/>
      <c r="J567" s="66"/>
      <c r="K567" s="236"/>
      <c r="L567" s="236"/>
      <c r="M567" s="236"/>
      <c r="N567" s="236"/>
      <c r="O567" s="236"/>
      <c r="P567" s="236"/>
      <c r="Q567" s="236"/>
      <c r="R567" s="236"/>
      <c r="S567" s="236"/>
      <c r="T567" s="236"/>
    </row>
    <row r="568" spans="1:20">
      <c r="A568" s="236"/>
      <c r="B568" s="236"/>
      <c r="C568" s="236"/>
      <c r="D568" s="236"/>
      <c r="E568" s="236"/>
      <c r="F568" s="236"/>
      <c r="G568" s="236"/>
      <c r="H568" s="236"/>
      <c r="I568" s="66"/>
      <c r="J568" s="66"/>
      <c r="K568" s="236"/>
      <c r="L568" s="236"/>
      <c r="M568" s="236"/>
      <c r="N568" s="236"/>
      <c r="O568" s="236"/>
      <c r="P568" s="236"/>
      <c r="Q568" s="236"/>
      <c r="R568" s="236"/>
      <c r="S568" s="236"/>
      <c r="T568" s="236"/>
    </row>
    <row r="569" spans="1:20">
      <c r="A569" s="236"/>
      <c r="B569" s="236"/>
      <c r="C569" s="236"/>
      <c r="D569" s="236"/>
      <c r="E569" s="236"/>
      <c r="F569" s="236"/>
      <c r="G569" s="236"/>
      <c r="H569" s="236"/>
      <c r="I569" s="66"/>
      <c r="J569" s="66"/>
      <c r="K569" s="236"/>
      <c r="L569" s="236"/>
      <c r="M569" s="236"/>
      <c r="N569" s="236"/>
      <c r="O569" s="236"/>
      <c r="P569" s="236"/>
      <c r="Q569" s="236"/>
      <c r="R569" s="236"/>
      <c r="S569" s="236"/>
      <c r="T569" s="236"/>
    </row>
    <row r="570" spans="1:20">
      <c r="A570" s="236"/>
      <c r="B570" s="236"/>
      <c r="C570" s="236"/>
      <c r="D570" s="236"/>
      <c r="E570" s="236"/>
      <c r="F570" s="236"/>
      <c r="G570" s="236"/>
      <c r="H570" s="236"/>
      <c r="I570" s="66"/>
      <c r="J570" s="66"/>
      <c r="K570" s="236"/>
      <c r="L570" s="236"/>
      <c r="M570" s="236"/>
      <c r="N570" s="236"/>
      <c r="O570" s="236"/>
      <c r="P570" s="236"/>
      <c r="Q570" s="236"/>
      <c r="R570" s="236"/>
      <c r="S570" s="236"/>
      <c r="T570" s="236"/>
    </row>
    <row r="571" spans="1:20">
      <c r="A571" s="236"/>
      <c r="B571" s="236"/>
      <c r="C571" s="236"/>
      <c r="D571" s="236"/>
      <c r="E571" s="236"/>
      <c r="F571" s="236"/>
      <c r="G571" s="236"/>
      <c r="H571" s="236"/>
      <c r="I571" s="66"/>
      <c r="J571" s="66"/>
      <c r="K571" s="236"/>
      <c r="L571" s="236"/>
      <c r="M571" s="236"/>
      <c r="N571" s="236"/>
      <c r="O571" s="236"/>
      <c r="P571" s="236"/>
      <c r="Q571" s="236"/>
      <c r="R571" s="236"/>
      <c r="S571" s="236"/>
      <c r="T571" s="236"/>
    </row>
    <row r="572" spans="1:20">
      <c r="A572" s="236"/>
      <c r="B572" s="236"/>
      <c r="C572" s="236"/>
      <c r="D572" s="236"/>
      <c r="E572" s="236"/>
      <c r="F572" s="236"/>
      <c r="G572" s="236"/>
      <c r="H572" s="236"/>
      <c r="I572" s="66"/>
      <c r="J572" s="66"/>
      <c r="K572" s="236"/>
      <c r="L572" s="236"/>
      <c r="M572" s="236"/>
      <c r="N572" s="236"/>
      <c r="O572" s="236"/>
      <c r="P572" s="236"/>
      <c r="Q572" s="236"/>
      <c r="R572" s="236"/>
      <c r="S572" s="236"/>
      <c r="T572" s="236"/>
    </row>
    <row r="573" spans="1:20">
      <c r="A573" s="236"/>
      <c r="B573" s="236"/>
      <c r="C573" s="236"/>
      <c r="D573" s="236"/>
      <c r="E573" s="236"/>
      <c r="F573" s="236"/>
      <c r="G573" s="236"/>
      <c r="H573" s="236"/>
      <c r="I573" s="66"/>
      <c r="J573" s="66"/>
      <c r="K573" s="236"/>
      <c r="L573" s="236"/>
      <c r="M573" s="236"/>
      <c r="N573" s="236"/>
      <c r="O573" s="236"/>
      <c r="P573" s="236"/>
      <c r="Q573" s="236"/>
      <c r="R573" s="236"/>
      <c r="S573" s="236"/>
      <c r="T573" s="236"/>
    </row>
    <row r="574" spans="1:20">
      <c r="A574" s="236"/>
      <c r="B574" s="236"/>
      <c r="C574" s="236"/>
      <c r="D574" s="236"/>
      <c r="E574" s="236"/>
      <c r="F574" s="236"/>
      <c r="G574" s="236"/>
      <c r="H574" s="236"/>
      <c r="I574" s="66"/>
      <c r="J574" s="66"/>
      <c r="K574" s="236"/>
      <c r="L574" s="236"/>
      <c r="M574" s="236"/>
      <c r="N574" s="236"/>
      <c r="O574" s="236"/>
      <c r="P574" s="236"/>
      <c r="Q574" s="236"/>
      <c r="R574" s="236"/>
      <c r="S574" s="236"/>
      <c r="T574" s="236"/>
    </row>
    <row r="575" spans="1:20">
      <c r="A575" s="236"/>
      <c r="B575" s="236"/>
      <c r="C575" s="236"/>
      <c r="D575" s="236"/>
      <c r="E575" s="236"/>
      <c r="F575" s="236"/>
      <c r="G575" s="236"/>
      <c r="H575" s="236"/>
      <c r="I575" s="66"/>
      <c r="J575" s="66"/>
      <c r="K575" s="236"/>
      <c r="L575" s="236"/>
      <c r="M575" s="236"/>
      <c r="N575" s="236"/>
      <c r="O575" s="236"/>
      <c r="P575" s="236"/>
      <c r="Q575" s="236"/>
      <c r="R575" s="236"/>
      <c r="S575" s="236"/>
      <c r="T575" s="236"/>
    </row>
    <row r="576" spans="1:20">
      <c r="A576" s="236"/>
      <c r="B576" s="236"/>
      <c r="C576" s="236"/>
      <c r="D576" s="236"/>
      <c r="E576" s="236"/>
      <c r="F576" s="236"/>
      <c r="G576" s="236"/>
      <c r="H576" s="236"/>
      <c r="I576" s="66"/>
      <c r="J576" s="66"/>
      <c r="K576" s="236"/>
      <c r="L576" s="236"/>
      <c r="M576" s="236"/>
      <c r="N576" s="236"/>
      <c r="O576" s="236"/>
      <c r="P576" s="236"/>
      <c r="Q576" s="236"/>
      <c r="R576" s="236"/>
      <c r="S576" s="236"/>
      <c r="T576" s="236"/>
    </row>
    <row r="577" spans="1:20">
      <c r="A577" s="236"/>
      <c r="B577" s="236"/>
      <c r="C577" s="236"/>
      <c r="D577" s="236"/>
      <c r="E577" s="236"/>
      <c r="F577" s="236"/>
      <c r="G577" s="236"/>
      <c r="H577" s="236"/>
      <c r="I577" s="66"/>
      <c r="J577" s="66"/>
      <c r="K577" s="236"/>
      <c r="L577" s="236"/>
      <c r="M577" s="236"/>
      <c r="N577" s="236"/>
      <c r="O577" s="236"/>
      <c r="P577" s="236"/>
      <c r="Q577" s="236"/>
      <c r="R577" s="236"/>
      <c r="S577" s="236"/>
      <c r="T577" s="236"/>
    </row>
    <row r="578" spans="1:20">
      <c r="A578" s="236"/>
      <c r="B578" s="236"/>
      <c r="C578" s="236"/>
      <c r="D578" s="236"/>
      <c r="E578" s="236"/>
      <c r="F578" s="236"/>
      <c r="G578" s="236"/>
      <c r="H578" s="236"/>
      <c r="I578" s="66"/>
      <c r="J578" s="66"/>
      <c r="K578" s="236"/>
      <c r="L578" s="236"/>
      <c r="M578" s="236"/>
      <c r="N578" s="236"/>
      <c r="O578" s="236"/>
      <c r="P578" s="236"/>
      <c r="Q578" s="236"/>
      <c r="R578" s="236"/>
      <c r="S578" s="236"/>
      <c r="T578" s="236"/>
    </row>
    <row r="579" spans="1:20">
      <c r="A579" s="236"/>
      <c r="B579" s="236"/>
      <c r="C579" s="236"/>
      <c r="D579" s="236"/>
      <c r="E579" s="236"/>
      <c r="F579" s="236"/>
      <c r="G579" s="236"/>
      <c r="H579" s="236"/>
      <c r="I579" s="66"/>
      <c r="J579" s="66"/>
      <c r="K579" s="236"/>
      <c r="L579" s="236"/>
      <c r="M579" s="236"/>
      <c r="N579" s="236"/>
      <c r="O579" s="236"/>
      <c r="P579" s="236"/>
      <c r="Q579" s="236"/>
      <c r="R579" s="236"/>
      <c r="S579" s="236"/>
      <c r="T579" s="236"/>
    </row>
    <row r="580" spans="1:20">
      <c r="A580" s="236"/>
      <c r="B580" s="236"/>
      <c r="C580" s="236"/>
      <c r="D580" s="236"/>
      <c r="E580" s="236"/>
      <c r="F580" s="236"/>
      <c r="G580" s="236"/>
      <c r="H580" s="236"/>
      <c r="I580" s="66"/>
      <c r="J580" s="66"/>
      <c r="K580" s="236"/>
      <c r="L580" s="236"/>
      <c r="M580" s="236"/>
      <c r="N580" s="236"/>
      <c r="O580" s="236"/>
      <c r="P580" s="236"/>
      <c r="Q580" s="236"/>
      <c r="R580" s="236"/>
      <c r="S580" s="236"/>
      <c r="T580" s="236"/>
    </row>
    <row r="581" spans="1:20">
      <c r="A581" s="236"/>
      <c r="B581" s="236"/>
      <c r="C581" s="236"/>
      <c r="D581" s="236"/>
      <c r="E581" s="236"/>
      <c r="F581" s="236"/>
      <c r="G581" s="236"/>
      <c r="H581" s="236"/>
      <c r="I581" s="66"/>
      <c r="J581" s="66"/>
      <c r="K581" s="236"/>
      <c r="L581" s="236"/>
      <c r="M581" s="236"/>
      <c r="N581" s="236"/>
      <c r="O581" s="236"/>
      <c r="P581" s="236"/>
      <c r="Q581" s="236"/>
      <c r="R581" s="236"/>
      <c r="S581" s="236"/>
      <c r="T581" s="236"/>
    </row>
    <row r="582" spans="1:20">
      <c r="A582" s="236"/>
      <c r="B582" s="236"/>
      <c r="C582" s="236"/>
      <c r="D582" s="236"/>
      <c r="E582" s="236"/>
      <c r="F582" s="236"/>
      <c r="G582" s="236"/>
      <c r="H582" s="236"/>
      <c r="I582" s="66"/>
      <c r="J582" s="66"/>
      <c r="K582" s="236"/>
      <c r="L582" s="236"/>
      <c r="M582" s="236"/>
      <c r="N582" s="236"/>
      <c r="O582" s="236"/>
      <c r="P582" s="236"/>
      <c r="Q582" s="236"/>
      <c r="R582" s="236"/>
      <c r="S582" s="236"/>
      <c r="T582" s="236"/>
    </row>
    <row r="583" spans="1:20">
      <c r="A583" s="236"/>
      <c r="B583" s="236"/>
      <c r="C583" s="236"/>
      <c r="D583" s="236"/>
      <c r="E583" s="236"/>
      <c r="F583" s="236"/>
      <c r="G583" s="236"/>
      <c r="H583" s="236"/>
      <c r="I583" s="66"/>
      <c r="J583" s="66"/>
      <c r="K583" s="236"/>
      <c r="L583" s="236"/>
      <c r="M583" s="236"/>
      <c r="N583" s="236"/>
      <c r="O583" s="236"/>
      <c r="P583" s="236"/>
      <c r="Q583" s="236"/>
      <c r="R583" s="236"/>
      <c r="S583" s="236"/>
      <c r="T583" s="236"/>
    </row>
    <row r="584" spans="1:20">
      <c r="A584" s="236"/>
      <c r="B584" s="236"/>
      <c r="C584" s="236"/>
      <c r="D584" s="236"/>
      <c r="E584" s="236"/>
      <c r="F584" s="236"/>
      <c r="G584" s="236"/>
      <c r="H584" s="236"/>
      <c r="I584" s="66"/>
      <c r="J584" s="66"/>
      <c r="K584" s="236"/>
      <c r="L584" s="236"/>
      <c r="M584" s="236"/>
      <c r="N584" s="236"/>
      <c r="O584" s="236"/>
      <c r="P584" s="236"/>
      <c r="Q584" s="236"/>
      <c r="R584" s="236"/>
      <c r="S584" s="236"/>
      <c r="T584" s="236"/>
    </row>
    <row r="585" spans="1:20">
      <c r="A585" s="236"/>
      <c r="B585" s="236"/>
      <c r="C585" s="236"/>
      <c r="D585" s="236"/>
      <c r="E585" s="236"/>
      <c r="F585" s="236"/>
      <c r="G585" s="236"/>
      <c r="H585" s="236"/>
      <c r="I585" s="66"/>
      <c r="J585" s="66"/>
      <c r="K585" s="236"/>
      <c r="L585" s="236"/>
      <c r="M585" s="236"/>
      <c r="N585" s="236"/>
      <c r="O585" s="236"/>
      <c r="P585" s="236"/>
      <c r="Q585" s="236"/>
      <c r="R585" s="236"/>
      <c r="S585" s="236"/>
      <c r="T585" s="236"/>
    </row>
    <row r="586" spans="1:20">
      <c r="A586" s="236"/>
      <c r="B586" s="236"/>
      <c r="C586" s="236"/>
      <c r="D586" s="236"/>
      <c r="E586" s="236"/>
      <c r="F586" s="236"/>
      <c r="G586" s="236"/>
      <c r="H586" s="236"/>
      <c r="I586" s="66"/>
      <c r="J586" s="66"/>
      <c r="K586" s="236"/>
      <c r="L586" s="236"/>
      <c r="M586" s="236"/>
      <c r="N586" s="236"/>
      <c r="O586" s="236"/>
      <c r="P586" s="236"/>
      <c r="Q586" s="236"/>
      <c r="R586" s="236"/>
      <c r="S586" s="236"/>
      <c r="T586" s="236"/>
    </row>
    <row r="587" spans="1:20">
      <c r="A587" s="236"/>
      <c r="B587" s="236"/>
      <c r="C587" s="236"/>
      <c r="D587" s="236"/>
      <c r="E587" s="236"/>
      <c r="F587" s="236"/>
      <c r="G587" s="236"/>
      <c r="H587" s="236"/>
      <c r="I587" s="66"/>
      <c r="J587" s="66"/>
      <c r="K587" s="236"/>
      <c r="L587" s="236"/>
      <c r="M587" s="236"/>
      <c r="N587" s="236"/>
      <c r="O587" s="236"/>
      <c r="P587" s="236"/>
      <c r="Q587" s="236"/>
      <c r="R587" s="236"/>
      <c r="S587" s="236"/>
      <c r="T587" s="236"/>
    </row>
    <row r="588" spans="1:20">
      <c r="A588" s="236"/>
      <c r="B588" s="236"/>
      <c r="C588" s="236"/>
      <c r="D588" s="236"/>
      <c r="E588" s="236"/>
      <c r="F588" s="236"/>
      <c r="G588" s="236"/>
      <c r="H588" s="236"/>
      <c r="I588" s="66"/>
      <c r="J588" s="66"/>
      <c r="K588" s="236"/>
      <c r="L588" s="236"/>
      <c r="M588" s="236"/>
      <c r="N588" s="236"/>
      <c r="O588" s="236"/>
      <c r="P588" s="236"/>
      <c r="Q588" s="236"/>
      <c r="R588" s="236"/>
      <c r="S588" s="236"/>
      <c r="T588" s="236"/>
    </row>
    <row r="589" spans="1:20">
      <c r="A589" s="236"/>
      <c r="B589" s="236"/>
      <c r="C589" s="236"/>
      <c r="D589" s="236"/>
      <c r="E589" s="236"/>
      <c r="F589" s="236"/>
      <c r="G589" s="236"/>
      <c r="H589" s="236"/>
      <c r="I589" s="66"/>
      <c r="J589" s="66"/>
      <c r="K589" s="236"/>
      <c r="L589" s="236"/>
      <c r="M589" s="236"/>
      <c r="N589" s="236"/>
      <c r="O589" s="236"/>
      <c r="P589" s="236"/>
      <c r="Q589" s="236"/>
      <c r="R589" s="236"/>
      <c r="S589" s="236"/>
      <c r="T589" s="236"/>
    </row>
    <row r="590" spans="1:20">
      <c r="A590" s="236"/>
      <c r="B590" s="236"/>
      <c r="C590" s="236"/>
      <c r="D590" s="236"/>
      <c r="E590" s="236"/>
      <c r="F590" s="236"/>
      <c r="G590" s="236"/>
      <c r="H590" s="236"/>
      <c r="I590" s="66"/>
      <c r="J590" s="66"/>
      <c r="K590" s="236"/>
      <c r="L590" s="236"/>
      <c r="M590" s="236"/>
      <c r="N590" s="236"/>
      <c r="O590" s="236"/>
      <c r="P590" s="236"/>
      <c r="Q590" s="236"/>
      <c r="R590" s="236"/>
      <c r="S590" s="236"/>
      <c r="T590" s="236"/>
    </row>
    <row r="591" spans="1:20">
      <c r="A591" s="236"/>
      <c r="B591" s="236"/>
      <c r="C591" s="236"/>
      <c r="D591" s="236"/>
      <c r="E591" s="236"/>
      <c r="F591" s="236"/>
      <c r="G591" s="236"/>
      <c r="H591" s="236"/>
      <c r="I591" s="66"/>
      <c r="J591" s="66"/>
      <c r="K591" s="236"/>
      <c r="L591" s="236"/>
      <c r="M591" s="236"/>
      <c r="N591" s="236"/>
      <c r="O591" s="236"/>
      <c r="P591" s="236"/>
      <c r="Q591" s="236"/>
      <c r="R591" s="236"/>
      <c r="S591" s="236"/>
      <c r="T591" s="236"/>
    </row>
    <row r="592" spans="1:20">
      <c r="A592" s="236"/>
      <c r="B592" s="236"/>
      <c r="C592" s="236"/>
      <c r="D592" s="236"/>
      <c r="E592" s="236"/>
      <c r="F592" s="236"/>
      <c r="G592" s="236"/>
      <c r="H592" s="236"/>
      <c r="I592" s="66"/>
      <c r="J592" s="66"/>
      <c r="K592" s="236"/>
      <c r="L592" s="236"/>
      <c r="M592" s="236"/>
      <c r="N592" s="236"/>
      <c r="O592" s="236"/>
      <c r="P592" s="236"/>
      <c r="Q592" s="236"/>
      <c r="R592" s="236"/>
      <c r="S592" s="236"/>
      <c r="T592" s="236"/>
    </row>
    <row r="593" spans="1:20">
      <c r="A593" s="236"/>
      <c r="B593" s="236"/>
      <c r="C593" s="236"/>
      <c r="D593" s="236"/>
      <c r="E593" s="236"/>
      <c r="F593" s="236"/>
      <c r="G593" s="236"/>
      <c r="H593" s="236"/>
      <c r="I593" s="66"/>
      <c r="J593" s="66"/>
      <c r="K593" s="236"/>
      <c r="L593" s="236"/>
      <c r="M593" s="236"/>
      <c r="N593" s="236"/>
      <c r="O593" s="236"/>
      <c r="P593" s="236"/>
      <c r="Q593" s="236"/>
      <c r="R593" s="236"/>
      <c r="S593" s="236"/>
      <c r="T593" s="236"/>
    </row>
    <row r="594" spans="1:20">
      <c r="A594" s="236"/>
      <c r="B594" s="236"/>
      <c r="C594" s="236"/>
      <c r="D594" s="236"/>
      <c r="E594" s="236"/>
      <c r="F594" s="236"/>
      <c r="G594" s="236"/>
      <c r="H594" s="236"/>
      <c r="I594" s="66"/>
      <c r="J594" s="66"/>
      <c r="K594" s="236"/>
      <c r="L594" s="236"/>
      <c r="M594" s="236"/>
      <c r="N594" s="236"/>
      <c r="O594" s="236"/>
      <c r="P594" s="236"/>
      <c r="Q594" s="236"/>
      <c r="R594" s="236"/>
      <c r="S594" s="236"/>
      <c r="T594" s="236"/>
    </row>
    <row r="595" spans="1:20">
      <c r="A595" s="236"/>
      <c r="B595" s="236"/>
      <c r="C595" s="236"/>
      <c r="D595" s="236"/>
      <c r="E595" s="236"/>
      <c r="F595" s="236"/>
      <c r="G595" s="236"/>
      <c r="H595" s="236"/>
      <c r="I595" s="66"/>
      <c r="J595" s="66"/>
      <c r="K595" s="236"/>
      <c r="L595" s="236"/>
      <c r="M595" s="236"/>
      <c r="N595" s="236"/>
      <c r="O595" s="236"/>
      <c r="P595" s="236"/>
      <c r="Q595" s="236"/>
      <c r="R595" s="236"/>
      <c r="S595" s="236"/>
      <c r="T595" s="236"/>
    </row>
    <row r="596" spans="1:20">
      <c r="A596" s="236"/>
      <c r="B596" s="236"/>
      <c r="C596" s="236"/>
      <c r="D596" s="236"/>
      <c r="E596" s="236"/>
      <c r="F596" s="236"/>
      <c r="G596" s="236"/>
      <c r="H596" s="236"/>
      <c r="I596" s="66"/>
      <c r="J596" s="66"/>
      <c r="K596" s="236"/>
      <c r="L596" s="236"/>
      <c r="M596" s="236"/>
      <c r="N596" s="236"/>
      <c r="O596" s="236"/>
      <c r="P596" s="236"/>
      <c r="Q596" s="236"/>
      <c r="R596" s="236"/>
      <c r="S596" s="236"/>
      <c r="T596" s="236"/>
    </row>
    <row r="597" spans="1:20">
      <c r="A597" s="236"/>
      <c r="B597" s="236"/>
      <c r="C597" s="236"/>
      <c r="D597" s="236"/>
      <c r="E597" s="236"/>
      <c r="F597" s="236"/>
      <c r="G597" s="236"/>
      <c r="H597" s="236"/>
      <c r="I597" s="66"/>
      <c r="J597" s="66"/>
      <c r="K597" s="236"/>
      <c r="L597" s="236"/>
      <c r="M597" s="236"/>
      <c r="N597" s="236"/>
      <c r="O597" s="236"/>
      <c r="P597" s="236"/>
      <c r="Q597" s="236"/>
      <c r="R597" s="236"/>
      <c r="S597" s="236"/>
      <c r="T597" s="236"/>
    </row>
    <row r="598" spans="1:20">
      <c r="A598" s="236"/>
      <c r="B598" s="236"/>
      <c r="C598" s="236"/>
      <c r="D598" s="236"/>
      <c r="E598" s="236"/>
      <c r="F598" s="236"/>
      <c r="G598" s="236"/>
      <c r="H598" s="236"/>
      <c r="I598" s="66"/>
      <c r="J598" s="66"/>
      <c r="K598" s="236"/>
      <c r="L598" s="236"/>
      <c r="M598" s="236"/>
      <c r="N598" s="236"/>
      <c r="O598" s="236"/>
      <c r="P598" s="236"/>
      <c r="Q598" s="236"/>
      <c r="R598" s="236"/>
      <c r="S598" s="236"/>
      <c r="T598" s="236"/>
    </row>
    <row r="599" spans="1:20">
      <c r="A599" s="236"/>
      <c r="B599" s="236"/>
      <c r="C599" s="236"/>
      <c r="D599" s="236"/>
      <c r="E599" s="236"/>
      <c r="F599" s="236"/>
      <c r="G599" s="236"/>
      <c r="H599" s="236"/>
      <c r="I599" s="66"/>
      <c r="J599" s="66"/>
      <c r="K599" s="236"/>
      <c r="L599" s="236"/>
      <c r="M599" s="236"/>
      <c r="N599" s="236"/>
      <c r="O599" s="236"/>
      <c r="P599" s="236"/>
      <c r="Q599" s="236"/>
      <c r="R599" s="236"/>
      <c r="S599" s="236"/>
      <c r="T599" s="236"/>
    </row>
    <row r="600" spans="1:20">
      <c r="A600" s="236"/>
      <c r="B600" s="236"/>
      <c r="C600" s="236"/>
      <c r="D600" s="236"/>
      <c r="E600" s="236"/>
      <c r="F600" s="236"/>
      <c r="G600" s="236"/>
      <c r="H600" s="236"/>
      <c r="I600" s="66"/>
      <c r="J600" s="66"/>
      <c r="K600" s="236"/>
      <c r="L600" s="236"/>
      <c r="M600" s="236"/>
      <c r="N600" s="236"/>
      <c r="O600" s="236"/>
      <c r="P600" s="236"/>
      <c r="Q600" s="236"/>
      <c r="R600" s="236"/>
      <c r="S600" s="236"/>
      <c r="T600" s="236"/>
    </row>
    <row r="601" spans="1:20">
      <c r="A601" s="236"/>
      <c r="B601" s="236"/>
      <c r="C601" s="236"/>
      <c r="D601" s="236"/>
      <c r="E601" s="236"/>
      <c r="F601" s="236"/>
      <c r="G601" s="236"/>
      <c r="H601" s="236"/>
      <c r="I601" s="66"/>
      <c r="J601" s="66"/>
      <c r="K601" s="236"/>
      <c r="L601" s="236"/>
      <c r="M601" s="236"/>
      <c r="N601" s="236"/>
      <c r="O601" s="236"/>
      <c r="P601" s="236"/>
      <c r="Q601" s="236"/>
      <c r="R601" s="236"/>
      <c r="S601" s="236"/>
      <c r="T601" s="236"/>
    </row>
    <row r="602" spans="1:20">
      <c r="A602" s="236"/>
      <c r="B602" s="236"/>
      <c r="C602" s="236"/>
      <c r="D602" s="236"/>
      <c r="E602" s="236"/>
      <c r="F602" s="236"/>
      <c r="G602" s="236"/>
      <c r="H602" s="236"/>
      <c r="I602" s="66"/>
      <c r="J602" s="66"/>
      <c r="K602" s="236"/>
      <c r="L602" s="236"/>
      <c r="M602" s="236"/>
      <c r="N602" s="236"/>
      <c r="O602" s="236"/>
      <c r="P602" s="236"/>
      <c r="Q602" s="236"/>
      <c r="R602" s="236"/>
      <c r="S602" s="236"/>
      <c r="T602" s="236"/>
    </row>
    <row r="603" spans="1:20">
      <c r="A603" s="236"/>
      <c r="B603" s="236"/>
      <c r="C603" s="236"/>
      <c r="D603" s="236"/>
      <c r="E603" s="236"/>
      <c r="F603" s="236"/>
      <c r="G603" s="236"/>
      <c r="H603" s="236"/>
      <c r="I603" s="66"/>
      <c r="J603" s="66"/>
      <c r="K603" s="236"/>
      <c r="L603" s="236"/>
      <c r="M603" s="236"/>
      <c r="N603" s="236"/>
      <c r="O603" s="236"/>
      <c r="P603" s="236"/>
      <c r="Q603" s="236"/>
      <c r="R603" s="236"/>
      <c r="S603" s="236"/>
      <c r="T603" s="236"/>
    </row>
    <row r="604" spans="1:20">
      <c r="A604" s="236"/>
      <c r="B604" s="236"/>
      <c r="C604" s="236"/>
      <c r="D604" s="236"/>
      <c r="E604" s="236"/>
      <c r="F604" s="236"/>
      <c r="G604" s="236"/>
      <c r="H604" s="236"/>
      <c r="I604" s="66"/>
      <c r="J604" s="66"/>
      <c r="K604" s="236"/>
      <c r="L604" s="236"/>
      <c r="M604" s="236"/>
      <c r="N604" s="236"/>
      <c r="O604" s="236"/>
      <c r="P604" s="236"/>
      <c r="Q604" s="236"/>
      <c r="R604" s="236"/>
      <c r="S604" s="236"/>
      <c r="T604" s="236"/>
    </row>
    <row r="605" spans="1:20">
      <c r="A605" s="236"/>
      <c r="B605" s="236"/>
      <c r="C605" s="236"/>
      <c r="D605" s="236"/>
      <c r="E605" s="236"/>
      <c r="F605" s="236"/>
      <c r="G605" s="236"/>
      <c r="H605" s="236"/>
      <c r="I605" s="66"/>
      <c r="J605" s="66"/>
      <c r="K605" s="236"/>
      <c r="L605" s="236"/>
      <c r="M605" s="236"/>
      <c r="N605" s="236"/>
      <c r="O605" s="236"/>
      <c r="P605" s="236"/>
      <c r="Q605" s="236"/>
      <c r="R605" s="236"/>
      <c r="S605" s="236"/>
      <c r="T605" s="236"/>
    </row>
    <row r="606" spans="1:20">
      <c r="A606" s="236"/>
      <c r="B606" s="236"/>
      <c r="C606" s="236"/>
      <c r="D606" s="236"/>
      <c r="E606" s="236"/>
      <c r="F606" s="236"/>
      <c r="G606" s="236"/>
      <c r="H606" s="236"/>
      <c r="I606" s="66"/>
      <c r="J606" s="66"/>
      <c r="K606" s="236"/>
      <c r="L606" s="236"/>
      <c r="M606" s="236"/>
      <c r="N606" s="236"/>
      <c r="O606" s="236"/>
      <c r="P606" s="236"/>
      <c r="Q606" s="236"/>
      <c r="R606" s="236"/>
      <c r="S606" s="236"/>
      <c r="T606" s="236"/>
    </row>
    <row r="607" spans="1:20">
      <c r="A607" s="236"/>
      <c r="B607" s="236"/>
      <c r="C607" s="236"/>
      <c r="D607" s="236"/>
      <c r="E607" s="236"/>
      <c r="F607" s="236"/>
      <c r="G607" s="236"/>
      <c r="H607" s="236"/>
      <c r="I607" s="66"/>
      <c r="J607" s="66"/>
      <c r="K607" s="236"/>
      <c r="L607" s="236"/>
      <c r="M607" s="236"/>
      <c r="N607" s="236"/>
      <c r="O607" s="236"/>
      <c r="P607" s="236"/>
      <c r="Q607" s="236"/>
      <c r="R607" s="236"/>
      <c r="S607" s="236"/>
      <c r="T607" s="236"/>
    </row>
    <row r="608" spans="1:20">
      <c r="A608" s="236"/>
      <c r="B608" s="236"/>
      <c r="C608" s="236"/>
      <c r="D608" s="236"/>
      <c r="E608" s="236"/>
      <c r="F608" s="236"/>
      <c r="G608" s="236"/>
      <c r="H608" s="236"/>
      <c r="I608" s="66"/>
      <c r="J608" s="66"/>
      <c r="K608" s="236"/>
      <c r="L608" s="236"/>
      <c r="M608" s="236"/>
      <c r="N608" s="236"/>
      <c r="O608" s="236"/>
      <c r="P608" s="236"/>
      <c r="Q608" s="236"/>
      <c r="R608" s="236"/>
      <c r="S608" s="236"/>
      <c r="T608" s="236"/>
    </row>
    <row r="609" spans="1:20">
      <c r="A609" s="236"/>
      <c r="B609" s="236"/>
      <c r="C609" s="236"/>
      <c r="D609" s="236"/>
      <c r="E609" s="236"/>
      <c r="F609" s="236"/>
      <c r="G609" s="236"/>
      <c r="H609" s="236"/>
      <c r="I609" s="66"/>
      <c r="J609" s="66"/>
      <c r="K609" s="236"/>
      <c r="L609" s="236"/>
      <c r="M609" s="236"/>
      <c r="N609" s="236"/>
      <c r="O609" s="236"/>
      <c r="P609" s="236"/>
      <c r="Q609" s="236"/>
      <c r="R609" s="236"/>
      <c r="S609" s="236"/>
      <c r="T609" s="236"/>
    </row>
    <row r="610" spans="1:20">
      <c r="A610" s="236"/>
      <c r="B610" s="236"/>
      <c r="C610" s="236"/>
      <c r="D610" s="236"/>
      <c r="E610" s="236"/>
      <c r="F610" s="236"/>
      <c r="G610" s="236"/>
      <c r="H610" s="236"/>
      <c r="I610" s="66"/>
      <c r="J610" s="66"/>
      <c r="K610" s="236"/>
      <c r="L610" s="236"/>
      <c r="M610" s="236"/>
      <c r="N610" s="236"/>
      <c r="O610" s="236"/>
      <c r="P610" s="236"/>
      <c r="Q610" s="236"/>
      <c r="R610" s="236"/>
      <c r="S610" s="236"/>
      <c r="T610" s="236"/>
    </row>
    <row r="611" spans="1:20">
      <c r="A611" s="236"/>
      <c r="B611" s="236"/>
      <c r="C611" s="236"/>
      <c r="D611" s="236"/>
      <c r="E611" s="236"/>
      <c r="F611" s="236"/>
      <c r="G611" s="236"/>
      <c r="H611" s="236"/>
      <c r="I611" s="66"/>
      <c r="J611" s="66"/>
      <c r="K611" s="236"/>
      <c r="L611" s="236"/>
      <c r="M611" s="236"/>
      <c r="N611" s="236"/>
      <c r="O611" s="236"/>
      <c r="P611" s="236"/>
      <c r="Q611" s="236"/>
      <c r="R611" s="236"/>
      <c r="S611" s="236"/>
      <c r="T611" s="236"/>
    </row>
    <row r="612" spans="1:20">
      <c r="A612" s="236"/>
      <c r="B612" s="236"/>
      <c r="C612" s="236"/>
      <c r="D612" s="236"/>
      <c r="E612" s="236"/>
      <c r="F612" s="236"/>
      <c r="G612" s="236"/>
      <c r="H612" s="236"/>
      <c r="I612" s="66"/>
      <c r="J612" s="66"/>
      <c r="K612" s="236"/>
      <c r="L612" s="236"/>
      <c r="M612" s="236"/>
      <c r="N612" s="236"/>
      <c r="O612" s="236"/>
      <c r="P612" s="236"/>
      <c r="Q612" s="236"/>
      <c r="R612" s="236"/>
      <c r="S612" s="236"/>
      <c r="T612" s="236"/>
    </row>
    <row r="613" spans="1:20">
      <c r="A613" s="236"/>
      <c r="B613" s="236"/>
      <c r="C613" s="236"/>
      <c r="D613" s="236"/>
      <c r="E613" s="236"/>
      <c r="F613" s="236"/>
      <c r="G613" s="236"/>
      <c r="H613" s="236"/>
      <c r="I613" s="66"/>
      <c r="J613" s="66"/>
      <c r="K613" s="236"/>
      <c r="L613" s="236"/>
      <c r="M613" s="236"/>
      <c r="N613" s="236"/>
      <c r="O613" s="236"/>
      <c r="P613" s="236"/>
      <c r="Q613" s="236"/>
      <c r="R613" s="236"/>
      <c r="S613" s="236"/>
      <c r="T613" s="236"/>
    </row>
    <row r="614" spans="1:20">
      <c r="A614" s="236"/>
      <c r="B614" s="236"/>
      <c r="C614" s="236"/>
      <c r="D614" s="236"/>
      <c r="E614" s="236"/>
      <c r="F614" s="236"/>
      <c r="G614" s="236"/>
      <c r="H614" s="236"/>
      <c r="I614" s="66"/>
      <c r="J614" s="66"/>
      <c r="K614" s="236"/>
      <c r="L614" s="236"/>
      <c r="M614" s="236"/>
      <c r="N614" s="236"/>
      <c r="O614" s="236"/>
      <c r="P614" s="236"/>
      <c r="Q614" s="236"/>
      <c r="R614" s="236"/>
      <c r="S614" s="236"/>
      <c r="T614" s="236"/>
    </row>
    <row r="615" spans="1:20">
      <c r="A615" s="236"/>
      <c r="B615" s="236"/>
      <c r="C615" s="236"/>
      <c r="D615" s="236"/>
      <c r="E615" s="236"/>
      <c r="F615" s="236"/>
      <c r="G615" s="236"/>
      <c r="H615" s="236"/>
      <c r="I615" s="66"/>
      <c r="J615" s="66"/>
      <c r="K615" s="236"/>
      <c r="L615" s="236"/>
      <c r="M615" s="236"/>
      <c r="N615" s="236"/>
      <c r="O615" s="236"/>
      <c r="P615" s="236"/>
      <c r="Q615" s="236"/>
      <c r="R615" s="236"/>
      <c r="S615" s="236"/>
      <c r="T615" s="236"/>
    </row>
    <row r="616" spans="1:20">
      <c r="A616" s="236"/>
      <c r="B616" s="236"/>
      <c r="C616" s="236"/>
      <c r="D616" s="236"/>
      <c r="E616" s="236"/>
      <c r="F616" s="236"/>
      <c r="G616" s="236"/>
      <c r="H616" s="236"/>
      <c r="I616" s="66"/>
      <c r="J616" s="66"/>
      <c r="K616" s="236"/>
      <c r="L616" s="236"/>
      <c r="M616" s="236"/>
      <c r="N616" s="236"/>
      <c r="O616" s="236"/>
      <c r="P616" s="236"/>
      <c r="Q616" s="236"/>
      <c r="R616" s="236"/>
      <c r="S616" s="236"/>
      <c r="T616" s="236"/>
    </row>
    <row r="617" spans="1:20">
      <c r="A617" s="236"/>
      <c r="B617" s="236"/>
      <c r="C617" s="236"/>
      <c r="D617" s="236"/>
      <c r="E617" s="236"/>
      <c r="F617" s="236"/>
      <c r="G617" s="236"/>
      <c r="H617" s="236"/>
      <c r="I617" s="66"/>
      <c r="J617" s="66"/>
      <c r="K617" s="236"/>
      <c r="L617" s="236"/>
      <c r="M617" s="236"/>
      <c r="N617" s="236"/>
      <c r="O617" s="236"/>
      <c r="P617" s="236"/>
      <c r="Q617" s="236"/>
      <c r="R617" s="236"/>
      <c r="S617" s="236"/>
      <c r="T617" s="236"/>
    </row>
    <row r="618" spans="1:20">
      <c r="A618" s="236"/>
      <c r="B618" s="236"/>
      <c r="C618" s="236"/>
      <c r="D618" s="236"/>
      <c r="E618" s="236"/>
      <c r="F618" s="236"/>
      <c r="G618" s="236"/>
      <c r="H618" s="236"/>
      <c r="I618" s="66"/>
      <c r="J618" s="66"/>
      <c r="K618" s="236"/>
      <c r="L618" s="236"/>
      <c r="M618" s="236"/>
      <c r="N618" s="236"/>
      <c r="O618" s="236"/>
      <c r="P618" s="236"/>
      <c r="Q618" s="236"/>
      <c r="R618" s="236"/>
      <c r="S618" s="236"/>
      <c r="T618" s="236"/>
    </row>
    <row r="619" spans="1:20">
      <c r="A619" s="236"/>
      <c r="B619" s="236"/>
      <c r="C619" s="236"/>
      <c r="D619" s="236"/>
      <c r="E619" s="236"/>
      <c r="F619" s="236"/>
      <c r="G619" s="236"/>
      <c r="H619" s="236"/>
      <c r="I619" s="66"/>
      <c r="J619" s="66"/>
      <c r="K619" s="236"/>
      <c r="L619" s="236"/>
      <c r="M619" s="236"/>
      <c r="N619" s="236"/>
      <c r="O619" s="236"/>
      <c r="P619" s="236"/>
      <c r="Q619" s="236"/>
      <c r="R619" s="236"/>
      <c r="S619" s="236"/>
      <c r="T619" s="236"/>
    </row>
    <row r="620" spans="1:20">
      <c r="A620" s="236"/>
      <c r="B620" s="236"/>
      <c r="C620" s="236"/>
      <c r="D620" s="236"/>
      <c r="E620" s="236"/>
      <c r="F620" s="236"/>
      <c r="G620" s="236"/>
      <c r="H620" s="236"/>
      <c r="I620" s="66"/>
      <c r="J620" s="66"/>
      <c r="K620" s="236"/>
      <c r="L620" s="236"/>
      <c r="M620" s="236"/>
      <c r="N620" s="236"/>
      <c r="O620" s="236"/>
      <c r="P620" s="236"/>
      <c r="Q620" s="236"/>
      <c r="R620" s="236"/>
      <c r="S620" s="236"/>
      <c r="T620" s="236"/>
    </row>
    <row r="621" spans="1:20">
      <c r="A621" s="236"/>
      <c r="B621" s="236"/>
      <c r="C621" s="236"/>
      <c r="D621" s="236"/>
      <c r="E621" s="236"/>
      <c r="F621" s="236"/>
      <c r="G621" s="236"/>
      <c r="H621" s="236"/>
      <c r="I621" s="66"/>
      <c r="J621" s="66"/>
      <c r="K621" s="236"/>
      <c r="L621" s="236"/>
      <c r="M621" s="236"/>
      <c r="N621" s="236"/>
      <c r="O621" s="236"/>
      <c r="P621" s="236"/>
      <c r="Q621" s="236"/>
      <c r="R621" s="236"/>
      <c r="S621" s="236"/>
      <c r="T621" s="236"/>
    </row>
    <row r="622" spans="1:20">
      <c r="A622" s="236"/>
      <c r="B622" s="236"/>
      <c r="C622" s="236"/>
      <c r="D622" s="236"/>
      <c r="E622" s="236"/>
      <c r="F622" s="236"/>
      <c r="G622" s="236"/>
      <c r="H622" s="236"/>
      <c r="I622" s="66"/>
      <c r="J622" s="66"/>
      <c r="K622" s="236"/>
      <c r="L622" s="236"/>
      <c r="M622" s="236"/>
      <c r="N622" s="236"/>
      <c r="O622" s="236"/>
      <c r="P622" s="236"/>
      <c r="Q622" s="236"/>
      <c r="R622" s="236"/>
      <c r="S622" s="236"/>
      <c r="T622" s="236"/>
    </row>
    <row r="623" spans="1:20">
      <c r="A623" s="236"/>
      <c r="B623" s="236"/>
      <c r="C623" s="236"/>
      <c r="D623" s="236"/>
      <c r="E623" s="236"/>
      <c r="F623" s="236"/>
      <c r="G623" s="236"/>
      <c r="H623" s="236"/>
      <c r="I623" s="66"/>
      <c r="J623" s="66"/>
      <c r="K623" s="236"/>
      <c r="L623" s="236"/>
      <c r="M623" s="236"/>
      <c r="N623" s="236"/>
      <c r="O623" s="236"/>
      <c r="P623" s="236"/>
      <c r="Q623" s="236"/>
      <c r="R623" s="236"/>
      <c r="S623" s="236"/>
      <c r="T623" s="236"/>
    </row>
    <row r="624" spans="1:20">
      <c r="A624" s="236"/>
      <c r="B624" s="236"/>
      <c r="C624" s="236"/>
      <c r="D624" s="236"/>
      <c r="E624" s="236"/>
      <c r="F624" s="236"/>
      <c r="G624" s="236"/>
      <c r="H624" s="236"/>
      <c r="I624" s="66"/>
      <c r="J624" s="66"/>
      <c r="K624" s="236"/>
      <c r="L624" s="236"/>
      <c r="M624" s="236"/>
      <c r="N624" s="236"/>
      <c r="O624" s="236"/>
      <c r="P624" s="236"/>
      <c r="Q624" s="236"/>
      <c r="R624" s="236"/>
      <c r="S624" s="236"/>
      <c r="T624" s="236"/>
    </row>
    <row r="625" spans="1:20">
      <c r="A625" s="236"/>
      <c r="B625" s="236"/>
      <c r="C625" s="236"/>
      <c r="D625" s="236"/>
      <c r="E625" s="236"/>
      <c r="F625" s="236"/>
      <c r="G625" s="236"/>
      <c r="H625" s="236"/>
      <c r="I625" s="66"/>
      <c r="J625" s="66"/>
      <c r="K625" s="236"/>
      <c r="L625" s="236"/>
      <c r="M625" s="236"/>
      <c r="N625" s="236"/>
      <c r="O625" s="236"/>
      <c r="P625" s="236"/>
      <c r="Q625" s="236"/>
      <c r="R625" s="236"/>
      <c r="S625" s="236"/>
      <c r="T625" s="236"/>
    </row>
    <row r="626" spans="1:20">
      <c r="A626" s="236"/>
      <c r="B626" s="236"/>
      <c r="C626" s="236"/>
      <c r="D626" s="236"/>
      <c r="E626" s="236"/>
      <c r="F626" s="236"/>
      <c r="G626" s="236"/>
      <c r="H626" s="236"/>
      <c r="I626" s="66"/>
      <c r="J626" s="66"/>
      <c r="K626" s="236"/>
      <c r="L626" s="236"/>
      <c r="M626" s="236"/>
      <c r="N626" s="236"/>
      <c r="O626" s="236"/>
      <c r="P626" s="236"/>
      <c r="Q626" s="236"/>
      <c r="R626" s="236"/>
      <c r="S626" s="236"/>
      <c r="T626" s="236"/>
    </row>
    <row r="627" spans="1:20">
      <c r="A627" s="236"/>
      <c r="B627" s="236"/>
      <c r="C627" s="236"/>
      <c r="D627" s="236"/>
      <c r="E627" s="236"/>
      <c r="F627" s="236"/>
      <c r="G627" s="236"/>
      <c r="H627" s="236"/>
      <c r="I627" s="66"/>
      <c r="J627" s="66"/>
      <c r="K627" s="236"/>
      <c r="L627" s="236"/>
      <c r="M627" s="236"/>
      <c r="N627" s="236"/>
      <c r="O627" s="236"/>
      <c r="P627" s="236"/>
      <c r="Q627" s="236"/>
      <c r="R627" s="236"/>
      <c r="S627" s="236"/>
      <c r="T627" s="236"/>
    </row>
    <row r="628" spans="1:20">
      <c r="A628" s="236"/>
      <c r="B628" s="236"/>
      <c r="C628" s="236"/>
      <c r="D628" s="236"/>
      <c r="E628" s="236"/>
      <c r="F628" s="236"/>
      <c r="G628" s="236"/>
      <c r="H628" s="236"/>
      <c r="I628" s="66"/>
      <c r="J628" s="66"/>
      <c r="K628" s="236"/>
      <c r="L628" s="236"/>
      <c r="M628" s="236"/>
      <c r="N628" s="236"/>
      <c r="O628" s="236"/>
      <c r="P628" s="236"/>
      <c r="Q628" s="236"/>
      <c r="R628" s="236"/>
      <c r="S628" s="236"/>
      <c r="T628" s="236"/>
    </row>
    <row r="629" spans="1:20">
      <c r="A629" s="236"/>
      <c r="B629" s="236"/>
      <c r="C629" s="236"/>
      <c r="D629" s="236"/>
      <c r="E629" s="236"/>
      <c r="F629" s="236"/>
      <c r="G629" s="236"/>
      <c r="H629" s="236"/>
      <c r="I629" s="66"/>
      <c r="J629" s="66"/>
      <c r="K629" s="236"/>
      <c r="L629" s="236"/>
      <c r="M629" s="236"/>
      <c r="N629" s="236"/>
      <c r="O629" s="236"/>
      <c r="P629" s="236"/>
      <c r="Q629" s="236"/>
      <c r="R629" s="236"/>
      <c r="S629" s="236"/>
      <c r="T629" s="236"/>
    </row>
    <row r="630" spans="1:20">
      <c r="A630" s="236"/>
      <c r="B630" s="236"/>
      <c r="C630" s="236"/>
      <c r="D630" s="236"/>
      <c r="E630" s="236"/>
      <c r="F630" s="236"/>
      <c r="G630" s="236"/>
      <c r="H630" s="236"/>
      <c r="I630" s="66"/>
      <c r="J630" s="66"/>
      <c r="K630" s="236"/>
      <c r="L630" s="236"/>
      <c r="M630" s="236"/>
      <c r="N630" s="236"/>
      <c r="O630" s="236"/>
      <c r="P630" s="236"/>
      <c r="Q630" s="236"/>
      <c r="R630" s="236"/>
      <c r="S630" s="236"/>
      <c r="T630" s="236"/>
    </row>
    <row r="631" spans="1:20">
      <c r="A631" s="236"/>
      <c r="B631" s="236"/>
      <c r="C631" s="236"/>
      <c r="D631" s="236"/>
      <c r="E631" s="236"/>
      <c r="F631" s="236"/>
      <c r="G631" s="236"/>
      <c r="H631" s="236"/>
      <c r="I631" s="66"/>
      <c r="J631" s="66"/>
      <c r="K631" s="236"/>
      <c r="L631" s="236"/>
      <c r="M631" s="236"/>
      <c r="N631" s="236"/>
      <c r="O631" s="236"/>
      <c r="P631" s="236"/>
      <c r="Q631" s="236"/>
      <c r="R631" s="236"/>
      <c r="S631" s="236"/>
      <c r="T631" s="236"/>
    </row>
    <row r="632" spans="1:20">
      <c r="A632" s="236"/>
      <c r="B632" s="236"/>
      <c r="C632" s="236"/>
      <c r="D632" s="236"/>
      <c r="E632" s="236"/>
      <c r="F632" s="236"/>
      <c r="G632" s="236"/>
      <c r="H632" s="236"/>
      <c r="I632" s="66"/>
      <c r="J632" s="66"/>
      <c r="K632" s="236"/>
      <c r="L632" s="236"/>
      <c r="M632" s="236"/>
      <c r="N632" s="236"/>
      <c r="O632" s="236"/>
      <c r="P632" s="236"/>
      <c r="Q632" s="236"/>
      <c r="R632" s="236"/>
      <c r="S632" s="236"/>
      <c r="T632" s="236"/>
    </row>
    <row r="633" spans="1:20">
      <c r="A633" s="236"/>
      <c r="B633" s="236"/>
      <c r="C633" s="236"/>
      <c r="D633" s="236"/>
      <c r="E633" s="236"/>
      <c r="F633" s="236"/>
      <c r="G633" s="236"/>
      <c r="H633" s="236"/>
      <c r="I633" s="66"/>
      <c r="J633" s="66"/>
      <c r="K633" s="236"/>
      <c r="L633" s="236"/>
      <c r="M633" s="236"/>
      <c r="N633" s="236"/>
      <c r="O633" s="236"/>
      <c r="P633" s="236"/>
      <c r="Q633" s="236"/>
      <c r="R633" s="236"/>
      <c r="S633" s="236"/>
      <c r="T633" s="236"/>
    </row>
    <row r="634" spans="1:20">
      <c r="A634" s="236"/>
      <c r="B634" s="236"/>
      <c r="C634" s="236"/>
      <c r="D634" s="236"/>
      <c r="E634" s="236"/>
      <c r="F634" s="236"/>
      <c r="G634" s="236"/>
      <c r="H634" s="236"/>
      <c r="I634" s="66"/>
      <c r="J634" s="66"/>
      <c r="K634" s="236"/>
      <c r="L634" s="236"/>
      <c r="M634" s="236"/>
      <c r="N634" s="236"/>
      <c r="O634" s="236"/>
      <c r="P634" s="236"/>
      <c r="Q634" s="236"/>
      <c r="R634" s="236"/>
      <c r="S634" s="236"/>
      <c r="T634" s="236"/>
    </row>
    <row r="635" spans="1:20">
      <c r="A635" s="236"/>
      <c r="B635" s="236"/>
      <c r="C635" s="236"/>
      <c r="D635" s="236"/>
      <c r="E635" s="236"/>
      <c r="F635" s="236"/>
      <c r="G635" s="236"/>
      <c r="H635" s="236"/>
      <c r="I635" s="66"/>
      <c r="J635" s="66"/>
      <c r="K635" s="236"/>
      <c r="L635" s="236"/>
      <c r="M635" s="236"/>
      <c r="N635" s="236"/>
      <c r="O635" s="236"/>
      <c r="P635" s="236"/>
      <c r="Q635" s="236"/>
      <c r="R635" s="236"/>
      <c r="S635" s="236"/>
      <c r="T635" s="236"/>
    </row>
    <row r="636" spans="1:20">
      <c r="A636" s="236"/>
      <c r="B636" s="236"/>
      <c r="C636" s="236"/>
      <c r="D636" s="236"/>
      <c r="E636" s="236"/>
      <c r="F636" s="236"/>
      <c r="G636" s="236"/>
      <c r="H636" s="236"/>
      <c r="I636" s="66"/>
      <c r="J636" s="66"/>
      <c r="K636" s="236"/>
      <c r="L636" s="236"/>
      <c r="M636" s="236"/>
      <c r="N636" s="236"/>
      <c r="O636" s="236"/>
      <c r="P636" s="236"/>
      <c r="Q636" s="236"/>
      <c r="R636" s="236"/>
      <c r="S636" s="236"/>
      <c r="T636" s="236"/>
    </row>
    <row r="637" spans="1:20">
      <c r="A637" s="236"/>
      <c r="B637" s="236"/>
      <c r="C637" s="236"/>
      <c r="D637" s="236"/>
      <c r="E637" s="236"/>
      <c r="F637" s="236"/>
      <c r="G637" s="236"/>
      <c r="H637" s="236"/>
      <c r="I637" s="66"/>
      <c r="J637" s="66"/>
      <c r="K637" s="236"/>
      <c r="L637" s="236"/>
      <c r="M637" s="236"/>
      <c r="N637" s="236"/>
      <c r="O637" s="236"/>
      <c r="P637" s="236"/>
      <c r="Q637" s="236"/>
      <c r="R637" s="236"/>
      <c r="S637" s="236"/>
      <c r="T637" s="236"/>
    </row>
    <row r="638" spans="1:20">
      <c r="A638" s="236"/>
      <c r="B638" s="236"/>
      <c r="C638" s="236"/>
      <c r="D638" s="236"/>
      <c r="E638" s="236"/>
      <c r="F638" s="236"/>
      <c r="G638" s="236"/>
      <c r="H638" s="236"/>
      <c r="I638" s="66"/>
      <c r="J638" s="66"/>
      <c r="K638" s="236"/>
      <c r="L638" s="236"/>
      <c r="M638" s="236"/>
      <c r="N638" s="236"/>
      <c r="O638" s="236"/>
      <c r="P638" s="236"/>
      <c r="Q638" s="236"/>
      <c r="R638" s="236"/>
      <c r="S638" s="236"/>
      <c r="T638" s="236"/>
    </row>
    <row r="639" spans="1:20">
      <c r="A639" s="236"/>
      <c r="B639" s="236"/>
      <c r="C639" s="236"/>
      <c r="D639" s="236"/>
      <c r="E639" s="236"/>
      <c r="F639" s="236"/>
      <c r="G639" s="236"/>
      <c r="H639" s="236"/>
      <c r="I639" s="66"/>
      <c r="J639" s="66"/>
      <c r="K639" s="236"/>
      <c r="L639" s="236"/>
      <c r="M639" s="236"/>
      <c r="N639" s="236"/>
      <c r="O639" s="236"/>
      <c r="P639" s="236"/>
      <c r="Q639" s="236"/>
      <c r="R639" s="236"/>
      <c r="S639" s="236"/>
      <c r="T639" s="236"/>
    </row>
    <row r="640" spans="1:20">
      <c r="A640" s="236"/>
      <c r="B640" s="236"/>
      <c r="C640" s="236"/>
      <c r="D640" s="236"/>
      <c r="E640" s="236"/>
      <c r="F640" s="236"/>
      <c r="G640" s="236"/>
      <c r="H640" s="236"/>
      <c r="I640" s="66"/>
      <c r="J640" s="66"/>
      <c r="K640" s="236"/>
      <c r="L640" s="236"/>
      <c r="M640" s="236"/>
      <c r="N640" s="236"/>
      <c r="O640" s="236"/>
      <c r="P640" s="236"/>
      <c r="Q640" s="236"/>
      <c r="R640" s="236"/>
      <c r="S640" s="236"/>
      <c r="T640" s="236"/>
    </row>
    <row r="641" spans="1:20">
      <c r="A641" s="236"/>
      <c r="B641" s="236"/>
      <c r="C641" s="236"/>
      <c r="D641" s="236"/>
      <c r="E641" s="236"/>
      <c r="F641" s="236"/>
      <c r="G641" s="236"/>
      <c r="H641" s="236"/>
      <c r="I641" s="66"/>
      <c r="J641" s="66"/>
      <c r="K641" s="236"/>
      <c r="L641" s="236"/>
      <c r="M641" s="236"/>
      <c r="N641" s="236"/>
      <c r="O641" s="236"/>
      <c r="P641" s="236"/>
      <c r="Q641" s="236"/>
      <c r="R641" s="236"/>
      <c r="S641" s="236"/>
      <c r="T641" s="236"/>
    </row>
    <row r="642" spans="1:20">
      <c r="A642" s="236"/>
      <c r="B642" s="236"/>
      <c r="C642" s="236"/>
      <c r="D642" s="236"/>
      <c r="E642" s="236"/>
      <c r="F642" s="236"/>
      <c r="G642" s="236"/>
      <c r="H642" s="236"/>
      <c r="I642" s="66"/>
      <c r="J642" s="66"/>
      <c r="K642" s="236"/>
      <c r="L642" s="236"/>
      <c r="M642" s="236"/>
      <c r="N642" s="236"/>
      <c r="O642" s="236"/>
      <c r="P642" s="236"/>
      <c r="Q642" s="236"/>
      <c r="R642" s="236"/>
      <c r="S642" s="236"/>
      <c r="T642" s="236"/>
    </row>
    <row r="643" spans="1:20">
      <c r="A643" s="236"/>
      <c r="B643" s="236"/>
      <c r="C643" s="236"/>
      <c r="D643" s="236"/>
      <c r="E643" s="236"/>
      <c r="F643" s="236"/>
      <c r="G643" s="236"/>
      <c r="H643" s="236"/>
      <c r="I643" s="66"/>
      <c r="J643" s="66"/>
      <c r="K643" s="236"/>
      <c r="L643" s="236"/>
      <c r="M643" s="236"/>
      <c r="N643" s="236"/>
      <c r="O643" s="236"/>
      <c r="P643" s="236"/>
      <c r="Q643" s="236"/>
      <c r="R643" s="236"/>
      <c r="S643" s="236"/>
      <c r="T643" s="236"/>
    </row>
    <row r="644" spans="1:20">
      <c r="A644" s="236"/>
      <c r="B644" s="236"/>
      <c r="C644" s="236"/>
      <c r="D644" s="236"/>
      <c r="E644" s="236"/>
      <c r="F644" s="236"/>
      <c r="G644" s="236"/>
      <c r="H644" s="236"/>
      <c r="I644" s="66"/>
      <c r="J644" s="66"/>
      <c r="K644" s="236"/>
      <c r="L644" s="236"/>
      <c r="M644" s="236"/>
      <c r="N644" s="236"/>
      <c r="O644" s="236"/>
      <c r="P644" s="236"/>
      <c r="Q644" s="236"/>
      <c r="R644" s="236"/>
      <c r="S644" s="236"/>
      <c r="T644" s="236"/>
    </row>
    <row r="645" spans="1:20">
      <c r="A645" s="236"/>
      <c r="B645" s="236"/>
      <c r="C645" s="236"/>
      <c r="D645" s="236"/>
      <c r="E645" s="236"/>
      <c r="F645" s="236"/>
      <c r="G645" s="236"/>
      <c r="H645" s="236"/>
      <c r="I645" s="66"/>
      <c r="J645" s="66"/>
      <c r="K645" s="236"/>
      <c r="L645" s="236"/>
      <c r="M645" s="236"/>
      <c r="N645" s="236"/>
      <c r="O645" s="236"/>
      <c r="P645" s="236"/>
      <c r="Q645" s="236"/>
      <c r="R645" s="236"/>
      <c r="S645" s="236"/>
      <c r="T645" s="236"/>
    </row>
    <row r="646" spans="1:20">
      <c r="A646" s="236"/>
      <c r="B646" s="236"/>
      <c r="C646" s="236"/>
      <c r="D646" s="236"/>
      <c r="E646" s="236"/>
      <c r="F646" s="236"/>
      <c r="G646" s="236"/>
      <c r="H646" s="236"/>
      <c r="I646" s="66"/>
      <c r="J646" s="66"/>
      <c r="K646" s="236"/>
      <c r="L646" s="236"/>
      <c r="M646" s="236"/>
      <c r="N646" s="236"/>
      <c r="O646" s="236"/>
      <c r="P646" s="236"/>
      <c r="Q646" s="236"/>
      <c r="R646" s="236"/>
      <c r="S646" s="236"/>
      <c r="T646" s="236"/>
    </row>
    <row r="647" spans="1:20">
      <c r="A647" s="236"/>
      <c r="B647" s="236"/>
      <c r="C647" s="236"/>
      <c r="D647" s="236"/>
      <c r="E647" s="236"/>
      <c r="F647" s="236"/>
      <c r="G647" s="236"/>
      <c r="H647" s="236"/>
      <c r="I647" s="66"/>
      <c r="J647" s="66"/>
      <c r="K647" s="236"/>
      <c r="L647" s="236"/>
      <c r="M647" s="236"/>
      <c r="N647" s="236"/>
      <c r="O647" s="236"/>
      <c r="P647" s="236"/>
      <c r="Q647" s="236"/>
      <c r="R647" s="236"/>
      <c r="S647" s="236"/>
      <c r="T647" s="236"/>
    </row>
    <row r="648" spans="1:20">
      <c r="A648" s="236"/>
      <c r="B648" s="236"/>
      <c r="C648" s="236"/>
      <c r="D648" s="236"/>
      <c r="E648" s="236"/>
      <c r="F648" s="236"/>
      <c r="G648" s="236"/>
      <c r="H648" s="236"/>
      <c r="I648" s="66"/>
      <c r="J648" s="66"/>
      <c r="K648" s="236"/>
      <c r="L648" s="236"/>
      <c r="M648" s="236"/>
      <c r="N648" s="236"/>
      <c r="O648" s="236"/>
      <c r="P648" s="236"/>
      <c r="Q648" s="236"/>
      <c r="R648" s="236"/>
      <c r="S648" s="236"/>
      <c r="T648" s="236"/>
    </row>
    <row r="649" spans="1:20">
      <c r="A649" s="236"/>
      <c r="B649" s="236"/>
      <c r="C649" s="236"/>
      <c r="D649" s="236"/>
      <c r="E649" s="236"/>
      <c r="F649" s="236"/>
      <c r="G649" s="236"/>
      <c r="H649" s="236"/>
      <c r="I649" s="66"/>
      <c r="J649" s="66"/>
      <c r="K649" s="236"/>
      <c r="L649" s="236"/>
      <c r="M649" s="236"/>
      <c r="N649" s="236"/>
      <c r="O649" s="236"/>
      <c r="P649" s="236"/>
      <c r="Q649" s="236"/>
      <c r="R649" s="236"/>
      <c r="S649" s="236"/>
      <c r="T649" s="236"/>
    </row>
    <row r="650" spans="1:20">
      <c r="A650" s="236"/>
      <c r="B650" s="236"/>
      <c r="C650" s="236"/>
      <c r="D650" s="236"/>
      <c r="E650" s="236"/>
      <c r="F650" s="236"/>
      <c r="G650" s="236"/>
      <c r="H650" s="236"/>
      <c r="I650" s="66"/>
      <c r="J650" s="66"/>
      <c r="K650" s="236"/>
      <c r="L650" s="236"/>
      <c r="M650" s="236"/>
      <c r="N650" s="236"/>
      <c r="O650" s="236"/>
      <c r="P650" s="236"/>
      <c r="Q650" s="236"/>
      <c r="R650" s="236"/>
      <c r="S650" s="236"/>
      <c r="T650" s="236"/>
    </row>
    <row r="651" spans="1:20">
      <c r="A651" s="236"/>
      <c r="B651" s="236"/>
      <c r="C651" s="236"/>
      <c r="D651" s="236"/>
      <c r="E651" s="236"/>
      <c r="F651" s="236"/>
      <c r="G651" s="236"/>
      <c r="H651" s="236"/>
      <c r="I651" s="66"/>
      <c r="J651" s="66"/>
      <c r="K651" s="236"/>
      <c r="L651" s="236"/>
      <c r="M651" s="236"/>
      <c r="N651" s="236"/>
      <c r="O651" s="236"/>
      <c r="P651" s="236"/>
      <c r="Q651" s="236"/>
      <c r="R651" s="236"/>
      <c r="S651" s="236"/>
      <c r="T651" s="236"/>
    </row>
    <row r="652" spans="1:20">
      <c r="A652" s="236"/>
      <c r="B652" s="236"/>
      <c r="C652" s="236"/>
      <c r="D652" s="236"/>
      <c r="E652" s="236"/>
      <c r="F652" s="236"/>
      <c r="G652" s="236"/>
      <c r="H652" s="236"/>
      <c r="I652" s="66"/>
      <c r="J652" s="66"/>
      <c r="K652" s="236"/>
      <c r="L652" s="236"/>
      <c r="M652" s="236"/>
      <c r="N652" s="236"/>
      <c r="O652" s="236"/>
      <c r="P652" s="236"/>
      <c r="Q652" s="236"/>
      <c r="R652" s="236"/>
      <c r="S652" s="236"/>
      <c r="T652" s="236"/>
    </row>
    <row r="653" spans="1:20">
      <c r="A653" s="236"/>
      <c r="B653" s="236"/>
      <c r="C653" s="236"/>
      <c r="D653" s="236"/>
      <c r="E653" s="236"/>
      <c r="F653" s="236"/>
      <c r="G653" s="236"/>
      <c r="H653" s="236"/>
      <c r="I653" s="66"/>
      <c r="J653" s="66"/>
      <c r="K653" s="236"/>
      <c r="L653" s="236"/>
      <c r="M653" s="236"/>
      <c r="N653" s="236"/>
      <c r="O653" s="236"/>
      <c r="P653" s="236"/>
      <c r="Q653" s="236"/>
      <c r="R653" s="236"/>
      <c r="S653" s="236"/>
      <c r="T653" s="236"/>
    </row>
    <row r="654" spans="1:20">
      <c r="A654" s="236"/>
      <c r="B654" s="236"/>
      <c r="C654" s="236"/>
      <c r="D654" s="236"/>
      <c r="E654" s="236"/>
      <c r="F654" s="236"/>
      <c r="G654" s="236"/>
      <c r="H654" s="236"/>
      <c r="I654" s="66"/>
      <c r="J654" s="66"/>
      <c r="K654" s="236"/>
      <c r="L654" s="236"/>
      <c r="M654" s="236"/>
      <c r="N654" s="236"/>
      <c r="O654" s="236"/>
      <c r="P654" s="236"/>
      <c r="Q654" s="236"/>
      <c r="R654" s="236"/>
      <c r="S654" s="236"/>
      <c r="T654" s="236"/>
    </row>
    <row r="655" spans="1:20">
      <c r="A655" s="236"/>
      <c r="B655" s="236"/>
      <c r="C655" s="236"/>
      <c r="D655" s="236"/>
      <c r="E655" s="236"/>
      <c r="F655" s="236"/>
      <c r="G655" s="236"/>
      <c r="H655" s="236"/>
      <c r="I655" s="66"/>
      <c r="J655" s="66"/>
      <c r="K655" s="236"/>
      <c r="L655" s="236"/>
      <c r="M655" s="236"/>
      <c r="N655" s="236"/>
      <c r="O655" s="236"/>
      <c r="P655" s="236"/>
      <c r="Q655" s="236"/>
      <c r="R655" s="236"/>
      <c r="S655" s="236"/>
      <c r="T655" s="236"/>
    </row>
    <row r="656" spans="1:20">
      <c r="A656" s="236"/>
      <c r="B656" s="236"/>
      <c r="C656" s="236"/>
      <c r="D656" s="236"/>
      <c r="E656" s="236"/>
      <c r="F656" s="236"/>
      <c r="G656" s="236"/>
      <c r="H656" s="236"/>
      <c r="I656" s="66"/>
      <c r="J656" s="66"/>
      <c r="K656" s="236"/>
      <c r="L656" s="236"/>
      <c r="M656" s="236"/>
      <c r="N656" s="236"/>
      <c r="O656" s="236"/>
      <c r="P656" s="236"/>
      <c r="Q656" s="236"/>
      <c r="R656" s="236"/>
      <c r="S656" s="236"/>
      <c r="T656" s="236"/>
    </row>
    <row r="657" spans="1:20">
      <c r="A657" s="236"/>
      <c r="B657" s="236"/>
      <c r="C657" s="236"/>
      <c r="D657" s="236"/>
      <c r="E657" s="236"/>
      <c r="F657" s="236"/>
      <c r="G657" s="236"/>
      <c r="H657" s="236"/>
      <c r="I657" s="66"/>
      <c r="J657" s="66"/>
      <c r="K657" s="236"/>
      <c r="L657" s="236"/>
      <c r="M657" s="236"/>
      <c r="N657" s="236"/>
      <c r="O657" s="236"/>
      <c r="P657" s="236"/>
      <c r="Q657" s="236"/>
      <c r="R657" s="236"/>
      <c r="S657" s="236"/>
      <c r="T657" s="236"/>
    </row>
    <row r="658" spans="1:20">
      <c r="A658" s="236"/>
      <c r="B658" s="236"/>
      <c r="C658" s="236"/>
      <c r="D658" s="236"/>
      <c r="E658" s="236"/>
      <c r="F658" s="236"/>
      <c r="G658" s="236"/>
      <c r="H658" s="236"/>
      <c r="I658" s="66"/>
      <c r="J658" s="66"/>
      <c r="K658" s="236"/>
      <c r="L658" s="236"/>
      <c r="M658" s="236"/>
      <c r="N658" s="236"/>
      <c r="O658" s="236"/>
      <c r="P658" s="236"/>
      <c r="Q658" s="236"/>
      <c r="R658" s="236"/>
      <c r="S658" s="236"/>
      <c r="T658" s="236"/>
    </row>
    <row r="659" spans="1:20">
      <c r="A659" s="236"/>
      <c r="B659" s="236"/>
      <c r="C659" s="236"/>
      <c r="D659" s="236"/>
      <c r="E659" s="236"/>
      <c r="F659" s="236"/>
      <c r="G659" s="236"/>
      <c r="H659" s="236"/>
      <c r="I659" s="66"/>
      <c r="J659" s="66"/>
      <c r="K659" s="236"/>
      <c r="L659" s="236"/>
      <c r="M659" s="236"/>
      <c r="N659" s="236"/>
      <c r="O659" s="236"/>
      <c r="P659" s="236"/>
      <c r="Q659" s="236"/>
      <c r="R659" s="236"/>
      <c r="S659" s="236"/>
      <c r="T659" s="236"/>
    </row>
    <row r="660" spans="1:20">
      <c r="A660" s="236"/>
      <c r="B660" s="236"/>
      <c r="C660" s="236"/>
      <c r="D660" s="236"/>
      <c r="E660" s="236"/>
      <c r="F660" s="236"/>
      <c r="G660" s="236"/>
      <c r="H660" s="236"/>
      <c r="I660" s="66"/>
      <c r="J660" s="66"/>
      <c r="K660" s="236"/>
      <c r="L660" s="236"/>
      <c r="M660" s="236"/>
      <c r="N660" s="236"/>
      <c r="O660" s="236"/>
      <c r="P660" s="236"/>
      <c r="Q660" s="236"/>
      <c r="R660" s="236"/>
      <c r="S660" s="236"/>
      <c r="T660" s="236"/>
    </row>
    <row r="661" spans="1:20">
      <c r="A661" s="236"/>
      <c r="B661" s="236"/>
      <c r="C661" s="236"/>
      <c r="D661" s="236"/>
      <c r="E661" s="236"/>
      <c r="F661" s="236"/>
      <c r="G661" s="236"/>
      <c r="H661" s="236"/>
      <c r="I661" s="66"/>
      <c r="J661" s="66"/>
      <c r="K661" s="236"/>
      <c r="L661" s="236"/>
      <c r="M661" s="236"/>
      <c r="N661" s="236"/>
      <c r="O661" s="236"/>
      <c r="P661" s="236"/>
      <c r="Q661" s="236"/>
      <c r="R661" s="236"/>
      <c r="S661" s="236"/>
      <c r="T661" s="236"/>
    </row>
    <row r="662" spans="1:20">
      <c r="A662" s="236"/>
      <c r="B662" s="236"/>
      <c r="C662" s="236"/>
      <c r="D662" s="236"/>
      <c r="E662" s="236"/>
      <c r="F662" s="236"/>
      <c r="G662" s="236"/>
      <c r="H662" s="236"/>
      <c r="I662" s="66"/>
      <c r="J662" s="66"/>
      <c r="K662" s="236"/>
      <c r="L662" s="236"/>
      <c r="M662" s="236"/>
      <c r="N662" s="236"/>
      <c r="O662" s="236"/>
      <c r="P662" s="236"/>
      <c r="Q662" s="236"/>
      <c r="R662" s="236"/>
      <c r="S662" s="236"/>
      <c r="T662" s="236"/>
    </row>
    <row r="663" spans="1:20">
      <c r="A663" s="236"/>
      <c r="B663" s="236"/>
      <c r="C663" s="236"/>
      <c r="D663" s="236"/>
      <c r="E663" s="236"/>
      <c r="F663" s="236"/>
      <c r="G663" s="236"/>
      <c r="H663" s="236"/>
      <c r="I663" s="66"/>
      <c r="J663" s="66"/>
      <c r="K663" s="236"/>
      <c r="L663" s="236"/>
      <c r="M663" s="236"/>
      <c r="N663" s="236"/>
      <c r="O663" s="236"/>
      <c r="P663" s="236"/>
      <c r="Q663" s="236"/>
      <c r="R663" s="236"/>
      <c r="S663" s="236"/>
      <c r="T663" s="236"/>
    </row>
    <row r="664" spans="1:20">
      <c r="A664" s="236"/>
      <c r="B664" s="236"/>
      <c r="C664" s="236"/>
      <c r="D664" s="236"/>
      <c r="E664" s="236"/>
      <c r="F664" s="236"/>
      <c r="G664" s="236"/>
      <c r="H664" s="236"/>
      <c r="I664" s="66"/>
      <c r="J664" s="66"/>
      <c r="K664" s="236"/>
      <c r="L664" s="236"/>
      <c r="M664" s="236"/>
      <c r="N664" s="236"/>
      <c r="O664" s="236"/>
      <c r="P664" s="236"/>
      <c r="Q664" s="236"/>
      <c r="R664" s="236"/>
      <c r="S664" s="236"/>
      <c r="T664" s="236"/>
    </row>
    <row r="665" spans="1:20">
      <c r="A665" s="236"/>
      <c r="B665" s="236"/>
      <c r="C665" s="236"/>
      <c r="D665" s="236"/>
      <c r="E665" s="236"/>
      <c r="F665" s="236"/>
      <c r="G665" s="236"/>
      <c r="H665" s="236"/>
      <c r="I665" s="66"/>
      <c r="J665" s="66"/>
      <c r="K665" s="236"/>
      <c r="L665" s="236"/>
      <c r="M665" s="236"/>
      <c r="N665" s="236"/>
      <c r="O665" s="236"/>
      <c r="P665" s="236"/>
      <c r="Q665" s="236"/>
      <c r="R665" s="236"/>
      <c r="S665" s="236"/>
      <c r="T665" s="236"/>
    </row>
    <row r="666" spans="1:20">
      <c r="A666" s="236"/>
      <c r="B666" s="236"/>
      <c r="C666" s="236"/>
      <c r="D666" s="236"/>
      <c r="E666" s="236"/>
      <c r="F666" s="236"/>
      <c r="G666" s="236"/>
      <c r="H666" s="236"/>
      <c r="I666" s="66"/>
      <c r="J666" s="66"/>
      <c r="K666" s="236"/>
      <c r="L666" s="236"/>
      <c r="M666" s="236"/>
      <c r="N666" s="236"/>
      <c r="O666" s="236"/>
      <c r="P666" s="236"/>
      <c r="Q666" s="236"/>
      <c r="R666" s="236"/>
      <c r="S666" s="236"/>
      <c r="T666" s="236"/>
    </row>
    <row r="667" spans="1:20">
      <c r="A667" s="236"/>
      <c r="B667" s="236"/>
      <c r="C667" s="236"/>
      <c r="D667" s="236"/>
      <c r="E667" s="236"/>
      <c r="F667" s="236"/>
      <c r="G667" s="236"/>
      <c r="H667" s="236"/>
      <c r="I667" s="66"/>
      <c r="J667" s="66"/>
      <c r="K667" s="236"/>
      <c r="L667" s="236"/>
      <c r="M667" s="236"/>
      <c r="N667" s="236"/>
      <c r="O667" s="236"/>
      <c r="P667" s="236"/>
      <c r="Q667" s="236"/>
      <c r="R667" s="236"/>
      <c r="S667" s="236"/>
      <c r="T667" s="236"/>
    </row>
    <row r="668" spans="1:20">
      <c r="A668" s="236"/>
      <c r="B668" s="236"/>
      <c r="C668" s="236"/>
      <c r="D668" s="236"/>
      <c r="E668" s="236"/>
      <c r="F668" s="236"/>
      <c r="G668" s="236"/>
      <c r="H668" s="236"/>
      <c r="I668" s="66"/>
      <c r="J668" s="66"/>
      <c r="K668" s="236"/>
      <c r="L668" s="236"/>
      <c r="M668" s="236"/>
      <c r="N668" s="236"/>
      <c r="O668" s="236"/>
      <c r="P668" s="236"/>
      <c r="Q668" s="236"/>
      <c r="R668" s="236"/>
      <c r="S668" s="236"/>
      <c r="T668" s="236"/>
    </row>
    <row r="669" spans="1:20">
      <c r="A669" s="236"/>
      <c r="B669" s="236"/>
      <c r="C669" s="236"/>
      <c r="D669" s="236"/>
      <c r="E669" s="236"/>
      <c r="F669" s="236"/>
      <c r="G669" s="236"/>
      <c r="H669" s="236"/>
      <c r="I669" s="66"/>
      <c r="J669" s="66"/>
      <c r="K669" s="236"/>
      <c r="L669" s="236"/>
      <c r="M669" s="236"/>
      <c r="N669" s="236"/>
      <c r="O669" s="236"/>
      <c r="P669" s="236"/>
      <c r="Q669" s="236"/>
      <c r="R669" s="236"/>
      <c r="S669" s="236"/>
      <c r="T669" s="236"/>
    </row>
    <row r="670" spans="1:20">
      <c r="A670" s="236"/>
      <c r="B670" s="236"/>
      <c r="C670" s="236"/>
      <c r="D670" s="236"/>
      <c r="E670" s="236"/>
      <c r="F670" s="236"/>
      <c r="G670" s="236"/>
      <c r="H670" s="236"/>
      <c r="I670" s="66"/>
      <c r="J670" s="66"/>
      <c r="K670" s="236"/>
      <c r="L670" s="236"/>
      <c r="M670" s="236"/>
      <c r="N670" s="236"/>
      <c r="O670" s="236"/>
      <c r="P670" s="236"/>
      <c r="Q670" s="236"/>
      <c r="R670" s="236"/>
      <c r="S670" s="236"/>
      <c r="T670" s="236"/>
    </row>
    <row r="671" spans="1:20">
      <c r="A671" s="236"/>
      <c r="B671" s="236"/>
      <c r="C671" s="236"/>
      <c r="D671" s="236"/>
      <c r="E671" s="236"/>
      <c r="F671" s="236"/>
      <c r="G671" s="236"/>
      <c r="H671" s="236"/>
      <c r="I671" s="66"/>
      <c r="J671" s="66"/>
      <c r="K671" s="236"/>
      <c r="L671" s="236"/>
      <c r="M671" s="236"/>
      <c r="N671" s="236"/>
      <c r="O671" s="236"/>
      <c r="P671" s="236"/>
      <c r="Q671" s="236"/>
      <c r="R671" s="236"/>
      <c r="S671" s="236"/>
      <c r="T671" s="236"/>
    </row>
    <row r="672" spans="1:20">
      <c r="A672" s="236"/>
      <c r="B672" s="236"/>
      <c r="C672" s="236"/>
      <c r="D672" s="236"/>
      <c r="E672" s="236"/>
      <c r="F672" s="236"/>
      <c r="G672" s="236"/>
      <c r="H672" s="236"/>
      <c r="I672" s="66"/>
      <c r="J672" s="66"/>
      <c r="K672" s="236"/>
      <c r="L672" s="236"/>
      <c r="M672" s="236"/>
      <c r="N672" s="236"/>
      <c r="O672" s="236"/>
      <c r="P672" s="236"/>
      <c r="Q672" s="236"/>
      <c r="R672" s="236"/>
      <c r="S672" s="236"/>
      <c r="T672" s="236"/>
    </row>
    <row r="673" spans="1:20">
      <c r="A673" s="236"/>
      <c r="B673" s="236"/>
      <c r="C673" s="236"/>
      <c r="D673" s="236"/>
      <c r="E673" s="236"/>
      <c r="F673" s="236"/>
      <c r="G673" s="236"/>
      <c r="H673" s="236"/>
      <c r="I673" s="66"/>
      <c r="J673" s="66"/>
      <c r="K673" s="236"/>
      <c r="L673" s="236"/>
      <c r="M673" s="236"/>
      <c r="N673" s="236"/>
      <c r="O673" s="236"/>
      <c r="P673" s="236"/>
      <c r="Q673" s="236"/>
      <c r="R673" s="236"/>
      <c r="S673" s="236"/>
      <c r="T673" s="236"/>
    </row>
    <row r="674" spans="1:20">
      <c r="A674" s="236"/>
      <c r="B674" s="236"/>
      <c r="C674" s="236"/>
      <c r="D674" s="236"/>
      <c r="E674" s="236"/>
      <c r="F674" s="236"/>
      <c r="G674" s="236"/>
      <c r="H674" s="236"/>
      <c r="I674" s="66"/>
      <c r="J674" s="66"/>
      <c r="K674" s="236"/>
      <c r="L674" s="236"/>
      <c r="M674" s="236"/>
      <c r="N674" s="236"/>
      <c r="O674" s="236"/>
      <c r="P674" s="236"/>
      <c r="Q674" s="236"/>
      <c r="R674" s="236"/>
      <c r="S674" s="236"/>
      <c r="T674" s="236"/>
    </row>
    <row r="675" spans="1:20">
      <c r="A675" s="236"/>
      <c r="B675" s="236"/>
      <c r="C675" s="236"/>
      <c r="D675" s="236"/>
      <c r="E675" s="236"/>
      <c r="F675" s="236"/>
      <c r="G675" s="236"/>
      <c r="H675" s="236"/>
      <c r="I675" s="66"/>
      <c r="J675" s="66"/>
      <c r="K675" s="236"/>
      <c r="L675" s="236"/>
      <c r="M675" s="236"/>
      <c r="N675" s="236"/>
      <c r="O675" s="236"/>
      <c r="P675" s="236"/>
      <c r="Q675" s="236"/>
      <c r="R675" s="236"/>
      <c r="S675" s="236"/>
      <c r="T675" s="236"/>
    </row>
    <row r="676" spans="1:20">
      <c r="A676" s="236"/>
      <c r="B676" s="236"/>
      <c r="C676" s="236"/>
      <c r="D676" s="236"/>
      <c r="E676" s="236"/>
      <c r="F676" s="236"/>
      <c r="G676" s="236"/>
      <c r="H676" s="236"/>
      <c r="I676" s="66"/>
      <c r="J676" s="66"/>
      <c r="K676" s="236"/>
      <c r="L676" s="236"/>
      <c r="M676" s="236"/>
      <c r="N676" s="236"/>
      <c r="O676" s="236"/>
      <c r="P676" s="236"/>
      <c r="Q676" s="236"/>
      <c r="R676" s="236"/>
      <c r="S676" s="236"/>
      <c r="T676" s="236"/>
    </row>
    <row r="677" spans="1:20">
      <c r="A677" s="236"/>
      <c r="B677" s="236"/>
      <c r="C677" s="236"/>
      <c r="D677" s="236"/>
      <c r="E677" s="236"/>
      <c r="F677" s="236"/>
      <c r="G677" s="236"/>
      <c r="H677" s="236"/>
      <c r="I677" s="66"/>
      <c r="J677" s="66"/>
      <c r="K677" s="236"/>
      <c r="L677" s="236"/>
      <c r="M677" s="236"/>
      <c r="N677" s="236"/>
      <c r="O677" s="236"/>
      <c r="P677" s="236"/>
      <c r="Q677" s="236"/>
      <c r="R677" s="236"/>
      <c r="S677" s="236"/>
      <c r="T677" s="236"/>
    </row>
    <row r="678" spans="1:20">
      <c r="A678" s="236"/>
      <c r="B678" s="236"/>
      <c r="C678" s="236"/>
      <c r="D678" s="236"/>
      <c r="E678" s="236"/>
      <c r="F678" s="236"/>
      <c r="G678" s="236"/>
      <c r="H678" s="236"/>
      <c r="I678" s="66"/>
      <c r="J678" s="66"/>
      <c r="K678" s="236"/>
      <c r="L678" s="236"/>
      <c r="M678" s="236"/>
      <c r="N678" s="236"/>
      <c r="O678" s="236"/>
      <c r="P678" s="236"/>
      <c r="Q678" s="236"/>
      <c r="R678" s="236"/>
      <c r="S678" s="236"/>
      <c r="T678" s="236"/>
    </row>
    <row r="679" spans="1:20">
      <c r="A679" s="236"/>
      <c r="B679" s="236"/>
      <c r="C679" s="236"/>
      <c r="D679" s="236"/>
      <c r="E679" s="236"/>
      <c r="F679" s="236"/>
      <c r="G679" s="236"/>
      <c r="H679" s="236"/>
      <c r="I679" s="66"/>
      <c r="J679" s="66"/>
      <c r="K679" s="236"/>
      <c r="L679" s="236"/>
      <c r="M679" s="236"/>
      <c r="N679" s="236"/>
      <c r="O679" s="236"/>
      <c r="P679" s="236"/>
      <c r="Q679" s="236"/>
      <c r="R679" s="236"/>
      <c r="S679" s="236"/>
      <c r="T679" s="236"/>
    </row>
    <row r="680" spans="1:20">
      <c r="A680" s="236"/>
      <c r="B680" s="236"/>
      <c r="C680" s="236"/>
      <c r="D680" s="236"/>
      <c r="E680" s="236"/>
      <c r="F680" s="236"/>
      <c r="G680" s="236"/>
      <c r="H680" s="236"/>
      <c r="I680" s="66"/>
      <c r="J680" s="66"/>
      <c r="K680" s="236"/>
      <c r="L680" s="236"/>
      <c r="M680" s="236"/>
      <c r="N680" s="236"/>
      <c r="O680" s="236"/>
      <c r="P680" s="236"/>
      <c r="Q680" s="236"/>
      <c r="R680" s="236"/>
      <c r="S680" s="236"/>
      <c r="T680" s="236"/>
    </row>
    <row r="681" spans="1:20">
      <c r="A681" s="236"/>
      <c r="B681" s="236"/>
      <c r="C681" s="236"/>
      <c r="D681" s="236"/>
      <c r="E681" s="236"/>
      <c r="F681" s="236"/>
      <c r="G681" s="236"/>
      <c r="H681" s="236"/>
      <c r="I681" s="66"/>
      <c r="J681" s="66"/>
      <c r="K681" s="236"/>
      <c r="L681" s="236"/>
      <c r="M681" s="236"/>
      <c r="N681" s="236"/>
      <c r="O681" s="236"/>
      <c r="P681" s="236"/>
      <c r="Q681" s="236"/>
      <c r="R681" s="236"/>
      <c r="S681" s="236"/>
      <c r="T681" s="236"/>
    </row>
    <row r="682" spans="1:20">
      <c r="A682" s="236"/>
      <c r="B682" s="236"/>
      <c r="C682" s="236"/>
      <c r="D682" s="236"/>
      <c r="E682" s="236"/>
      <c r="F682" s="236"/>
      <c r="G682" s="236"/>
      <c r="H682" s="236"/>
      <c r="I682" s="66"/>
      <c r="J682" s="66"/>
      <c r="K682" s="236"/>
      <c r="L682" s="236"/>
      <c r="M682" s="236"/>
      <c r="N682" s="236"/>
      <c r="O682" s="236"/>
      <c r="P682" s="236"/>
      <c r="Q682" s="236"/>
      <c r="R682" s="236"/>
      <c r="S682" s="236"/>
      <c r="T682" s="236"/>
    </row>
    <row r="683" spans="1:20">
      <c r="A683" s="236"/>
      <c r="B683" s="236"/>
      <c r="C683" s="236"/>
      <c r="D683" s="236"/>
      <c r="E683" s="236"/>
      <c r="F683" s="236"/>
      <c r="G683" s="236"/>
      <c r="H683" s="236"/>
      <c r="I683" s="66"/>
      <c r="J683" s="66"/>
      <c r="K683" s="236"/>
      <c r="L683" s="236"/>
      <c r="M683" s="236"/>
      <c r="N683" s="236"/>
      <c r="O683" s="236"/>
      <c r="P683" s="236"/>
      <c r="Q683" s="236"/>
      <c r="R683" s="236"/>
      <c r="S683" s="236"/>
      <c r="T683" s="236"/>
    </row>
    <row r="684" spans="1:20">
      <c r="A684" s="236"/>
      <c r="B684" s="236"/>
      <c r="C684" s="236"/>
      <c r="D684" s="236"/>
      <c r="E684" s="236"/>
      <c r="F684" s="236"/>
      <c r="G684" s="236"/>
      <c r="H684" s="236"/>
      <c r="I684" s="66"/>
      <c r="J684" s="66"/>
      <c r="K684" s="236"/>
      <c r="L684" s="236"/>
      <c r="M684" s="236"/>
      <c r="N684" s="236"/>
      <c r="O684" s="236"/>
      <c r="P684" s="236"/>
      <c r="Q684" s="236"/>
      <c r="R684" s="236"/>
      <c r="S684" s="236"/>
      <c r="T684" s="236"/>
    </row>
    <row r="685" spans="1:20">
      <c r="A685" s="236"/>
      <c r="B685" s="236"/>
      <c r="C685" s="236"/>
      <c r="D685" s="236"/>
      <c r="E685" s="236"/>
      <c r="F685" s="236"/>
      <c r="G685" s="236"/>
      <c r="H685" s="236"/>
      <c r="I685" s="66"/>
      <c r="J685" s="66"/>
      <c r="K685" s="236"/>
      <c r="L685" s="236"/>
      <c r="M685" s="236"/>
      <c r="N685" s="236"/>
      <c r="O685" s="236"/>
      <c r="P685" s="236"/>
      <c r="Q685" s="236"/>
      <c r="R685" s="236"/>
      <c r="S685" s="236"/>
      <c r="T685" s="236"/>
    </row>
    <row r="686" spans="1:20">
      <c r="A686" s="236"/>
      <c r="B686" s="236"/>
      <c r="C686" s="236"/>
      <c r="D686" s="236"/>
      <c r="E686" s="236"/>
      <c r="F686" s="236"/>
      <c r="G686" s="236"/>
      <c r="H686" s="236"/>
      <c r="I686" s="66"/>
      <c r="J686" s="66"/>
      <c r="K686" s="236"/>
      <c r="L686" s="236"/>
      <c r="M686" s="236"/>
      <c r="N686" s="236"/>
      <c r="O686" s="236"/>
      <c r="P686" s="236"/>
      <c r="Q686" s="236"/>
      <c r="R686" s="236"/>
      <c r="S686" s="236"/>
      <c r="T686" s="236"/>
    </row>
    <row r="687" spans="1:20">
      <c r="A687" s="236"/>
      <c r="B687" s="236"/>
      <c r="C687" s="236"/>
      <c r="D687" s="236"/>
      <c r="E687" s="236"/>
      <c r="F687" s="236"/>
      <c r="G687" s="236"/>
      <c r="H687" s="236"/>
      <c r="I687" s="66"/>
      <c r="J687" s="66"/>
      <c r="K687" s="236"/>
      <c r="L687" s="236"/>
      <c r="M687" s="236"/>
      <c r="N687" s="236"/>
      <c r="O687" s="236"/>
      <c r="P687" s="236"/>
      <c r="Q687" s="236"/>
      <c r="R687" s="236"/>
      <c r="S687" s="236"/>
      <c r="T687" s="236"/>
    </row>
    <row r="688" spans="1:20">
      <c r="A688" s="236"/>
      <c r="B688" s="236"/>
      <c r="C688" s="236"/>
      <c r="D688" s="236"/>
      <c r="E688" s="236"/>
      <c r="F688" s="236"/>
      <c r="G688" s="236"/>
      <c r="H688" s="236"/>
      <c r="I688" s="66"/>
      <c r="J688" s="66"/>
      <c r="K688" s="236"/>
      <c r="L688" s="236"/>
      <c r="M688" s="236"/>
      <c r="N688" s="236"/>
      <c r="O688" s="236"/>
      <c r="P688" s="236"/>
      <c r="Q688" s="236"/>
      <c r="R688" s="236"/>
      <c r="S688" s="236"/>
      <c r="T688" s="236"/>
    </row>
    <row r="689" spans="1:20">
      <c r="A689" s="236"/>
      <c r="B689" s="236"/>
      <c r="C689" s="236"/>
      <c r="D689" s="236"/>
      <c r="E689" s="236"/>
      <c r="F689" s="236"/>
      <c r="G689" s="236"/>
      <c r="H689" s="236"/>
      <c r="I689" s="66"/>
      <c r="J689" s="66"/>
      <c r="K689" s="236"/>
      <c r="L689" s="236"/>
      <c r="M689" s="236"/>
      <c r="N689" s="236"/>
      <c r="O689" s="236"/>
      <c r="P689" s="236"/>
      <c r="Q689" s="236"/>
      <c r="R689" s="236"/>
      <c r="S689" s="236"/>
      <c r="T689" s="236"/>
    </row>
    <row r="690" spans="1:20">
      <c r="A690" s="236"/>
      <c r="B690" s="236"/>
      <c r="C690" s="236"/>
      <c r="D690" s="236"/>
      <c r="E690" s="236"/>
      <c r="F690" s="236"/>
      <c r="G690" s="236"/>
      <c r="H690" s="236"/>
      <c r="I690" s="66"/>
      <c r="J690" s="66"/>
      <c r="K690" s="236"/>
      <c r="L690" s="236"/>
      <c r="M690" s="236"/>
      <c r="N690" s="236"/>
      <c r="O690" s="236"/>
      <c r="P690" s="236"/>
      <c r="Q690" s="236"/>
      <c r="R690" s="236"/>
      <c r="S690" s="236"/>
      <c r="T690" s="236"/>
    </row>
    <row r="691" spans="1:20">
      <c r="A691" s="236"/>
      <c r="B691" s="236"/>
      <c r="C691" s="236"/>
      <c r="D691" s="236"/>
      <c r="E691" s="236"/>
      <c r="F691" s="236"/>
      <c r="G691" s="236"/>
      <c r="H691" s="236"/>
      <c r="I691" s="66"/>
      <c r="J691" s="66"/>
      <c r="K691" s="236"/>
      <c r="L691" s="236"/>
      <c r="M691" s="236"/>
      <c r="N691" s="236"/>
      <c r="O691" s="236"/>
      <c r="P691" s="236"/>
      <c r="Q691" s="236"/>
      <c r="R691" s="236"/>
      <c r="S691" s="236"/>
      <c r="T691" s="236"/>
    </row>
    <row r="692" spans="1:20">
      <c r="A692" s="236"/>
      <c r="B692" s="236"/>
      <c r="C692" s="236"/>
      <c r="D692" s="236"/>
      <c r="E692" s="236"/>
      <c r="F692" s="236"/>
      <c r="G692" s="236"/>
      <c r="H692" s="236"/>
      <c r="I692" s="66"/>
      <c r="J692" s="66"/>
      <c r="K692" s="236"/>
      <c r="L692" s="236"/>
      <c r="M692" s="236"/>
      <c r="N692" s="236"/>
      <c r="O692" s="236"/>
      <c r="P692" s="236"/>
      <c r="Q692" s="236"/>
      <c r="R692" s="236"/>
      <c r="S692" s="236"/>
      <c r="T692" s="236"/>
    </row>
    <row r="693" spans="1:20">
      <c r="A693" s="236"/>
      <c r="B693" s="236"/>
      <c r="C693" s="236"/>
      <c r="D693" s="236"/>
      <c r="E693" s="236"/>
      <c r="F693" s="236"/>
      <c r="G693" s="236"/>
      <c r="H693" s="236"/>
      <c r="I693" s="66"/>
      <c r="J693" s="66"/>
      <c r="K693" s="236"/>
      <c r="L693" s="236"/>
      <c r="M693" s="236"/>
      <c r="N693" s="236"/>
      <c r="O693" s="236"/>
      <c r="P693" s="236"/>
      <c r="Q693" s="236"/>
      <c r="R693" s="236"/>
      <c r="S693" s="236"/>
      <c r="T693" s="236"/>
    </row>
    <row r="694" spans="1:20">
      <c r="A694" s="236"/>
      <c r="B694" s="236"/>
      <c r="C694" s="236"/>
      <c r="D694" s="236"/>
      <c r="E694" s="236"/>
      <c r="F694" s="236"/>
      <c r="G694" s="236"/>
      <c r="H694" s="236"/>
      <c r="I694" s="66"/>
      <c r="J694" s="66"/>
      <c r="K694" s="236"/>
      <c r="L694" s="236"/>
      <c r="M694" s="236"/>
      <c r="N694" s="236"/>
      <c r="O694" s="236"/>
      <c r="P694" s="236"/>
      <c r="Q694" s="236"/>
      <c r="R694" s="236"/>
      <c r="S694" s="236"/>
      <c r="T694" s="236"/>
    </row>
    <row r="695" spans="1:20">
      <c r="A695" s="236"/>
      <c r="B695" s="236"/>
      <c r="C695" s="236"/>
      <c r="D695" s="236"/>
      <c r="E695" s="236"/>
      <c r="F695" s="236"/>
      <c r="G695" s="236"/>
      <c r="H695" s="236"/>
      <c r="I695" s="66"/>
      <c r="J695" s="66"/>
      <c r="K695" s="236"/>
      <c r="L695" s="236"/>
      <c r="M695" s="236"/>
      <c r="N695" s="236"/>
      <c r="O695" s="236"/>
      <c r="P695" s="236"/>
      <c r="Q695" s="236"/>
      <c r="R695" s="236"/>
      <c r="S695" s="236"/>
      <c r="T695" s="236"/>
    </row>
    <row r="696" spans="1:20">
      <c r="A696" s="236"/>
      <c r="B696" s="236"/>
      <c r="C696" s="236"/>
      <c r="D696" s="236"/>
      <c r="E696" s="236"/>
      <c r="F696" s="236"/>
      <c r="G696" s="236"/>
      <c r="H696" s="236"/>
      <c r="I696" s="66"/>
      <c r="J696" s="66"/>
      <c r="K696" s="236"/>
      <c r="L696" s="236"/>
      <c r="M696" s="236"/>
      <c r="N696" s="236"/>
      <c r="O696" s="236"/>
      <c r="P696" s="236"/>
      <c r="Q696" s="236"/>
      <c r="R696" s="236"/>
      <c r="S696" s="236"/>
      <c r="T696" s="236"/>
    </row>
    <row r="697" spans="1:20">
      <c r="A697" s="236"/>
      <c r="B697" s="236"/>
      <c r="C697" s="236"/>
      <c r="D697" s="236"/>
      <c r="E697" s="236"/>
      <c r="F697" s="236"/>
      <c r="G697" s="236"/>
      <c r="H697" s="236"/>
      <c r="I697" s="66"/>
      <c r="J697" s="66"/>
      <c r="K697" s="236"/>
      <c r="L697" s="236"/>
      <c r="M697" s="236"/>
      <c r="N697" s="236"/>
      <c r="O697" s="236"/>
      <c r="P697" s="236"/>
      <c r="Q697" s="236"/>
      <c r="R697" s="236"/>
      <c r="S697" s="236"/>
      <c r="T697" s="236"/>
    </row>
    <row r="698" spans="1:20">
      <c r="A698" s="236"/>
      <c r="B698" s="236"/>
      <c r="C698" s="236"/>
      <c r="D698" s="236"/>
      <c r="E698" s="236"/>
      <c r="F698" s="236"/>
      <c r="G698" s="236"/>
      <c r="H698" s="236"/>
      <c r="I698" s="66"/>
      <c r="J698" s="66"/>
      <c r="K698" s="236"/>
      <c r="L698" s="236"/>
      <c r="M698" s="236"/>
      <c r="N698" s="236"/>
      <c r="O698" s="236"/>
      <c r="P698" s="236"/>
      <c r="Q698" s="236"/>
      <c r="R698" s="236"/>
      <c r="S698" s="236"/>
      <c r="T698" s="236"/>
    </row>
    <row r="699" spans="1:20">
      <c r="A699" s="236"/>
      <c r="B699" s="236"/>
      <c r="C699" s="236"/>
      <c r="D699" s="236"/>
      <c r="E699" s="236"/>
      <c r="F699" s="236"/>
      <c r="G699" s="236"/>
      <c r="H699" s="236"/>
      <c r="I699" s="66"/>
      <c r="J699" s="66"/>
      <c r="K699" s="236"/>
      <c r="L699" s="236"/>
      <c r="M699" s="236"/>
      <c r="N699" s="236"/>
      <c r="O699" s="236"/>
      <c r="P699" s="236"/>
      <c r="Q699" s="236"/>
      <c r="R699" s="236"/>
      <c r="S699" s="236"/>
      <c r="T699" s="236"/>
    </row>
    <row r="700" spans="1:20">
      <c r="A700" s="236"/>
      <c r="B700" s="236"/>
      <c r="C700" s="236"/>
      <c r="D700" s="236"/>
      <c r="E700" s="236"/>
      <c r="F700" s="236"/>
      <c r="G700" s="236"/>
      <c r="H700" s="236"/>
      <c r="I700" s="66"/>
      <c r="J700" s="66"/>
      <c r="K700" s="236"/>
      <c r="L700" s="236"/>
      <c r="M700" s="236"/>
      <c r="N700" s="236"/>
      <c r="O700" s="236"/>
      <c r="P700" s="236"/>
      <c r="Q700" s="236"/>
      <c r="R700" s="236"/>
      <c r="S700" s="236"/>
      <c r="T700" s="236"/>
    </row>
    <row r="701" spans="1:20">
      <c r="A701" s="236"/>
      <c r="B701" s="236"/>
      <c r="C701" s="236"/>
      <c r="D701" s="236"/>
      <c r="E701" s="236"/>
      <c r="F701" s="236"/>
      <c r="G701" s="236"/>
      <c r="H701" s="236"/>
      <c r="I701" s="66"/>
      <c r="J701" s="66"/>
      <c r="K701" s="236"/>
      <c r="L701" s="236"/>
      <c r="M701" s="236"/>
      <c r="N701" s="236"/>
      <c r="O701" s="236"/>
      <c r="P701" s="236"/>
      <c r="Q701" s="236"/>
      <c r="R701" s="236"/>
      <c r="S701" s="236"/>
      <c r="T701" s="236"/>
    </row>
    <row r="702" spans="1:20">
      <c r="A702" s="236"/>
      <c r="B702" s="236"/>
      <c r="C702" s="236"/>
      <c r="D702" s="236"/>
      <c r="E702" s="236"/>
      <c r="F702" s="236"/>
      <c r="G702" s="236"/>
      <c r="H702" s="236"/>
      <c r="I702" s="66"/>
      <c r="J702" s="66"/>
      <c r="K702" s="236"/>
      <c r="L702" s="236"/>
      <c r="M702" s="236"/>
      <c r="N702" s="236"/>
      <c r="O702" s="236"/>
      <c r="P702" s="236"/>
      <c r="Q702" s="236"/>
      <c r="R702" s="236"/>
      <c r="S702" s="236"/>
      <c r="T702" s="236"/>
    </row>
    <row r="703" spans="1:20">
      <c r="A703" s="236"/>
      <c r="B703" s="236"/>
      <c r="C703" s="236"/>
      <c r="D703" s="236"/>
      <c r="E703" s="236"/>
      <c r="F703" s="236"/>
      <c r="G703" s="236"/>
      <c r="H703" s="236"/>
      <c r="I703" s="66"/>
      <c r="J703" s="66"/>
      <c r="K703" s="236"/>
      <c r="L703" s="236"/>
      <c r="M703" s="236"/>
      <c r="N703" s="236"/>
      <c r="O703" s="236"/>
      <c r="P703" s="236"/>
      <c r="Q703" s="236"/>
      <c r="R703" s="236"/>
      <c r="S703" s="236"/>
      <c r="T703" s="236"/>
    </row>
    <row r="704" spans="1:20">
      <c r="A704" s="236"/>
      <c r="B704" s="236"/>
      <c r="C704" s="236"/>
      <c r="D704" s="236"/>
      <c r="E704" s="236"/>
      <c r="F704" s="236"/>
      <c r="G704" s="236"/>
      <c r="H704" s="236"/>
      <c r="I704" s="66"/>
      <c r="J704" s="66"/>
      <c r="K704" s="236"/>
      <c r="L704" s="236"/>
      <c r="M704" s="236"/>
      <c r="N704" s="236"/>
      <c r="O704" s="236"/>
      <c r="P704" s="236"/>
      <c r="Q704" s="236"/>
      <c r="R704" s="236"/>
      <c r="S704" s="236"/>
      <c r="T704" s="236"/>
    </row>
    <row r="705" spans="1:20">
      <c r="A705" s="236"/>
      <c r="B705" s="236"/>
      <c r="C705" s="236"/>
      <c r="D705" s="236"/>
      <c r="E705" s="236"/>
      <c r="F705" s="236"/>
      <c r="G705" s="236"/>
      <c r="H705" s="236"/>
      <c r="I705" s="66"/>
      <c r="J705" s="66"/>
      <c r="K705" s="236"/>
      <c r="L705" s="236"/>
      <c r="M705" s="236"/>
      <c r="N705" s="236"/>
      <c r="O705" s="236"/>
      <c r="P705" s="236"/>
      <c r="Q705" s="236"/>
      <c r="R705" s="236"/>
      <c r="S705" s="236"/>
      <c r="T705" s="236"/>
    </row>
    <row r="706" spans="1:20">
      <c r="A706" s="236"/>
      <c r="B706" s="236"/>
      <c r="C706" s="236"/>
      <c r="D706" s="236"/>
      <c r="E706" s="236"/>
      <c r="F706" s="236"/>
      <c r="G706" s="236"/>
      <c r="H706" s="236"/>
      <c r="I706" s="66"/>
      <c r="J706" s="66"/>
      <c r="K706" s="236"/>
      <c r="L706" s="236"/>
      <c r="M706" s="236"/>
      <c r="N706" s="236"/>
      <c r="O706" s="236"/>
      <c r="P706" s="236"/>
      <c r="Q706" s="236"/>
      <c r="R706" s="236"/>
      <c r="S706" s="236"/>
      <c r="T706" s="236"/>
    </row>
    <row r="707" spans="1:20">
      <c r="A707" s="236"/>
      <c r="B707" s="236"/>
      <c r="C707" s="236"/>
      <c r="D707" s="236"/>
      <c r="E707" s="236"/>
      <c r="F707" s="236"/>
      <c r="G707" s="236"/>
      <c r="H707" s="236"/>
      <c r="I707" s="66"/>
      <c r="J707" s="66"/>
      <c r="K707" s="236"/>
      <c r="L707" s="236"/>
      <c r="M707" s="236"/>
      <c r="N707" s="236"/>
      <c r="O707" s="236"/>
      <c r="P707" s="236"/>
      <c r="Q707" s="236"/>
      <c r="R707" s="236"/>
      <c r="S707" s="236"/>
      <c r="T707" s="236"/>
    </row>
    <row r="708" spans="1:20">
      <c r="A708" s="236"/>
      <c r="B708" s="236"/>
      <c r="C708" s="236"/>
      <c r="D708" s="236"/>
      <c r="E708" s="236"/>
      <c r="F708" s="236"/>
      <c r="G708" s="236"/>
      <c r="H708" s="236"/>
      <c r="I708" s="66"/>
      <c r="J708" s="66"/>
      <c r="K708" s="236"/>
      <c r="L708" s="236"/>
      <c r="M708" s="236"/>
      <c r="N708" s="236"/>
      <c r="O708" s="236"/>
      <c r="P708" s="236"/>
      <c r="Q708" s="236"/>
      <c r="R708" s="236"/>
      <c r="S708" s="236"/>
      <c r="T708" s="236"/>
    </row>
    <row r="709" spans="1:20">
      <c r="A709" s="236"/>
      <c r="B709" s="236"/>
      <c r="C709" s="236"/>
      <c r="D709" s="236"/>
      <c r="E709" s="236"/>
      <c r="F709" s="236"/>
      <c r="G709" s="236"/>
      <c r="H709" s="236"/>
      <c r="I709" s="66"/>
      <c r="J709" s="66"/>
      <c r="K709" s="236"/>
      <c r="L709" s="236"/>
      <c r="M709" s="236"/>
      <c r="N709" s="236"/>
      <c r="O709" s="236"/>
      <c r="P709" s="236"/>
      <c r="Q709" s="236"/>
      <c r="R709" s="236"/>
      <c r="S709" s="236"/>
      <c r="T709" s="236"/>
    </row>
    <row r="710" spans="1:20">
      <c r="A710" s="236"/>
      <c r="B710" s="236"/>
      <c r="C710" s="236"/>
      <c r="D710" s="236"/>
      <c r="E710" s="236"/>
      <c r="F710" s="236"/>
      <c r="G710" s="236"/>
      <c r="H710" s="236"/>
      <c r="I710" s="66"/>
      <c r="J710" s="66"/>
      <c r="K710" s="236"/>
      <c r="L710" s="236"/>
      <c r="M710" s="236"/>
      <c r="N710" s="236"/>
      <c r="O710" s="236"/>
      <c r="P710" s="236"/>
      <c r="Q710" s="236"/>
      <c r="R710" s="236"/>
      <c r="S710" s="236"/>
      <c r="T710" s="236"/>
    </row>
    <row r="711" spans="1:20">
      <c r="A711" s="236"/>
      <c r="B711" s="236"/>
      <c r="C711" s="236"/>
      <c r="D711" s="236"/>
      <c r="E711" s="236"/>
      <c r="F711" s="236"/>
      <c r="G711" s="236"/>
      <c r="H711" s="236"/>
      <c r="I711" s="66"/>
      <c r="J711" s="66"/>
      <c r="K711" s="236"/>
      <c r="L711" s="236"/>
      <c r="M711" s="236"/>
      <c r="N711" s="236"/>
      <c r="O711" s="236"/>
      <c r="P711" s="236"/>
      <c r="Q711" s="236"/>
      <c r="R711" s="236"/>
      <c r="S711" s="236"/>
      <c r="T711" s="236"/>
    </row>
    <row r="712" spans="1:20">
      <c r="A712" s="236"/>
      <c r="B712" s="236"/>
      <c r="C712" s="236"/>
      <c r="D712" s="236"/>
      <c r="E712" s="236"/>
      <c r="F712" s="236"/>
      <c r="G712" s="236"/>
      <c r="H712" s="236"/>
      <c r="I712" s="66"/>
      <c r="J712" s="66"/>
      <c r="K712" s="236"/>
      <c r="L712" s="236"/>
      <c r="M712" s="236"/>
      <c r="N712" s="236"/>
      <c r="O712" s="236"/>
      <c r="P712" s="236"/>
      <c r="Q712" s="236"/>
      <c r="R712" s="236"/>
      <c r="S712" s="236"/>
      <c r="T712" s="236"/>
    </row>
    <row r="713" spans="1:20">
      <c r="A713" s="236"/>
      <c r="B713" s="236"/>
      <c r="C713" s="236"/>
      <c r="D713" s="236"/>
      <c r="E713" s="236"/>
      <c r="F713" s="236"/>
      <c r="G713" s="236"/>
      <c r="H713" s="236"/>
      <c r="I713" s="66"/>
      <c r="J713" s="66"/>
      <c r="K713" s="236"/>
      <c r="L713" s="236"/>
      <c r="M713" s="236"/>
      <c r="N713" s="236"/>
      <c r="O713" s="236"/>
      <c r="P713" s="236"/>
      <c r="Q713" s="236"/>
      <c r="R713" s="236"/>
      <c r="S713" s="236"/>
      <c r="T713" s="236"/>
    </row>
    <row r="714" spans="1:20">
      <c r="A714" s="236"/>
      <c r="B714" s="236"/>
      <c r="C714" s="236"/>
      <c r="D714" s="236"/>
      <c r="E714" s="236"/>
      <c r="F714" s="236"/>
      <c r="G714" s="236"/>
      <c r="H714" s="236"/>
      <c r="I714" s="66"/>
      <c r="J714" s="66"/>
      <c r="K714" s="236"/>
      <c r="L714" s="236"/>
      <c r="M714" s="236"/>
      <c r="N714" s="236"/>
      <c r="O714" s="236"/>
      <c r="P714" s="236"/>
      <c r="Q714" s="236"/>
      <c r="R714" s="236"/>
      <c r="S714" s="236"/>
      <c r="T714" s="236"/>
    </row>
    <row r="715" spans="1:20">
      <c r="A715" s="236"/>
      <c r="B715" s="236"/>
      <c r="C715" s="236"/>
      <c r="D715" s="236"/>
      <c r="E715" s="236"/>
      <c r="F715" s="236"/>
      <c r="G715" s="236"/>
      <c r="H715" s="236"/>
      <c r="I715" s="66"/>
      <c r="J715" s="66"/>
      <c r="K715" s="236"/>
      <c r="L715" s="236"/>
      <c r="M715" s="236"/>
      <c r="N715" s="236"/>
      <c r="O715" s="236"/>
      <c r="P715" s="236"/>
      <c r="Q715" s="236"/>
      <c r="R715" s="236"/>
      <c r="S715" s="236"/>
      <c r="T715" s="236"/>
    </row>
    <row r="716" spans="1:20">
      <c r="A716" s="236"/>
      <c r="B716" s="236"/>
      <c r="C716" s="236"/>
      <c r="D716" s="236"/>
      <c r="E716" s="236"/>
      <c r="F716" s="236"/>
      <c r="G716" s="236"/>
      <c r="H716" s="236"/>
      <c r="I716" s="66"/>
      <c r="J716" s="66"/>
      <c r="K716" s="236"/>
      <c r="L716" s="236"/>
      <c r="M716" s="236"/>
      <c r="N716" s="236"/>
      <c r="O716" s="236"/>
      <c r="P716" s="236"/>
      <c r="Q716" s="236"/>
      <c r="R716" s="236"/>
      <c r="S716" s="236"/>
      <c r="T716" s="236"/>
    </row>
    <row r="717" spans="1:20">
      <c r="A717" s="236"/>
      <c r="B717" s="236"/>
      <c r="C717" s="236"/>
      <c r="D717" s="236"/>
      <c r="E717" s="236"/>
      <c r="F717" s="236"/>
      <c r="G717" s="236"/>
      <c r="H717" s="236"/>
      <c r="I717" s="66"/>
      <c r="J717" s="66"/>
      <c r="K717" s="236"/>
      <c r="L717" s="236"/>
      <c r="M717" s="236"/>
      <c r="N717" s="236"/>
      <c r="O717" s="236"/>
      <c r="P717" s="236"/>
      <c r="Q717" s="236"/>
      <c r="R717" s="236"/>
      <c r="S717" s="236"/>
      <c r="T717" s="236"/>
    </row>
    <row r="718" spans="1:20">
      <c r="A718" s="236"/>
      <c r="B718" s="236"/>
      <c r="C718" s="236"/>
      <c r="D718" s="236"/>
      <c r="E718" s="236"/>
      <c r="F718" s="236"/>
      <c r="G718" s="236"/>
      <c r="H718" s="236"/>
      <c r="I718" s="66"/>
      <c r="J718" s="66"/>
      <c r="K718" s="236"/>
      <c r="L718" s="236"/>
      <c r="M718" s="236"/>
      <c r="N718" s="236"/>
      <c r="O718" s="236"/>
      <c r="P718" s="236"/>
      <c r="Q718" s="236"/>
      <c r="R718" s="236"/>
      <c r="S718" s="236"/>
      <c r="T718" s="236"/>
    </row>
    <row r="719" spans="1:20">
      <c r="A719" s="236"/>
      <c r="B719" s="236"/>
      <c r="C719" s="236"/>
      <c r="D719" s="236"/>
      <c r="E719" s="236"/>
      <c r="F719" s="236"/>
      <c r="G719" s="236"/>
      <c r="H719" s="236"/>
      <c r="I719" s="66"/>
      <c r="J719" s="66"/>
      <c r="K719" s="236"/>
      <c r="L719" s="236"/>
      <c r="M719" s="236"/>
      <c r="N719" s="236"/>
      <c r="O719" s="236"/>
      <c r="P719" s="236"/>
      <c r="Q719" s="236"/>
      <c r="R719" s="236"/>
      <c r="S719" s="236"/>
      <c r="T719" s="236"/>
    </row>
    <row r="720" spans="1:20">
      <c r="A720" s="236"/>
      <c r="B720" s="236"/>
      <c r="C720" s="236"/>
      <c r="D720" s="236"/>
      <c r="E720" s="236"/>
      <c r="F720" s="236"/>
      <c r="G720" s="236"/>
      <c r="H720" s="236"/>
      <c r="I720" s="66"/>
      <c r="J720" s="66"/>
      <c r="K720" s="236"/>
      <c r="L720" s="236"/>
      <c r="M720" s="236"/>
      <c r="N720" s="236"/>
      <c r="O720" s="236"/>
      <c r="P720" s="236"/>
      <c r="Q720" s="236"/>
      <c r="R720" s="236"/>
      <c r="S720" s="236"/>
      <c r="T720" s="236"/>
    </row>
    <row r="721" spans="1:20">
      <c r="A721" s="236"/>
      <c r="B721" s="236"/>
      <c r="C721" s="236"/>
      <c r="D721" s="236"/>
      <c r="E721" s="236"/>
      <c r="F721" s="236"/>
      <c r="G721" s="236"/>
      <c r="H721" s="236"/>
      <c r="I721" s="66"/>
      <c r="J721" s="66"/>
      <c r="K721" s="236"/>
      <c r="L721" s="236"/>
      <c r="M721" s="236"/>
      <c r="N721" s="236"/>
      <c r="O721" s="236"/>
      <c r="P721" s="236"/>
      <c r="Q721" s="236"/>
      <c r="R721" s="236"/>
      <c r="S721" s="236"/>
      <c r="T721" s="236"/>
    </row>
    <row r="722" spans="1:20">
      <c r="A722" s="236"/>
      <c r="B722" s="236"/>
      <c r="C722" s="236"/>
      <c r="D722" s="236"/>
      <c r="E722" s="236"/>
      <c r="F722" s="236"/>
      <c r="G722" s="236"/>
      <c r="H722" s="236"/>
      <c r="I722" s="66"/>
      <c r="J722" s="66"/>
      <c r="K722" s="236"/>
      <c r="L722" s="236"/>
      <c r="M722" s="236"/>
      <c r="N722" s="236"/>
      <c r="O722" s="236"/>
      <c r="P722" s="236"/>
      <c r="Q722" s="236"/>
      <c r="R722" s="236"/>
      <c r="S722" s="236"/>
      <c r="T722" s="236"/>
    </row>
    <row r="723" spans="1:20">
      <c r="A723" s="236"/>
      <c r="B723" s="236"/>
      <c r="C723" s="236"/>
      <c r="D723" s="236"/>
      <c r="E723" s="236"/>
      <c r="F723" s="236"/>
      <c r="G723" s="236"/>
      <c r="H723" s="236"/>
      <c r="I723" s="66"/>
      <c r="J723" s="66"/>
      <c r="K723" s="236"/>
      <c r="L723" s="236"/>
      <c r="M723" s="236"/>
      <c r="N723" s="236"/>
      <c r="O723" s="236"/>
      <c r="P723" s="236"/>
      <c r="Q723" s="236"/>
      <c r="R723" s="236"/>
      <c r="S723" s="236"/>
      <c r="T723" s="236"/>
    </row>
    <row r="724" spans="1:20">
      <c r="A724" s="236"/>
      <c r="B724" s="236"/>
      <c r="C724" s="236"/>
      <c r="D724" s="236"/>
      <c r="E724" s="236"/>
      <c r="F724" s="236"/>
      <c r="G724" s="236"/>
      <c r="H724" s="236"/>
      <c r="I724" s="66"/>
      <c r="J724" s="66"/>
      <c r="K724" s="236"/>
      <c r="L724" s="236"/>
      <c r="M724" s="236"/>
      <c r="N724" s="236"/>
      <c r="O724" s="236"/>
      <c r="P724" s="236"/>
      <c r="Q724" s="236"/>
      <c r="R724" s="236"/>
      <c r="S724" s="236"/>
      <c r="T724" s="236"/>
    </row>
    <row r="725" spans="1:20">
      <c r="A725" s="236"/>
      <c r="B725" s="236"/>
      <c r="C725" s="236"/>
      <c r="D725" s="236"/>
      <c r="E725" s="236"/>
      <c r="F725" s="236"/>
      <c r="G725" s="236"/>
      <c r="H725" s="236"/>
      <c r="I725" s="66"/>
      <c r="J725" s="66"/>
      <c r="K725" s="236"/>
      <c r="L725" s="236"/>
      <c r="M725" s="236"/>
      <c r="N725" s="236"/>
      <c r="O725" s="236"/>
      <c r="P725" s="236"/>
      <c r="Q725" s="236"/>
      <c r="R725" s="236"/>
      <c r="S725" s="236"/>
      <c r="T725" s="236"/>
    </row>
    <row r="726" spans="1:20">
      <c r="A726" s="236"/>
      <c r="B726" s="236"/>
      <c r="C726" s="236"/>
      <c r="D726" s="236"/>
      <c r="E726" s="236"/>
      <c r="F726" s="236"/>
      <c r="G726" s="236"/>
      <c r="H726" s="236"/>
      <c r="I726" s="66"/>
      <c r="J726" s="66"/>
      <c r="K726" s="236"/>
      <c r="L726" s="236"/>
      <c r="M726" s="236"/>
      <c r="N726" s="236"/>
      <c r="O726" s="236"/>
      <c r="P726" s="236"/>
      <c r="Q726" s="236"/>
      <c r="R726" s="236"/>
      <c r="S726" s="236"/>
      <c r="T726" s="236"/>
    </row>
    <row r="727" spans="1:20">
      <c r="A727" s="236"/>
      <c r="B727" s="236"/>
      <c r="C727" s="236"/>
      <c r="D727" s="236"/>
      <c r="E727" s="236"/>
      <c r="F727" s="236"/>
      <c r="G727" s="236"/>
      <c r="H727" s="236"/>
      <c r="I727" s="66"/>
      <c r="J727" s="66"/>
      <c r="K727" s="236"/>
      <c r="L727" s="236"/>
      <c r="M727" s="236"/>
      <c r="N727" s="236"/>
      <c r="O727" s="236"/>
      <c r="P727" s="236"/>
      <c r="Q727" s="236"/>
      <c r="R727" s="236"/>
      <c r="S727" s="236"/>
      <c r="T727" s="236"/>
    </row>
    <row r="728" spans="1:20">
      <c r="A728" s="236"/>
      <c r="B728" s="236"/>
      <c r="C728" s="236"/>
      <c r="D728" s="236"/>
      <c r="E728" s="236"/>
      <c r="F728" s="236"/>
      <c r="G728" s="236"/>
      <c r="H728" s="236"/>
      <c r="I728" s="66"/>
      <c r="J728" s="66"/>
      <c r="K728" s="236"/>
      <c r="L728" s="236"/>
      <c r="M728" s="236"/>
      <c r="N728" s="236"/>
      <c r="O728" s="236"/>
      <c r="P728" s="236"/>
      <c r="Q728" s="236"/>
      <c r="R728" s="236"/>
      <c r="S728" s="236"/>
      <c r="T728" s="236"/>
    </row>
    <row r="729" spans="1:20">
      <c r="A729" s="236"/>
      <c r="B729" s="236"/>
      <c r="C729" s="236"/>
      <c r="D729" s="236"/>
      <c r="E729" s="236"/>
      <c r="F729" s="236"/>
      <c r="G729" s="236"/>
      <c r="H729" s="236"/>
      <c r="I729" s="66"/>
      <c r="J729" s="66"/>
      <c r="K729" s="236"/>
      <c r="L729" s="236"/>
      <c r="M729" s="236"/>
      <c r="N729" s="236"/>
      <c r="O729" s="236"/>
      <c r="P729" s="236"/>
      <c r="Q729" s="236"/>
      <c r="R729" s="236"/>
      <c r="S729" s="236"/>
      <c r="T729" s="236"/>
    </row>
    <row r="730" spans="1:20">
      <c r="A730" s="236"/>
      <c r="B730" s="236"/>
      <c r="C730" s="236"/>
      <c r="D730" s="236"/>
      <c r="E730" s="236"/>
      <c r="F730" s="236"/>
      <c r="G730" s="236"/>
      <c r="H730" s="236"/>
      <c r="I730" s="66"/>
      <c r="J730" s="66"/>
      <c r="K730" s="236"/>
      <c r="L730" s="236"/>
      <c r="M730" s="236"/>
      <c r="N730" s="236"/>
      <c r="O730" s="236"/>
      <c r="P730" s="236"/>
      <c r="Q730" s="236"/>
      <c r="R730" s="236"/>
      <c r="S730" s="236"/>
      <c r="T730" s="236"/>
    </row>
    <row r="731" spans="1:20">
      <c r="A731" s="236"/>
      <c r="B731" s="236"/>
      <c r="C731" s="236"/>
      <c r="D731" s="236"/>
      <c r="E731" s="236"/>
      <c r="F731" s="236"/>
      <c r="G731" s="236"/>
      <c r="H731" s="236"/>
      <c r="I731" s="66"/>
      <c r="J731" s="66"/>
      <c r="K731" s="236"/>
      <c r="L731" s="236"/>
      <c r="M731" s="236"/>
      <c r="N731" s="236"/>
      <c r="O731" s="236"/>
      <c r="P731" s="236"/>
      <c r="Q731" s="236"/>
      <c r="R731" s="236"/>
      <c r="S731" s="236"/>
      <c r="T731" s="236"/>
    </row>
    <row r="732" spans="1:20">
      <c r="A732" s="236"/>
      <c r="B732" s="236"/>
      <c r="C732" s="236"/>
      <c r="D732" s="236"/>
      <c r="E732" s="236"/>
      <c r="F732" s="236"/>
      <c r="G732" s="236"/>
      <c r="H732" s="236"/>
      <c r="I732" s="66"/>
      <c r="J732" s="66"/>
      <c r="K732" s="236"/>
      <c r="L732" s="236"/>
      <c r="M732" s="236"/>
      <c r="N732" s="236"/>
      <c r="O732" s="236"/>
      <c r="P732" s="236"/>
      <c r="Q732" s="236"/>
      <c r="R732" s="236"/>
      <c r="S732" s="236"/>
      <c r="T732" s="236"/>
    </row>
    <row r="733" spans="1:20">
      <c r="A733" s="236"/>
      <c r="B733" s="236"/>
      <c r="C733" s="236"/>
      <c r="D733" s="236"/>
      <c r="E733" s="236"/>
      <c r="F733" s="236"/>
      <c r="G733" s="236"/>
      <c r="H733" s="236"/>
      <c r="I733" s="66"/>
      <c r="J733" s="66"/>
      <c r="K733" s="236"/>
      <c r="L733" s="236"/>
      <c r="M733" s="236"/>
      <c r="N733" s="236"/>
      <c r="O733" s="236"/>
      <c r="P733" s="236"/>
      <c r="Q733" s="236"/>
      <c r="R733" s="236"/>
      <c r="S733" s="236"/>
      <c r="T733" s="236"/>
    </row>
    <row r="734" spans="1:20">
      <c r="A734" s="236"/>
      <c r="B734" s="236"/>
      <c r="C734" s="236"/>
      <c r="D734" s="236"/>
      <c r="E734" s="236"/>
      <c r="F734" s="236"/>
      <c r="G734" s="236"/>
      <c r="H734" s="236"/>
      <c r="I734" s="66"/>
      <c r="J734" s="66"/>
      <c r="K734" s="236"/>
      <c r="L734" s="236"/>
      <c r="M734" s="236"/>
      <c r="N734" s="236"/>
      <c r="O734" s="236"/>
      <c r="P734" s="236"/>
      <c r="Q734" s="236"/>
      <c r="R734" s="236"/>
      <c r="S734" s="236"/>
      <c r="T734" s="236"/>
    </row>
    <row r="735" spans="1:20">
      <c r="A735" s="236"/>
      <c r="B735" s="236"/>
      <c r="C735" s="236"/>
      <c r="D735" s="236"/>
      <c r="E735" s="236"/>
      <c r="F735" s="236"/>
      <c r="G735" s="236"/>
      <c r="H735" s="236"/>
      <c r="I735" s="66"/>
      <c r="J735" s="66"/>
      <c r="K735" s="236"/>
      <c r="L735" s="236"/>
      <c r="M735" s="236"/>
      <c r="N735" s="236"/>
      <c r="O735" s="236"/>
      <c r="P735" s="236"/>
      <c r="Q735" s="236"/>
      <c r="R735" s="236"/>
      <c r="S735" s="236"/>
      <c r="T735" s="236"/>
    </row>
    <row r="736" spans="1:20">
      <c r="A736" s="236"/>
      <c r="B736" s="236"/>
      <c r="C736" s="236"/>
      <c r="D736" s="236"/>
      <c r="E736" s="236"/>
      <c r="F736" s="236"/>
      <c r="G736" s="236"/>
      <c r="H736" s="236"/>
      <c r="I736" s="66"/>
      <c r="J736" s="66"/>
      <c r="K736" s="236"/>
      <c r="L736" s="236"/>
      <c r="M736" s="236"/>
      <c r="N736" s="236"/>
      <c r="O736" s="236"/>
      <c r="P736" s="236"/>
      <c r="Q736" s="236"/>
      <c r="R736" s="236"/>
      <c r="S736" s="236"/>
      <c r="T736" s="236"/>
    </row>
    <row r="737" spans="1:20">
      <c r="A737" s="236"/>
      <c r="B737" s="236"/>
      <c r="C737" s="236"/>
      <c r="D737" s="236"/>
      <c r="E737" s="236"/>
      <c r="F737" s="236"/>
      <c r="G737" s="236"/>
      <c r="H737" s="236"/>
      <c r="I737" s="66"/>
      <c r="J737" s="66"/>
      <c r="K737" s="236"/>
      <c r="L737" s="236"/>
      <c r="M737" s="236"/>
      <c r="N737" s="236"/>
      <c r="O737" s="236"/>
      <c r="P737" s="236"/>
      <c r="Q737" s="236"/>
      <c r="R737" s="236"/>
      <c r="S737" s="236"/>
      <c r="T737" s="236"/>
    </row>
    <row r="738" spans="1:20">
      <c r="A738" s="236"/>
      <c r="B738" s="236"/>
      <c r="C738" s="236"/>
      <c r="D738" s="236"/>
      <c r="E738" s="236"/>
      <c r="F738" s="236"/>
      <c r="G738" s="236"/>
      <c r="H738" s="236"/>
      <c r="I738" s="66"/>
      <c r="J738" s="66"/>
      <c r="K738" s="236"/>
      <c r="L738" s="236"/>
      <c r="M738" s="236"/>
      <c r="N738" s="236"/>
      <c r="O738" s="236"/>
      <c r="P738" s="236"/>
      <c r="Q738" s="236"/>
      <c r="R738" s="236"/>
      <c r="S738" s="236"/>
      <c r="T738" s="236"/>
    </row>
    <row r="739" spans="1:20">
      <c r="A739" s="236"/>
      <c r="B739" s="236"/>
      <c r="C739" s="236"/>
      <c r="D739" s="236"/>
      <c r="E739" s="236"/>
      <c r="F739" s="236"/>
      <c r="G739" s="236"/>
      <c r="H739" s="236"/>
      <c r="I739" s="66"/>
      <c r="J739" s="66"/>
      <c r="K739" s="236"/>
      <c r="L739" s="236"/>
      <c r="M739" s="236"/>
      <c r="N739" s="236"/>
      <c r="O739" s="236"/>
      <c r="P739" s="236"/>
      <c r="Q739" s="236"/>
      <c r="R739" s="236"/>
      <c r="S739" s="236"/>
      <c r="T739" s="236"/>
    </row>
    <row r="740" spans="1:20">
      <c r="A740" s="236"/>
      <c r="B740" s="236"/>
      <c r="C740" s="236"/>
      <c r="D740" s="236"/>
      <c r="E740" s="236"/>
      <c r="F740" s="236"/>
      <c r="G740" s="236"/>
      <c r="H740" s="236"/>
      <c r="I740" s="66"/>
      <c r="J740" s="66"/>
      <c r="K740" s="236"/>
      <c r="L740" s="236"/>
      <c r="M740" s="236"/>
      <c r="N740" s="236"/>
      <c r="O740" s="236"/>
      <c r="P740" s="236"/>
      <c r="Q740" s="236"/>
      <c r="R740" s="236"/>
      <c r="S740" s="236"/>
      <c r="T740" s="236"/>
    </row>
    <row r="741" spans="1:20">
      <c r="A741" s="236"/>
      <c r="B741" s="236"/>
      <c r="C741" s="236"/>
      <c r="D741" s="236"/>
      <c r="E741" s="236"/>
      <c r="F741" s="236"/>
      <c r="G741" s="236"/>
      <c r="H741" s="236"/>
      <c r="I741" s="66"/>
      <c r="J741" s="66"/>
      <c r="K741" s="236"/>
      <c r="L741" s="236"/>
      <c r="M741" s="236"/>
      <c r="N741" s="236"/>
      <c r="O741" s="236"/>
      <c r="P741" s="236"/>
      <c r="Q741" s="236"/>
      <c r="R741" s="236"/>
      <c r="S741" s="236"/>
      <c r="T741" s="236"/>
    </row>
    <row r="742" spans="1:20">
      <c r="A742" s="236"/>
      <c r="B742" s="236"/>
      <c r="C742" s="236"/>
      <c r="D742" s="236"/>
      <c r="E742" s="236"/>
      <c r="F742" s="236"/>
      <c r="G742" s="236"/>
      <c r="H742" s="236"/>
      <c r="I742" s="66"/>
      <c r="J742" s="66"/>
      <c r="K742" s="236"/>
      <c r="L742" s="236"/>
      <c r="M742" s="236"/>
      <c r="N742" s="236"/>
      <c r="O742" s="236"/>
      <c r="P742" s="236"/>
      <c r="Q742" s="236"/>
      <c r="R742" s="236"/>
      <c r="S742" s="236"/>
      <c r="T742" s="236"/>
    </row>
    <row r="743" spans="1:20">
      <c r="A743" s="236"/>
      <c r="B743" s="236"/>
      <c r="C743" s="236"/>
      <c r="D743" s="236"/>
      <c r="E743" s="236"/>
      <c r="F743" s="236"/>
      <c r="G743" s="236"/>
      <c r="H743" s="236"/>
      <c r="I743" s="66"/>
      <c r="J743" s="66"/>
      <c r="K743" s="236"/>
      <c r="L743" s="236"/>
      <c r="M743" s="236"/>
      <c r="N743" s="236"/>
      <c r="O743" s="236"/>
      <c r="P743" s="236"/>
      <c r="Q743" s="236"/>
      <c r="R743" s="236"/>
      <c r="S743" s="236"/>
      <c r="T743" s="236"/>
    </row>
    <row r="744" spans="1:20">
      <c r="A744" s="236"/>
      <c r="B744" s="236"/>
      <c r="C744" s="236"/>
      <c r="D744" s="236"/>
      <c r="E744" s="236"/>
      <c r="F744" s="236"/>
      <c r="G744" s="236"/>
      <c r="H744" s="236"/>
      <c r="I744" s="66"/>
      <c r="J744" s="66"/>
      <c r="K744" s="236"/>
      <c r="L744" s="236"/>
      <c r="M744" s="236"/>
      <c r="N744" s="236"/>
      <c r="O744" s="236"/>
      <c r="P744" s="236"/>
      <c r="Q744" s="236"/>
      <c r="R744" s="236"/>
      <c r="S744" s="236"/>
      <c r="T744" s="236"/>
    </row>
    <row r="745" spans="1:20">
      <c r="A745" s="236"/>
      <c r="B745" s="236"/>
      <c r="C745" s="236"/>
      <c r="D745" s="236"/>
      <c r="E745" s="236"/>
      <c r="F745" s="236"/>
      <c r="G745" s="236"/>
      <c r="H745" s="236"/>
      <c r="I745" s="66"/>
      <c r="J745" s="66"/>
      <c r="K745" s="236"/>
      <c r="L745" s="236"/>
      <c r="M745" s="236"/>
      <c r="N745" s="236"/>
      <c r="O745" s="236"/>
      <c r="P745" s="236"/>
      <c r="Q745" s="236"/>
      <c r="R745" s="236"/>
      <c r="S745" s="236"/>
      <c r="T745" s="236"/>
    </row>
    <row r="746" spans="1:20">
      <c r="A746" s="236"/>
      <c r="B746" s="236"/>
      <c r="C746" s="236"/>
      <c r="D746" s="236"/>
      <c r="E746" s="236"/>
      <c r="F746" s="236"/>
      <c r="G746" s="236"/>
      <c r="H746" s="236"/>
      <c r="I746" s="66"/>
      <c r="J746" s="66"/>
      <c r="K746" s="236"/>
      <c r="L746" s="236"/>
      <c r="M746" s="236"/>
      <c r="N746" s="236"/>
      <c r="O746" s="236"/>
      <c r="P746" s="236"/>
      <c r="Q746" s="236"/>
      <c r="R746" s="236"/>
      <c r="S746" s="236"/>
      <c r="T746" s="236"/>
    </row>
    <row r="747" spans="1:20">
      <c r="A747" s="236"/>
      <c r="B747" s="236"/>
      <c r="C747" s="236"/>
      <c r="D747" s="236"/>
      <c r="E747" s="236"/>
      <c r="F747" s="236"/>
      <c r="G747" s="236"/>
      <c r="H747" s="236"/>
      <c r="I747" s="66"/>
      <c r="J747" s="66"/>
      <c r="K747" s="236"/>
      <c r="L747" s="236"/>
      <c r="M747" s="236"/>
      <c r="N747" s="236"/>
      <c r="O747" s="236"/>
      <c r="P747" s="236"/>
      <c r="Q747" s="236"/>
      <c r="R747" s="236"/>
      <c r="S747" s="236"/>
      <c r="T747" s="236"/>
    </row>
    <row r="748" spans="1:20">
      <c r="A748" s="236"/>
      <c r="B748" s="236"/>
      <c r="C748" s="236"/>
      <c r="D748" s="236"/>
      <c r="E748" s="236"/>
      <c r="F748" s="236"/>
      <c r="G748" s="236"/>
      <c r="H748" s="236"/>
      <c r="I748" s="66"/>
      <c r="J748" s="66"/>
      <c r="K748" s="236"/>
      <c r="L748" s="236"/>
      <c r="M748" s="236"/>
      <c r="N748" s="236"/>
      <c r="O748" s="236"/>
      <c r="P748" s="236"/>
      <c r="Q748" s="236"/>
      <c r="R748" s="236"/>
      <c r="S748" s="236"/>
      <c r="T748" s="236"/>
    </row>
    <row r="749" spans="1:20">
      <c r="A749" s="236"/>
      <c r="B749" s="236"/>
      <c r="C749" s="236"/>
      <c r="D749" s="236"/>
      <c r="E749" s="236"/>
      <c r="F749" s="236"/>
      <c r="G749" s="236"/>
      <c r="H749" s="236"/>
      <c r="I749" s="66"/>
      <c r="J749" s="66"/>
      <c r="K749" s="236"/>
      <c r="L749" s="236"/>
      <c r="M749" s="236"/>
      <c r="N749" s="236"/>
      <c r="O749" s="236"/>
      <c r="P749" s="236"/>
      <c r="Q749" s="236"/>
      <c r="R749" s="236"/>
      <c r="S749" s="236"/>
      <c r="T749" s="236"/>
    </row>
    <row r="750" spans="1:20">
      <c r="A750" s="236"/>
      <c r="B750" s="236"/>
      <c r="C750" s="236"/>
      <c r="D750" s="236"/>
      <c r="E750" s="236"/>
      <c r="F750" s="236"/>
      <c r="G750" s="236"/>
      <c r="H750" s="236"/>
      <c r="I750" s="66"/>
      <c r="J750" s="66"/>
      <c r="K750" s="236"/>
      <c r="L750" s="236"/>
      <c r="M750" s="236"/>
      <c r="N750" s="236"/>
      <c r="O750" s="236"/>
      <c r="P750" s="236"/>
      <c r="Q750" s="236"/>
      <c r="R750" s="236"/>
      <c r="S750" s="236"/>
      <c r="T750" s="236"/>
    </row>
    <row r="751" spans="1:20">
      <c r="A751" s="236"/>
      <c r="B751" s="236"/>
      <c r="C751" s="236"/>
      <c r="D751" s="236"/>
      <c r="E751" s="236"/>
      <c r="F751" s="236"/>
      <c r="G751" s="236"/>
      <c r="H751" s="236"/>
      <c r="I751" s="66"/>
      <c r="J751" s="66"/>
      <c r="K751" s="236"/>
      <c r="L751" s="236"/>
      <c r="M751" s="236"/>
      <c r="N751" s="236"/>
      <c r="O751" s="236"/>
      <c r="P751" s="236"/>
      <c r="Q751" s="236"/>
      <c r="R751" s="236"/>
      <c r="S751" s="236"/>
      <c r="T751" s="236"/>
    </row>
    <row r="752" spans="1:20">
      <c r="A752" s="236"/>
      <c r="B752" s="236"/>
      <c r="C752" s="236"/>
      <c r="D752" s="236"/>
      <c r="E752" s="236"/>
      <c r="F752" s="236"/>
      <c r="G752" s="236"/>
      <c r="H752" s="236"/>
      <c r="I752" s="66"/>
      <c r="J752" s="66"/>
      <c r="K752" s="236"/>
      <c r="L752" s="236"/>
      <c r="M752" s="236"/>
      <c r="N752" s="236"/>
      <c r="O752" s="236"/>
      <c r="P752" s="236"/>
      <c r="Q752" s="236"/>
      <c r="R752" s="236"/>
      <c r="S752" s="236"/>
      <c r="T752" s="236"/>
    </row>
    <row r="753" spans="1:20">
      <c r="A753" s="236"/>
      <c r="B753" s="236"/>
      <c r="C753" s="236"/>
      <c r="D753" s="236"/>
      <c r="E753" s="236"/>
      <c r="F753" s="236"/>
      <c r="G753" s="236"/>
      <c r="H753" s="236"/>
      <c r="I753" s="66"/>
      <c r="J753" s="66"/>
      <c r="K753" s="236"/>
      <c r="L753" s="236"/>
      <c r="M753" s="236"/>
      <c r="N753" s="236"/>
      <c r="O753" s="236"/>
      <c r="P753" s="236"/>
      <c r="Q753" s="236"/>
      <c r="R753" s="236"/>
      <c r="S753" s="236"/>
      <c r="T753" s="236"/>
    </row>
    <row r="754" spans="1:20">
      <c r="A754" s="236"/>
      <c r="B754" s="236"/>
      <c r="C754" s="236"/>
      <c r="D754" s="236"/>
      <c r="E754" s="236"/>
      <c r="F754" s="236"/>
      <c r="G754" s="236"/>
      <c r="H754" s="236"/>
      <c r="I754" s="66"/>
      <c r="J754" s="66"/>
      <c r="K754" s="236"/>
      <c r="L754" s="236"/>
      <c r="M754" s="236"/>
      <c r="N754" s="236"/>
      <c r="O754" s="236"/>
      <c r="P754" s="236"/>
      <c r="Q754" s="236"/>
      <c r="R754" s="236"/>
      <c r="S754" s="236"/>
      <c r="T754" s="236"/>
    </row>
    <row r="755" spans="1:20">
      <c r="A755" s="236"/>
      <c r="B755" s="236"/>
      <c r="C755" s="236"/>
      <c r="D755" s="236"/>
      <c r="E755" s="236"/>
      <c r="F755" s="236"/>
      <c r="G755" s="236"/>
      <c r="H755" s="236"/>
      <c r="I755" s="66"/>
      <c r="J755" s="66"/>
      <c r="K755" s="236"/>
      <c r="L755" s="236"/>
      <c r="M755" s="236"/>
      <c r="N755" s="236"/>
      <c r="O755" s="236"/>
      <c r="P755" s="236"/>
      <c r="Q755" s="236"/>
      <c r="R755" s="236"/>
      <c r="S755" s="236"/>
      <c r="T755" s="236"/>
    </row>
    <row r="756" spans="1:20">
      <c r="A756" s="236"/>
      <c r="B756" s="236"/>
      <c r="C756" s="236"/>
      <c r="D756" s="236"/>
      <c r="E756" s="236"/>
      <c r="F756" s="236"/>
      <c r="G756" s="236"/>
      <c r="H756" s="236"/>
      <c r="I756" s="66"/>
      <c r="J756" s="66"/>
      <c r="K756" s="236"/>
      <c r="L756" s="236"/>
      <c r="M756" s="236"/>
      <c r="N756" s="236"/>
      <c r="O756" s="236"/>
      <c r="P756" s="236"/>
      <c r="Q756" s="236"/>
      <c r="R756" s="236"/>
      <c r="S756" s="236"/>
      <c r="T756" s="236"/>
    </row>
    <row r="757" spans="1:20">
      <c r="A757" s="236"/>
      <c r="B757" s="236"/>
      <c r="C757" s="236"/>
      <c r="D757" s="236"/>
      <c r="E757" s="236"/>
      <c r="F757" s="236"/>
      <c r="G757" s="236"/>
      <c r="H757" s="236"/>
      <c r="I757" s="66"/>
      <c r="J757" s="66"/>
      <c r="K757" s="236"/>
      <c r="L757" s="236"/>
      <c r="M757" s="236"/>
      <c r="N757" s="236"/>
      <c r="O757" s="236"/>
      <c r="P757" s="236"/>
      <c r="Q757" s="236"/>
      <c r="R757" s="236"/>
      <c r="S757" s="236"/>
      <c r="T757" s="236"/>
    </row>
    <row r="758" spans="1:20">
      <c r="A758" s="236"/>
      <c r="B758" s="236"/>
      <c r="C758" s="236"/>
      <c r="D758" s="236"/>
      <c r="E758" s="236"/>
      <c r="F758" s="236"/>
      <c r="G758" s="236"/>
      <c r="H758" s="236"/>
      <c r="I758" s="66"/>
      <c r="J758" s="66"/>
      <c r="K758" s="236"/>
      <c r="L758" s="236"/>
      <c r="M758" s="236"/>
      <c r="N758" s="236"/>
      <c r="O758" s="236"/>
      <c r="P758" s="236"/>
      <c r="Q758" s="236"/>
      <c r="R758" s="236"/>
      <c r="S758" s="236"/>
      <c r="T758" s="236"/>
    </row>
    <row r="759" spans="1:20">
      <c r="A759" s="236"/>
      <c r="B759" s="236"/>
      <c r="C759" s="236"/>
      <c r="D759" s="236"/>
      <c r="E759" s="236"/>
      <c r="F759" s="236"/>
      <c r="G759" s="236"/>
      <c r="H759" s="236"/>
      <c r="I759" s="66"/>
      <c r="J759" s="66"/>
      <c r="K759" s="236"/>
      <c r="L759" s="236"/>
      <c r="M759" s="236"/>
      <c r="N759" s="236"/>
      <c r="O759" s="236"/>
      <c r="P759" s="236"/>
      <c r="Q759" s="236"/>
      <c r="R759" s="236"/>
      <c r="S759" s="236"/>
      <c r="T759" s="236"/>
    </row>
    <row r="760" spans="1:20">
      <c r="A760" s="236"/>
      <c r="B760" s="236"/>
      <c r="C760" s="236"/>
      <c r="D760" s="236"/>
      <c r="E760" s="236"/>
      <c r="F760" s="236"/>
      <c r="G760" s="236"/>
      <c r="H760" s="236"/>
      <c r="I760" s="66"/>
      <c r="J760" s="66"/>
      <c r="K760" s="236"/>
      <c r="L760" s="236"/>
      <c r="M760" s="236"/>
      <c r="N760" s="236"/>
      <c r="O760" s="236"/>
      <c r="P760" s="236"/>
      <c r="Q760" s="236"/>
      <c r="R760" s="236"/>
      <c r="S760" s="236"/>
      <c r="T760" s="236"/>
    </row>
    <row r="761" spans="1:20">
      <c r="A761" s="236"/>
      <c r="B761" s="236"/>
      <c r="C761" s="236"/>
      <c r="D761" s="236"/>
      <c r="E761" s="236"/>
      <c r="F761" s="236"/>
      <c r="G761" s="236"/>
      <c r="H761" s="236"/>
      <c r="I761" s="66"/>
      <c r="J761" s="66"/>
      <c r="K761" s="236"/>
      <c r="L761" s="236"/>
      <c r="M761" s="236"/>
      <c r="N761" s="236"/>
      <c r="O761" s="236"/>
      <c r="P761" s="236"/>
      <c r="Q761" s="236"/>
      <c r="R761" s="236"/>
      <c r="S761" s="236"/>
      <c r="T761" s="236"/>
    </row>
    <row r="762" spans="1:20">
      <c r="A762" s="236"/>
      <c r="B762" s="236"/>
      <c r="C762" s="236"/>
      <c r="D762" s="236"/>
      <c r="E762" s="236"/>
      <c r="F762" s="236"/>
      <c r="G762" s="236"/>
      <c r="H762" s="236"/>
      <c r="I762" s="66"/>
      <c r="J762" s="66"/>
      <c r="K762" s="236"/>
      <c r="L762" s="236"/>
      <c r="M762" s="236"/>
      <c r="N762" s="236"/>
      <c r="O762" s="236"/>
      <c r="P762" s="236"/>
      <c r="Q762" s="236"/>
      <c r="R762" s="236"/>
      <c r="S762" s="236"/>
      <c r="T762" s="236"/>
    </row>
    <row r="763" spans="1:20">
      <c r="A763" s="236"/>
      <c r="B763" s="236"/>
      <c r="C763" s="236"/>
      <c r="D763" s="236"/>
      <c r="E763" s="236"/>
      <c r="F763" s="236"/>
      <c r="G763" s="236"/>
      <c r="H763" s="236"/>
      <c r="I763" s="66"/>
      <c r="J763" s="66"/>
      <c r="K763" s="236"/>
      <c r="L763" s="236"/>
      <c r="M763" s="236"/>
      <c r="N763" s="236"/>
      <c r="O763" s="236"/>
      <c r="P763" s="236"/>
      <c r="Q763" s="236"/>
      <c r="R763" s="236"/>
      <c r="S763" s="236"/>
      <c r="T763" s="236"/>
    </row>
    <row r="764" spans="1:20">
      <c r="A764" s="236"/>
      <c r="B764" s="236"/>
      <c r="C764" s="236"/>
      <c r="D764" s="236"/>
      <c r="E764" s="236"/>
      <c r="F764" s="236"/>
      <c r="G764" s="236"/>
      <c r="H764" s="236"/>
      <c r="I764" s="66"/>
      <c r="J764" s="66"/>
      <c r="K764" s="236"/>
      <c r="L764" s="236"/>
      <c r="M764" s="236"/>
      <c r="N764" s="236"/>
      <c r="O764" s="236"/>
      <c r="P764" s="236"/>
      <c r="Q764" s="236"/>
      <c r="R764" s="236"/>
      <c r="S764" s="236"/>
      <c r="T764" s="236"/>
    </row>
    <row r="765" spans="1:20">
      <c r="A765" s="236"/>
      <c r="B765" s="236"/>
      <c r="C765" s="236"/>
      <c r="D765" s="236"/>
      <c r="E765" s="236"/>
      <c r="F765" s="236"/>
      <c r="G765" s="236"/>
      <c r="H765" s="236"/>
      <c r="I765" s="66"/>
      <c r="J765" s="66"/>
      <c r="K765" s="236"/>
      <c r="L765" s="236"/>
      <c r="M765" s="236"/>
      <c r="N765" s="236"/>
      <c r="O765" s="236"/>
      <c r="P765" s="236"/>
      <c r="Q765" s="236"/>
      <c r="R765" s="236"/>
      <c r="S765" s="236"/>
      <c r="T765" s="236"/>
    </row>
    <row r="766" spans="1:20">
      <c r="A766" s="236"/>
      <c r="B766" s="236"/>
      <c r="C766" s="236"/>
      <c r="D766" s="236"/>
      <c r="E766" s="236"/>
      <c r="F766" s="236"/>
      <c r="G766" s="236"/>
      <c r="H766" s="236"/>
      <c r="I766" s="66"/>
      <c r="J766" s="66"/>
      <c r="K766" s="236"/>
      <c r="L766" s="236"/>
      <c r="M766" s="236"/>
      <c r="N766" s="236"/>
      <c r="O766" s="236"/>
      <c r="P766" s="236"/>
      <c r="Q766" s="236"/>
      <c r="R766" s="236"/>
      <c r="S766" s="236"/>
      <c r="T766" s="236"/>
    </row>
    <row r="767" spans="1:20">
      <c r="A767" s="236"/>
      <c r="B767" s="236"/>
      <c r="C767" s="236"/>
      <c r="D767" s="236"/>
      <c r="E767" s="236"/>
      <c r="F767" s="236"/>
      <c r="G767" s="236"/>
      <c r="H767" s="236"/>
      <c r="I767" s="66"/>
      <c r="J767" s="66"/>
      <c r="K767" s="236"/>
      <c r="L767" s="236"/>
      <c r="M767" s="236"/>
      <c r="N767" s="236"/>
      <c r="O767" s="236"/>
      <c r="P767" s="236"/>
      <c r="Q767" s="236"/>
      <c r="R767" s="236"/>
      <c r="S767" s="236"/>
      <c r="T767" s="236"/>
    </row>
    <row r="768" spans="1:20">
      <c r="A768" s="236"/>
      <c r="B768" s="236"/>
      <c r="C768" s="236"/>
      <c r="D768" s="236"/>
      <c r="E768" s="236"/>
      <c r="F768" s="236"/>
      <c r="G768" s="236"/>
      <c r="H768" s="236"/>
      <c r="I768" s="66"/>
      <c r="J768" s="66"/>
      <c r="K768" s="236"/>
      <c r="L768" s="236"/>
      <c r="M768" s="236"/>
      <c r="N768" s="236"/>
      <c r="O768" s="236"/>
      <c r="P768" s="236"/>
      <c r="Q768" s="236"/>
      <c r="R768" s="236"/>
      <c r="S768" s="236"/>
      <c r="T768" s="236"/>
    </row>
    <row r="769" spans="1:20">
      <c r="A769" s="236"/>
      <c r="B769" s="236"/>
      <c r="C769" s="236"/>
      <c r="D769" s="236"/>
      <c r="E769" s="236"/>
      <c r="F769" s="236"/>
      <c r="G769" s="236"/>
      <c r="H769" s="236"/>
      <c r="I769" s="66"/>
      <c r="J769" s="66"/>
      <c r="K769" s="236"/>
      <c r="L769" s="236"/>
      <c r="M769" s="236"/>
      <c r="N769" s="236"/>
      <c r="O769" s="236"/>
      <c r="P769" s="236"/>
      <c r="Q769" s="236"/>
      <c r="R769" s="236"/>
      <c r="S769" s="236"/>
      <c r="T769" s="236"/>
    </row>
    <row r="770" spans="1:20">
      <c r="A770" s="236"/>
      <c r="B770" s="236"/>
      <c r="C770" s="236"/>
      <c r="D770" s="236"/>
      <c r="E770" s="236"/>
      <c r="F770" s="236"/>
      <c r="G770" s="236"/>
      <c r="H770" s="236"/>
      <c r="I770" s="66"/>
      <c r="J770" s="66"/>
      <c r="K770" s="236"/>
      <c r="L770" s="236"/>
      <c r="M770" s="236"/>
      <c r="N770" s="236"/>
      <c r="O770" s="236"/>
      <c r="P770" s="236"/>
      <c r="Q770" s="236"/>
      <c r="R770" s="236"/>
      <c r="S770" s="236"/>
      <c r="T770" s="236"/>
    </row>
    <row r="771" spans="1:20">
      <c r="A771" s="236"/>
      <c r="B771" s="236"/>
      <c r="C771" s="236"/>
      <c r="D771" s="236"/>
      <c r="E771" s="236"/>
      <c r="F771" s="236"/>
      <c r="G771" s="236"/>
      <c r="H771" s="236"/>
      <c r="I771" s="66"/>
      <c r="J771" s="66"/>
      <c r="K771" s="236"/>
      <c r="L771" s="236"/>
      <c r="M771" s="236"/>
      <c r="N771" s="236"/>
      <c r="O771" s="236"/>
      <c r="P771" s="236"/>
      <c r="Q771" s="236"/>
      <c r="R771" s="236"/>
      <c r="S771" s="236"/>
      <c r="T771" s="236"/>
    </row>
    <row r="772" spans="1:20">
      <c r="A772" s="236"/>
      <c r="B772" s="236"/>
      <c r="C772" s="236"/>
      <c r="D772" s="236"/>
      <c r="E772" s="236"/>
      <c r="F772" s="236"/>
      <c r="G772" s="236"/>
      <c r="H772" s="236"/>
      <c r="I772" s="66"/>
      <c r="J772" s="66"/>
      <c r="K772" s="236"/>
      <c r="L772" s="236"/>
      <c r="M772" s="236"/>
      <c r="N772" s="236"/>
      <c r="O772" s="236"/>
      <c r="P772" s="236"/>
      <c r="Q772" s="236"/>
      <c r="R772" s="236"/>
      <c r="S772" s="236"/>
      <c r="T772" s="236"/>
    </row>
    <row r="773" spans="1:20">
      <c r="A773" s="236"/>
      <c r="B773" s="236"/>
      <c r="C773" s="236"/>
      <c r="D773" s="236"/>
      <c r="E773" s="236"/>
      <c r="F773" s="236"/>
      <c r="G773" s="236"/>
      <c r="H773" s="236"/>
      <c r="I773" s="66"/>
      <c r="J773" s="66"/>
      <c r="K773" s="236"/>
      <c r="L773" s="236"/>
      <c r="M773" s="236"/>
      <c r="N773" s="236"/>
      <c r="O773" s="236"/>
      <c r="P773" s="236"/>
      <c r="Q773" s="236"/>
      <c r="R773" s="236"/>
      <c r="S773" s="236"/>
      <c r="T773" s="236"/>
    </row>
    <row r="774" spans="1:20">
      <c r="A774" s="236"/>
      <c r="B774" s="236"/>
      <c r="C774" s="236"/>
      <c r="D774" s="236"/>
      <c r="E774" s="236"/>
      <c r="F774" s="236"/>
      <c r="G774" s="236"/>
      <c r="H774" s="236"/>
      <c r="I774" s="66"/>
      <c r="J774" s="66"/>
      <c r="K774" s="236"/>
      <c r="L774" s="236"/>
      <c r="M774" s="236"/>
      <c r="N774" s="236"/>
      <c r="O774" s="236"/>
      <c r="P774" s="236"/>
      <c r="Q774" s="236"/>
      <c r="R774" s="236"/>
      <c r="S774" s="236"/>
      <c r="T774" s="236"/>
    </row>
    <row r="775" spans="1:20">
      <c r="A775" s="236"/>
      <c r="B775" s="236"/>
      <c r="C775" s="236"/>
      <c r="D775" s="236"/>
      <c r="E775" s="236"/>
      <c r="F775" s="236"/>
      <c r="G775" s="236"/>
      <c r="H775" s="236"/>
      <c r="I775" s="66"/>
      <c r="J775" s="66"/>
      <c r="K775" s="236"/>
      <c r="L775" s="236"/>
      <c r="M775" s="236"/>
      <c r="N775" s="236"/>
      <c r="O775" s="236"/>
      <c r="P775" s="236"/>
      <c r="Q775" s="236"/>
      <c r="R775" s="236"/>
      <c r="S775" s="236"/>
      <c r="T775" s="236"/>
    </row>
    <row r="776" spans="1:20">
      <c r="A776" s="236"/>
      <c r="B776" s="236"/>
      <c r="C776" s="236"/>
      <c r="D776" s="236"/>
      <c r="E776" s="236"/>
      <c r="F776" s="236"/>
      <c r="G776" s="236"/>
      <c r="H776" s="236"/>
      <c r="I776" s="66"/>
      <c r="J776" s="66"/>
      <c r="K776" s="236"/>
      <c r="L776" s="236"/>
      <c r="M776" s="236"/>
      <c r="N776" s="236"/>
      <c r="O776" s="236"/>
      <c r="P776" s="236"/>
      <c r="Q776" s="236"/>
      <c r="R776" s="236"/>
      <c r="S776" s="236"/>
      <c r="T776" s="236"/>
    </row>
    <row r="777" spans="1:20">
      <c r="A777" s="236"/>
      <c r="B777" s="236"/>
      <c r="C777" s="236"/>
      <c r="D777" s="236"/>
      <c r="E777" s="236"/>
      <c r="F777" s="236"/>
      <c r="G777" s="236"/>
      <c r="H777" s="236"/>
      <c r="I777" s="66"/>
      <c r="J777" s="66"/>
      <c r="K777" s="236"/>
      <c r="L777" s="236"/>
      <c r="M777" s="236"/>
      <c r="N777" s="236"/>
      <c r="O777" s="236"/>
      <c r="P777" s="236"/>
      <c r="Q777" s="236"/>
      <c r="R777" s="236"/>
      <c r="S777" s="236"/>
      <c r="T777" s="236"/>
    </row>
    <row r="778" spans="1:20">
      <c r="A778" s="236"/>
      <c r="B778" s="236"/>
      <c r="C778" s="236"/>
      <c r="D778" s="236"/>
      <c r="E778" s="236"/>
      <c r="F778" s="236"/>
      <c r="G778" s="236"/>
      <c r="H778" s="236"/>
      <c r="I778" s="66"/>
      <c r="J778" s="66"/>
      <c r="K778" s="236"/>
      <c r="L778" s="236"/>
      <c r="M778" s="236"/>
      <c r="N778" s="236"/>
      <c r="O778" s="236"/>
      <c r="P778" s="236"/>
      <c r="Q778" s="236"/>
      <c r="R778" s="236"/>
      <c r="S778" s="236"/>
      <c r="T778" s="236"/>
    </row>
    <row r="779" spans="1:20">
      <c r="A779" s="236"/>
      <c r="B779" s="236"/>
      <c r="C779" s="236"/>
      <c r="D779" s="236"/>
      <c r="E779" s="236"/>
      <c r="F779" s="236"/>
      <c r="G779" s="236"/>
      <c r="H779" s="236"/>
      <c r="I779" s="66"/>
      <c r="J779" s="66"/>
      <c r="K779" s="236"/>
      <c r="L779" s="236"/>
      <c r="M779" s="236"/>
      <c r="N779" s="236"/>
      <c r="O779" s="236"/>
      <c r="P779" s="236"/>
      <c r="Q779" s="236"/>
      <c r="R779" s="236"/>
      <c r="S779" s="236"/>
      <c r="T779" s="236"/>
    </row>
    <row r="780" spans="1:20">
      <c r="A780" s="236"/>
      <c r="B780" s="236"/>
      <c r="C780" s="236"/>
      <c r="D780" s="236"/>
      <c r="E780" s="236"/>
      <c r="F780" s="236"/>
      <c r="G780" s="236"/>
      <c r="H780" s="236"/>
      <c r="I780" s="66"/>
      <c r="J780" s="66"/>
      <c r="K780" s="236"/>
      <c r="L780" s="236"/>
      <c r="M780" s="236"/>
      <c r="N780" s="236"/>
      <c r="O780" s="236"/>
      <c r="P780" s="236"/>
      <c r="Q780" s="236"/>
      <c r="R780" s="236"/>
      <c r="S780" s="236"/>
      <c r="T780" s="236"/>
    </row>
    <row r="781" spans="1:20">
      <c r="A781" s="236"/>
      <c r="B781" s="236"/>
      <c r="C781" s="236"/>
      <c r="D781" s="236"/>
      <c r="E781" s="236"/>
      <c r="F781" s="236"/>
      <c r="G781" s="236"/>
      <c r="H781" s="236"/>
      <c r="I781" s="66"/>
      <c r="J781" s="66"/>
      <c r="K781" s="236"/>
      <c r="L781" s="236"/>
      <c r="M781" s="236"/>
      <c r="N781" s="236"/>
      <c r="O781" s="236"/>
      <c r="P781" s="236"/>
      <c r="Q781" s="236"/>
      <c r="R781" s="236"/>
      <c r="S781" s="236"/>
      <c r="T781" s="236"/>
    </row>
    <row r="782" spans="1:20">
      <c r="A782" s="236"/>
      <c r="B782" s="236"/>
      <c r="C782" s="236"/>
      <c r="D782" s="236"/>
      <c r="E782" s="236"/>
      <c r="F782" s="236"/>
      <c r="G782" s="236"/>
      <c r="H782" s="236"/>
      <c r="I782" s="66"/>
      <c r="J782" s="66"/>
      <c r="K782" s="236"/>
      <c r="L782" s="236"/>
      <c r="M782" s="236"/>
      <c r="N782" s="236"/>
      <c r="O782" s="236"/>
      <c r="P782" s="236"/>
      <c r="Q782" s="236"/>
      <c r="R782" s="236"/>
      <c r="S782" s="236"/>
      <c r="T782" s="236"/>
    </row>
    <row r="783" spans="1:20">
      <c r="A783" s="236"/>
      <c r="B783" s="236"/>
      <c r="C783" s="236"/>
      <c r="D783" s="236"/>
      <c r="E783" s="236"/>
      <c r="F783" s="236"/>
      <c r="G783" s="236"/>
      <c r="H783" s="236"/>
      <c r="I783" s="66"/>
      <c r="J783" s="66"/>
      <c r="K783" s="236"/>
      <c r="L783" s="236"/>
      <c r="M783" s="236"/>
      <c r="N783" s="236"/>
      <c r="O783" s="236"/>
      <c r="P783" s="236"/>
      <c r="Q783" s="236"/>
      <c r="R783" s="236"/>
      <c r="S783" s="236"/>
      <c r="T783" s="236"/>
    </row>
    <row r="784" spans="1:20">
      <c r="A784" s="236"/>
      <c r="B784" s="236"/>
      <c r="C784" s="236"/>
      <c r="D784" s="236"/>
      <c r="E784" s="236"/>
      <c r="F784" s="236"/>
      <c r="G784" s="236"/>
      <c r="H784" s="236"/>
      <c r="I784" s="66"/>
      <c r="J784" s="66"/>
      <c r="K784" s="236"/>
      <c r="L784" s="236"/>
      <c r="M784" s="236"/>
      <c r="N784" s="236"/>
      <c r="O784" s="236"/>
      <c r="P784" s="236"/>
      <c r="Q784" s="236"/>
      <c r="R784" s="236"/>
      <c r="S784" s="236"/>
      <c r="T784" s="236"/>
    </row>
    <row r="785" spans="1:20">
      <c r="A785" s="236"/>
      <c r="B785" s="236"/>
      <c r="C785" s="236"/>
      <c r="D785" s="236"/>
      <c r="E785" s="236"/>
      <c r="F785" s="236"/>
      <c r="G785" s="236"/>
      <c r="H785" s="236"/>
      <c r="I785" s="66"/>
      <c r="J785" s="66"/>
      <c r="K785" s="236"/>
      <c r="L785" s="236"/>
      <c r="M785" s="236"/>
      <c r="N785" s="236"/>
      <c r="O785" s="236"/>
      <c r="P785" s="236"/>
      <c r="Q785" s="236"/>
      <c r="R785" s="236"/>
      <c r="S785" s="236"/>
      <c r="T785" s="236"/>
    </row>
    <row r="786" spans="1:20">
      <c r="A786" s="236"/>
      <c r="B786" s="236"/>
      <c r="C786" s="236"/>
      <c r="D786" s="236"/>
      <c r="E786" s="236"/>
      <c r="F786" s="236"/>
      <c r="G786" s="236"/>
      <c r="H786" s="236"/>
      <c r="I786" s="66"/>
      <c r="J786" s="66"/>
      <c r="K786" s="236"/>
      <c r="L786" s="236"/>
      <c r="M786" s="236"/>
      <c r="N786" s="236"/>
      <c r="O786" s="236"/>
      <c r="P786" s="236"/>
      <c r="Q786" s="236"/>
      <c r="R786" s="236"/>
      <c r="S786" s="236"/>
      <c r="T786" s="236"/>
    </row>
    <row r="787" spans="1:20">
      <c r="A787" s="236"/>
      <c r="B787" s="236"/>
      <c r="C787" s="236"/>
      <c r="D787" s="236"/>
      <c r="E787" s="236"/>
      <c r="F787" s="236"/>
      <c r="G787" s="236"/>
      <c r="H787" s="236"/>
      <c r="I787" s="66"/>
      <c r="J787" s="66"/>
      <c r="K787" s="236"/>
      <c r="L787" s="236"/>
      <c r="M787" s="236"/>
      <c r="N787" s="236"/>
      <c r="O787" s="236"/>
      <c r="P787" s="236"/>
      <c r="Q787" s="236"/>
      <c r="R787" s="236"/>
      <c r="S787" s="236"/>
      <c r="T787" s="236"/>
    </row>
    <row r="788" spans="1:20">
      <c r="A788" s="236"/>
      <c r="B788" s="236"/>
      <c r="C788" s="236"/>
      <c r="D788" s="236"/>
      <c r="E788" s="236"/>
      <c r="F788" s="236"/>
      <c r="G788" s="236"/>
      <c r="H788" s="236"/>
      <c r="I788" s="66"/>
      <c r="J788" s="66"/>
      <c r="K788" s="236"/>
      <c r="L788" s="236"/>
      <c r="M788" s="236"/>
      <c r="N788" s="236"/>
      <c r="O788" s="236"/>
      <c r="P788" s="236"/>
      <c r="Q788" s="236"/>
      <c r="R788" s="236"/>
      <c r="S788" s="236"/>
      <c r="T788" s="236"/>
    </row>
    <row r="789" spans="1:20">
      <c r="A789" s="236"/>
      <c r="B789" s="236"/>
      <c r="C789" s="236"/>
      <c r="D789" s="236"/>
      <c r="E789" s="236"/>
      <c r="F789" s="236"/>
      <c r="G789" s="236"/>
      <c r="H789" s="236"/>
      <c r="I789" s="66"/>
      <c r="J789" s="66"/>
      <c r="K789" s="236"/>
      <c r="L789" s="236"/>
      <c r="M789" s="236"/>
      <c r="N789" s="236"/>
      <c r="O789" s="236"/>
      <c r="P789" s="236"/>
      <c r="Q789" s="236"/>
      <c r="R789" s="236"/>
      <c r="S789" s="236"/>
      <c r="T789" s="236"/>
    </row>
    <row r="790" spans="1:20">
      <c r="A790" s="236"/>
      <c r="B790" s="236"/>
      <c r="C790" s="236"/>
      <c r="D790" s="236"/>
      <c r="E790" s="236"/>
      <c r="F790" s="236"/>
      <c r="G790" s="236"/>
      <c r="H790" s="236"/>
      <c r="I790" s="66"/>
      <c r="J790" s="66"/>
      <c r="K790" s="236"/>
      <c r="L790" s="236"/>
      <c r="M790" s="236"/>
      <c r="N790" s="236"/>
      <c r="O790" s="236"/>
      <c r="P790" s="236"/>
      <c r="Q790" s="236"/>
      <c r="R790" s="236"/>
      <c r="S790" s="236"/>
      <c r="T790" s="236"/>
    </row>
    <row r="791" spans="1:20">
      <c r="A791" s="236"/>
      <c r="B791" s="236"/>
      <c r="C791" s="236"/>
      <c r="D791" s="236"/>
      <c r="E791" s="236"/>
      <c r="F791" s="236"/>
      <c r="G791" s="236"/>
      <c r="H791" s="236"/>
      <c r="I791" s="66"/>
      <c r="J791" s="66"/>
      <c r="K791" s="236"/>
      <c r="L791" s="236"/>
      <c r="M791" s="236"/>
      <c r="N791" s="236"/>
      <c r="O791" s="236"/>
      <c r="P791" s="236"/>
      <c r="Q791" s="236"/>
      <c r="R791" s="236"/>
      <c r="S791" s="236"/>
      <c r="T791" s="236"/>
    </row>
    <row r="792" spans="1:20">
      <c r="A792" s="236"/>
      <c r="B792" s="236"/>
      <c r="C792" s="236"/>
      <c r="D792" s="236"/>
      <c r="E792" s="236"/>
      <c r="F792" s="236"/>
      <c r="G792" s="236"/>
      <c r="H792" s="236"/>
      <c r="I792" s="66"/>
      <c r="J792" s="66"/>
      <c r="K792" s="236"/>
      <c r="L792" s="236"/>
      <c r="M792" s="236"/>
      <c r="N792" s="236"/>
      <c r="O792" s="236"/>
      <c r="P792" s="236"/>
      <c r="Q792" s="236"/>
      <c r="R792" s="236"/>
      <c r="S792" s="236"/>
      <c r="T792" s="236"/>
    </row>
    <row r="793" spans="1:20">
      <c r="A793" s="236"/>
      <c r="B793" s="236"/>
      <c r="C793" s="236"/>
      <c r="D793" s="236"/>
      <c r="E793" s="236"/>
      <c r="F793" s="236"/>
      <c r="G793" s="236"/>
      <c r="H793" s="236"/>
      <c r="I793" s="66"/>
      <c r="J793" s="66"/>
      <c r="K793" s="236"/>
      <c r="L793" s="236"/>
      <c r="M793" s="236"/>
      <c r="N793" s="236"/>
      <c r="O793" s="236"/>
      <c r="P793" s="236"/>
      <c r="Q793" s="236"/>
      <c r="R793" s="236"/>
      <c r="S793" s="236"/>
      <c r="T793" s="236"/>
    </row>
    <row r="794" spans="1:20">
      <c r="A794" s="236"/>
      <c r="B794" s="236"/>
      <c r="C794" s="236"/>
      <c r="D794" s="236"/>
      <c r="E794" s="236"/>
      <c r="F794" s="236"/>
      <c r="G794" s="236"/>
      <c r="H794" s="236"/>
      <c r="I794" s="66"/>
      <c r="J794" s="66"/>
      <c r="K794" s="236"/>
      <c r="L794" s="236"/>
      <c r="M794" s="236"/>
      <c r="N794" s="236"/>
      <c r="O794" s="236"/>
      <c r="P794" s="236"/>
      <c r="Q794" s="236"/>
      <c r="R794" s="236"/>
      <c r="S794" s="236"/>
      <c r="T794" s="236"/>
    </row>
    <row r="795" spans="1:20">
      <c r="A795" s="236"/>
      <c r="B795" s="236"/>
      <c r="C795" s="236"/>
      <c r="D795" s="236"/>
      <c r="E795" s="236"/>
      <c r="F795" s="236"/>
      <c r="G795" s="236"/>
      <c r="H795" s="236"/>
      <c r="I795" s="66"/>
      <c r="J795" s="66"/>
      <c r="K795" s="236"/>
      <c r="L795" s="236"/>
      <c r="M795" s="236"/>
      <c r="N795" s="236"/>
      <c r="O795" s="236"/>
      <c r="P795" s="236"/>
      <c r="Q795" s="236"/>
      <c r="R795" s="236"/>
      <c r="S795" s="236"/>
      <c r="T795" s="236"/>
    </row>
    <row r="796" spans="1:20">
      <c r="A796" s="236"/>
      <c r="B796" s="236"/>
      <c r="C796" s="236"/>
      <c r="D796" s="236"/>
      <c r="E796" s="236"/>
      <c r="F796" s="236"/>
      <c r="G796" s="236"/>
      <c r="H796" s="236"/>
      <c r="I796" s="66"/>
      <c r="J796" s="66"/>
      <c r="K796" s="236"/>
      <c r="L796" s="236"/>
      <c r="M796" s="236"/>
      <c r="N796" s="236"/>
      <c r="O796" s="236"/>
      <c r="P796" s="236"/>
      <c r="Q796" s="236"/>
      <c r="R796" s="236"/>
      <c r="S796" s="236"/>
      <c r="T796" s="236"/>
    </row>
    <row r="797" spans="1:20">
      <c r="A797" s="236"/>
      <c r="B797" s="236"/>
      <c r="C797" s="236"/>
      <c r="D797" s="236"/>
      <c r="E797" s="236"/>
      <c r="F797" s="236"/>
      <c r="G797" s="236"/>
      <c r="H797" s="236"/>
      <c r="I797" s="66"/>
      <c r="J797" s="66"/>
      <c r="K797" s="236"/>
      <c r="L797" s="236"/>
      <c r="M797" s="236"/>
      <c r="N797" s="236"/>
      <c r="O797" s="236"/>
      <c r="P797" s="236"/>
      <c r="Q797" s="236"/>
      <c r="R797" s="236"/>
      <c r="S797" s="236"/>
      <c r="T797" s="236"/>
    </row>
    <row r="798" spans="1:20">
      <c r="A798" s="236"/>
      <c r="B798" s="236"/>
      <c r="C798" s="236"/>
      <c r="D798" s="236"/>
      <c r="E798" s="236"/>
      <c r="F798" s="236"/>
      <c r="G798" s="236"/>
      <c r="H798" s="236"/>
      <c r="I798" s="66"/>
      <c r="J798" s="66"/>
      <c r="K798" s="236"/>
      <c r="L798" s="236"/>
      <c r="M798" s="236"/>
      <c r="N798" s="236"/>
      <c r="O798" s="236"/>
      <c r="P798" s="236"/>
      <c r="Q798" s="236"/>
      <c r="R798" s="236"/>
      <c r="S798" s="236"/>
      <c r="T798" s="236"/>
    </row>
    <row r="799" spans="1:20">
      <c r="A799" s="236"/>
      <c r="B799" s="236"/>
      <c r="C799" s="236"/>
      <c r="D799" s="236"/>
      <c r="E799" s="236"/>
      <c r="F799" s="236"/>
      <c r="G799" s="236"/>
      <c r="H799" s="236"/>
      <c r="I799" s="66"/>
      <c r="J799" s="66"/>
      <c r="K799" s="236"/>
      <c r="L799" s="236"/>
      <c r="M799" s="236"/>
      <c r="N799" s="236"/>
      <c r="O799" s="236"/>
      <c r="P799" s="236"/>
      <c r="Q799" s="236"/>
      <c r="R799" s="236"/>
      <c r="S799" s="236"/>
      <c r="T799" s="236"/>
    </row>
    <row r="800" spans="1:20">
      <c r="A800" s="236"/>
      <c r="B800" s="236"/>
      <c r="C800" s="236"/>
      <c r="D800" s="236"/>
      <c r="E800" s="236"/>
      <c r="F800" s="236"/>
      <c r="G800" s="236"/>
      <c r="H800" s="236"/>
      <c r="I800" s="66"/>
      <c r="J800" s="66"/>
      <c r="K800" s="236"/>
      <c r="L800" s="236"/>
      <c r="M800" s="236"/>
      <c r="N800" s="236"/>
      <c r="O800" s="236"/>
      <c r="P800" s="236"/>
      <c r="Q800" s="236"/>
      <c r="R800" s="236"/>
      <c r="S800" s="236"/>
      <c r="T800" s="236"/>
    </row>
    <row r="801" spans="1:20">
      <c r="A801" s="236"/>
      <c r="B801" s="236"/>
      <c r="C801" s="236"/>
      <c r="D801" s="236"/>
      <c r="E801" s="236"/>
      <c r="F801" s="236"/>
      <c r="G801" s="236"/>
      <c r="H801" s="236"/>
      <c r="I801" s="66"/>
      <c r="J801" s="66"/>
      <c r="K801" s="236"/>
      <c r="L801" s="236"/>
      <c r="M801" s="236"/>
      <c r="N801" s="236"/>
      <c r="O801" s="236"/>
      <c r="P801" s="236"/>
      <c r="Q801" s="236"/>
      <c r="R801" s="236"/>
      <c r="S801" s="236"/>
      <c r="T801" s="236"/>
    </row>
    <row r="802" spans="1:20">
      <c r="A802" s="236"/>
      <c r="B802" s="236"/>
      <c r="C802" s="236"/>
      <c r="D802" s="236"/>
      <c r="E802" s="236"/>
      <c r="F802" s="236"/>
      <c r="G802" s="236"/>
      <c r="H802" s="236"/>
      <c r="I802" s="66"/>
      <c r="J802" s="66"/>
      <c r="K802" s="236"/>
      <c r="L802" s="236"/>
      <c r="M802" s="236"/>
      <c r="N802" s="236"/>
      <c r="O802" s="236"/>
      <c r="P802" s="236"/>
      <c r="Q802" s="236"/>
      <c r="R802" s="236"/>
      <c r="S802" s="236"/>
      <c r="T802" s="236"/>
    </row>
    <row r="803" spans="1:20">
      <c r="A803" s="236"/>
      <c r="B803" s="236"/>
      <c r="C803" s="236"/>
      <c r="D803" s="236"/>
      <c r="E803" s="236"/>
      <c r="F803" s="236"/>
      <c r="G803" s="236"/>
      <c r="H803" s="236"/>
      <c r="I803" s="66"/>
      <c r="J803" s="66"/>
      <c r="K803" s="236"/>
      <c r="L803" s="236"/>
      <c r="M803" s="236"/>
      <c r="N803" s="236"/>
      <c r="O803" s="236"/>
      <c r="P803" s="236"/>
      <c r="Q803" s="236"/>
      <c r="R803" s="236"/>
      <c r="S803" s="236"/>
      <c r="T803" s="236"/>
    </row>
    <row r="804" spans="1:20">
      <c r="A804" s="236"/>
      <c r="B804" s="236"/>
      <c r="C804" s="236"/>
      <c r="D804" s="236"/>
      <c r="E804" s="236"/>
      <c r="F804" s="236"/>
      <c r="G804" s="236"/>
      <c r="H804" s="236"/>
      <c r="I804" s="66"/>
      <c r="J804" s="66"/>
      <c r="K804" s="236"/>
      <c r="L804" s="236"/>
      <c r="M804" s="236"/>
      <c r="N804" s="236"/>
      <c r="O804" s="236"/>
      <c r="P804" s="236"/>
      <c r="Q804" s="236"/>
      <c r="R804" s="236"/>
      <c r="S804" s="236"/>
      <c r="T804" s="236"/>
    </row>
    <row r="805" spans="1:20">
      <c r="A805" s="236"/>
      <c r="B805" s="236"/>
      <c r="C805" s="236"/>
      <c r="D805" s="236"/>
      <c r="E805" s="236"/>
      <c r="F805" s="236"/>
      <c r="G805" s="236"/>
      <c r="H805" s="236"/>
      <c r="I805" s="66"/>
      <c r="J805" s="66"/>
      <c r="K805" s="236"/>
      <c r="L805" s="236"/>
      <c r="M805" s="236"/>
      <c r="N805" s="236"/>
      <c r="O805" s="236"/>
      <c r="P805" s="236"/>
      <c r="Q805" s="236"/>
      <c r="R805" s="236"/>
      <c r="S805" s="236"/>
      <c r="T805" s="236"/>
    </row>
    <row r="806" spans="1:20">
      <c r="A806" s="236"/>
      <c r="B806" s="236"/>
      <c r="C806" s="236"/>
      <c r="D806" s="236"/>
      <c r="E806" s="236"/>
      <c r="F806" s="236"/>
      <c r="G806" s="236"/>
      <c r="H806" s="236"/>
      <c r="I806" s="66"/>
      <c r="J806" s="66"/>
      <c r="K806" s="236"/>
      <c r="L806" s="236"/>
      <c r="M806" s="236"/>
      <c r="N806" s="236"/>
      <c r="O806" s="236"/>
      <c r="P806" s="236"/>
      <c r="Q806" s="236"/>
      <c r="R806" s="236"/>
      <c r="S806" s="236"/>
      <c r="T806" s="236"/>
    </row>
    <row r="807" spans="1:20">
      <c r="A807" s="236"/>
      <c r="B807" s="236"/>
      <c r="C807" s="236"/>
      <c r="D807" s="236"/>
      <c r="E807" s="236"/>
      <c r="F807" s="236"/>
      <c r="G807" s="236"/>
      <c r="H807" s="236"/>
      <c r="I807" s="66"/>
      <c r="J807" s="66"/>
      <c r="K807" s="236"/>
      <c r="L807" s="236"/>
      <c r="M807" s="236"/>
      <c r="N807" s="236"/>
      <c r="O807" s="236"/>
      <c r="P807" s="236"/>
      <c r="Q807" s="236"/>
      <c r="R807" s="236"/>
      <c r="S807" s="236"/>
      <c r="T807" s="236"/>
    </row>
    <row r="808" spans="1:20">
      <c r="A808" s="236"/>
      <c r="B808" s="236"/>
      <c r="C808" s="236"/>
      <c r="D808" s="236"/>
      <c r="E808" s="236"/>
      <c r="F808" s="236"/>
      <c r="G808" s="236"/>
      <c r="H808" s="236"/>
      <c r="I808" s="66"/>
      <c r="J808" s="66"/>
      <c r="K808" s="236"/>
      <c r="L808" s="236"/>
      <c r="M808" s="236"/>
      <c r="N808" s="236"/>
      <c r="O808" s="236"/>
      <c r="P808" s="236"/>
      <c r="Q808" s="236"/>
      <c r="R808" s="236"/>
      <c r="S808" s="236"/>
      <c r="T808" s="236"/>
    </row>
    <row r="809" spans="1:20">
      <c r="A809" s="236"/>
      <c r="B809" s="236"/>
      <c r="C809" s="236"/>
      <c r="D809" s="236"/>
      <c r="E809" s="236"/>
      <c r="F809" s="236"/>
      <c r="G809" s="236"/>
      <c r="H809" s="236"/>
      <c r="I809" s="66"/>
      <c r="J809" s="66"/>
      <c r="K809" s="236"/>
      <c r="L809" s="236"/>
      <c r="M809" s="236"/>
      <c r="N809" s="236"/>
      <c r="O809" s="236"/>
      <c r="P809" s="236"/>
      <c r="Q809" s="236"/>
      <c r="R809" s="236"/>
      <c r="S809" s="236"/>
      <c r="T809" s="236"/>
    </row>
    <row r="810" spans="1:20">
      <c r="A810" s="236"/>
      <c r="B810" s="236"/>
      <c r="C810" s="236"/>
      <c r="D810" s="236"/>
      <c r="E810" s="236"/>
      <c r="F810" s="236"/>
      <c r="G810" s="236"/>
      <c r="H810" s="236"/>
      <c r="I810" s="66"/>
      <c r="J810" s="66"/>
      <c r="K810" s="236"/>
      <c r="L810" s="236"/>
      <c r="M810" s="236"/>
      <c r="N810" s="236"/>
      <c r="O810" s="236"/>
      <c r="P810" s="236"/>
      <c r="Q810" s="236"/>
      <c r="R810" s="236"/>
      <c r="S810" s="236"/>
      <c r="T810" s="236"/>
    </row>
    <row r="811" spans="1:20">
      <c r="A811" s="236"/>
      <c r="B811" s="236"/>
      <c r="C811" s="236"/>
      <c r="D811" s="236"/>
      <c r="E811" s="236"/>
      <c r="F811" s="236"/>
      <c r="G811" s="236"/>
      <c r="H811" s="236"/>
      <c r="I811" s="66"/>
      <c r="J811" s="66"/>
      <c r="K811" s="236"/>
      <c r="L811" s="236"/>
      <c r="M811" s="236"/>
      <c r="N811" s="236"/>
      <c r="O811" s="236"/>
      <c r="P811" s="236"/>
      <c r="Q811" s="236"/>
      <c r="R811" s="236"/>
      <c r="S811" s="236"/>
      <c r="T811" s="236"/>
    </row>
    <row r="812" spans="1:20">
      <c r="A812" s="236"/>
      <c r="B812" s="236"/>
      <c r="C812" s="236"/>
      <c r="D812" s="236"/>
      <c r="E812" s="236"/>
      <c r="F812" s="236"/>
      <c r="G812" s="236"/>
      <c r="H812" s="236"/>
      <c r="I812" s="66"/>
      <c r="J812" s="66"/>
      <c r="K812" s="236"/>
      <c r="L812" s="236"/>
      <c r="M812" s="236"/>
      <c r="N812" s="236"/>
      <c r="O812" s="236"/>
      <c r="P812" s="236"/>
      <c r="Q812" s="236"/>
      <c r="R812" s="236"/>
      <c r="S812" s="236"/>
      <c r="T812" s="236"/>
    </row>
    <row r="813" spans="1:20">
      <c r="A813" s="236"/>
      <c r="B813" s="236"/>
      <c r="C813" s="236"/>
      <c r="D813" s="236"/>
      <c r="E813" s="236"/>
      <c r="F813" s="236"/>
      <c r="G813" s="236"/>
      <c r="H813" s="236"/>
      <c r="I813" s="66"/>
      <c r="J813" s="66"/>
      <c r="K813" s="236"/>
      <c r="L813" s="236"/>
      <c r="M813" s="236"/>
      <c r="N813" s="236"/>
      <c r="O813" s="236"/>
      <c r="P813" s="236"/>
      <c r="Q813" s="236"/>
      <c r="R813" s="236"/>
      <c r="S813" s="236"/>
      <c r="T813" s="236"/>
    </row>
    <row r="814" spans="1:20">
      <c r="A814" s="236"/>
      <c r="B814" s="236"/>
      <c r="C814" s="236"/>
      <c r="D814" s="236"/>
      <c r="E814" s="236"/>
      <c r="F814" s="236"/>
      <c r="G814" s="236"/>
      <c r="H814" s="236"/>
      <c r="I814" s="66"/>
      <c r="J814" s="66"/>
      <c r="K814" s="236"/>
      <c r="L814" s="236"/>
      <c r="M814" s="236"/>
      <c r="N814" s="236"/>
      <c r="O814" s="236"/>
      <c r="P814" s="236"/>
      <c r="Q814" s="236"/>
      <c r="R814" s="236"/>
      <c r="S814" s="236"/>
      <c r="T814" s="236"/>
    </row>
    <row r="815" spans="1:20">
      <c r="A815" s="236"/>
      <c r="B815" s="236"/>
      <c r="C815" s="236"/>
      <c r="D815" s="236"/>
      <c r="E815" s="236"/>
      <c r="F815" s="236"/>
      <c r="G815" s="236"/>
      <c r="H815" s="236"/>
      <c r="I815" s="66"/>
      <c r="J815" s="66"/>
      <c r="K815" s="236"/>
      <c r="L815" s="236"/>
      <c r="M815" s="236"/>
      <c r="N815" s="236"/>
      <c r="O815" s="236"/>
      <c r="P815" s="236"/>
      <c r="Q815" s="236"/>
      <c r="R815" s="236"/>
      <c r="S815" s="236"/>
      <c r="T815" s="236"/>
    </row>
    <row r="816" spans="1:20">
      <c r="A816" s="236"/>
      <c r="B816" s="236"/>
      <c r="C816" s="236"/>
      <c r="D816" s="236"/>
      <c r="E816" s="236"/>
      <c r="F816" s="236"/>
      <c r="G816" s="236"/>
      <c r="H816" s="236"/>
      <c r="I816" s="66"/>
      <c r="J816" s="66"/>
      <c r="K816" s="236"/>
      <c r="L816" s="236"/>
      <c r="M816" s="236"/>
      <c r="N816" s="236"/>
      <c r="O816" s="236"/>
      <c r="P816" s="236"/>
      <c r="Q816" s="236"/>
      <c r="R816" s="236"/>
      <c r="S816" s="236"/>
      <c r="T816" s="236"/>
    </row>
    <row r="817" spans="1:20">
      <c r="A817" s="236"/>
      <c r="B817" s="236"/>
      <c r="C817" s="236"/>
      <c r="D817" s="236"/>
      <c r="E817" s="236"/>
      <c r="F817" s="236"/>
      <c r="G817" s="236"/>
      <c r="H817" s="236"/>
      <c r="I817" s="66"/>
      <c r="J817" s="66"/>
      <c r="K817" s="236"/>
      <c r="L817" s="236"/>
      <c r="M817" s="236"/>
      <c r="N817" s="236"/>
      <c r="O817" s="236"/>
      <c r="P817" s="236"/>
      <c r="Q817" s="236"/>
      <c r="R817" s="236"/>
      <c r="S817" s="236"/>
      <c r="T817" s="236"/>
    </row>
    <row r="818" spans="1:20">
      <c r="A818" s="236"/>
      <c r="B818" s="236"/>
      <c r="C818" s="236"/>
      <c r="D818" s="236"/>
      <c r="E818" s="236"/>
      <c r="F818" s="236"/>
      <c r="G818" s="236"/>
      <c r="H818" s="236"/>
      <c r="I818" s="66"/>
      <c r="J818" s="66"/>
      <c r="K818" s="236"/>
      <c r="L818" s="236"/>
      <c r="M818" s="236"/>
      <c r="N818" s="236"/>
      <c r="O818" s="236"/>
      <c r="P818" s="236"/>
      <c r="Q818" s="236"/>
      <c r="R818" s="236"/>
      <c r="S818" s="236"/>
      <c r="T818" s="236"/>
    </row>
    <row r="819" spans="1:20">
      <c r="A819" s="236"/>
      <c r="B819" s="236"/>
      <c r="C819" s="236"/>
      <c r="D819" s="236"/>
      <c r="E819" s="236"/>
      <c r="F819" s="236"/>
      <c r="G819" s="236"/>
      <c r="H819" s="236"/>
      <c r="I819" s="66"/>
      <c r="J819" s="66"/>
      <c r="K819" s="236"/>
      <c r="L819" s="236"/>
      <c r="M819" s="236"/>
      <c r="N819" s="236"/>
      <c r="O819" s="236"/>
      <c r="P819" s="236"/>
      <c r="Q819" s="236"/>
      <c r="R819" s="236"/>
      <c r="S819" s="236"/>
      <c r="T819" s="236"/>
    </row>
    <row r="820" spans="1:20">
      <c r="A820" s="236"/>
      <c r="B820" s="236"/>
      <c r="C820" s="236"/>
      <c r="D820" s="236"/>
      <c r="E820" s="236"/>
      <c r="F820" s="236"/>
      <c r="G820" s="236"/>
      <c r="H820" s="236"/>
      <c r="I820" s="66"/>
      <c r="J820" s="66"/>
      <c r="K820" s="236"/>
      <c r="L820" s="236"/>
      <c r="M820" s="236"/>
      <c r="N820" s="236"/>
      <c r="O820" s="236"/>
      <c r="P820" s="236"/>
      <c r="Q820" s="236"/>
      <c r="R820" s="236"/>
      <c r="S820" s="236"/>
      <c r="T820" s="236"/>
    </row>
    <row r="821" spans="1:20">
      <c r="A821" s="236"/>
      <c r="B821" s="236"/>
      <c r="C821" s="236"/>
      <c r="D821" s="236"/>
      <c r="E821" s="236"/>
      <c r="F821" s="236"/>
      <c r="G821" s="236"/>
      <c r="H821" s="236"/>
      <c r="I821" s="66"/>
      <c r="J821" s="66"/>
      <c r="K821" s="236"/>
      <c r="L821" s="236"/>
      <c r="M821" s="236"/>
      <c r="N821" s="236"/>
      <c r="O821" s="236"/>
      <c r="P821" s="236"/>
      <c r="Q821" s="236"/>
      <c r="R821" s="236"/>
      <c r="S821" s="236"/>
      <c r="T821" s="236"/>
    </row>
    <row r="822" spans="1:20">
      <c r="A822" s="236"/>
      <c r="B822" s="236"/>
      <c r="C822" s="236"/>
      <c r="D822" s="236"/>
      <c r="E822" s="236"/>
      <c r="F822" s="236"/>
      <c r="G822" s="236"/>
      <c r="H822" s="236"/>
      <c r="I822" s="66"/>
      <c r="J822" s="66"/>
      <c r="K822" s="236"/>
      <c r="L822" s="236"/>
      <c r="M822" s="236"/>
      <c r="N822" s="236"/>
      <c r="O822" s="236"/>
      <c r="P822" s="236"/>
      <c r="Q822" s="236"/>
      <c r="R822" s="236"/>
      <c r="S822" s="236"/>
      <c r="T822" s="236"/>
    </row>
    <row r="823" spans="1:20">
      <c r="A823" s="236"/>
      <c r="B823" s="236"/>
      <c r="C823" s="236"/>
      <c r="D823" s="236"/>
      <c r="E823" s="236"/>
      <c r="F823" s="236"/>
      <c r="G823" s="236"/>
      <c r="H823" s="236"/>
      <c r="I823" s="66"/>
      <c r="J823" s="66"/>
      <c r="K823" s="236"/>
      <c r="L823" s="236"/>
      <c r="M823" s="236"/>
      <c r="N823" s="236"/>
      <c r="O823" s="236"/>
      <c r="P823" s="236"/>
      <c r="Q823" s="236"/>
      <c r="R823" s="236"/>
      <c r="S823" s="236"/>
      <c r="T823" s="236"/>
    </row>
    <row r="824" spans="1:20">
      <c r="A824" s="236"/>
      <c r="B824" s="236"/>
      <c r="C824" s="236"/>
      <c r="D824" s="236"/>
      <c r="E824" s="236"/>
      <c r="F824" s="236"/>
      <c r="G824" s="236"/>
      <c r="H824" s="236"/>
      <c r="I824" s="66"/>
      <c r="J824" s="66"/>
      <c r="K824" s="236"/>
      <c r="L824" s="236"/>
      <c r="M824" s="236"/>
      <c r="N824" s="236"/>
      <c r="O824" s="236"/>
      <c r="P824" s="236"/>
      <c r="Q824" s="236"/>
      <c r="R824" s="236"/>
      <c r="S824" s="236"/>
      <c r="T824" s="236"/>
    </row>
    <row r="825" spans="1:20">
      <c r="A825" s="236"/>
      <c r="B825" s="236"/>
      <c r="C825" s="236"/>
      <c r="D825" s="236"/>
      <c r="E825" s="236"/>
      <c r="F825" s="236"/>
      <c r="G825" s="236"/>
      <c r="H825" s="236"/>
      <c r="I825" s="66"/>
      <c r="J825" s="66"/>
      <c r="K825" s="236"/>
      <c r="L825" s="236"/>
      <c r="M825" s="236"/>
      <c r="N825" s="236"/>
      <c r="O825" s="236"/>
      <c r="P825" s="236"/>
      <c r="Q825" s="236"/>
      <c r="R825" s="236"/>
      <c r="S825" s="236"/>
      <c r="T825" s="236"/>
    </row>
    <row r="826" spans="1:20">
      <c r="A826" s="236"/>
      <c r="B826" s="236"/>
      <c r="C826" s="236"/>
      <c r="D826" s="236"/>
      <c r="E826" s="236"/>
      <c r="F826" s="236"/>
      <c r="G826" s="236"/>
      <c r="H826" s="236"/>
      <c r="I826" s="66"/>
      <c r="J826" s="66"/>
      <c r="K826" s="236"/>
      <c r="L826" s="236"/>
      <c r="M826" s="236"/>
      <c r="N826" s="236"/>
      <c r="O826" s="236"/>
      <c r="P826" s="236"/>
      <c r="Q826" s="236"/>
      <c r="R826" s="236"/>
      <c r="S826" s="236"/>
      <c r="T826" s="236"/>
    </row>
    <row r="827" spans="1:20">
      <c r="A827" s="236"/>
      <c r="B827" s="236"/>
      <c r="C827" s="236"/>
      <c r="D827" s="236"/>
      <c r="E827" s="236"/>
      <c r="F827" s="236"/>
      <c r="G827" s="236"/>
      <c r="H827" s="236"/>
      <c r="I827" s="66"/>
      <c r="J827" s="66"/>
      <c r="K827" s="236"/>
      <c r="L827" s="236"/>
      <c r="M827" s="236"/>
      <c r="N827" s="236"/>
      <c r="O827" s="236"/>
      <c r="P827" s="236"/>
      <c r="Q827" s="236"/>
      <c r="R827" s="236"/>
      <c r="S827" s="236"/>
      <c r="T827" s="236"/>
    </row>
    <row r="828" spans="1:20">
      <c r="A828" s="236"/>
      <c r="B828" s="236"/>
      <c r="C828" s="236"/>
      <c r="D828" s="236"/>
      <c r="E828" s="236"/>
      <c r="F828" s="236"/>
      <c r="G828" s="236"/>
      <c r="H828" s="236"/>
      <c r="I828" s="66"/>
      <c r="J828" s="66"/>
      <c r="K828" s="236"/>
      <c r="L828" s="236"/>
      <c r="M828" s="236"/>
      <c r="N828" s="236"/>
      <c r="O828" s="236"/>
      <c r="P828" s="236"/>
      <c r="Q828" s="236"/>
      <c r="R828" s="236"/>
      <c r="S828" s="236"/>
      <c r="T828" s="236"/>
    </row>
    <row r="829" spans="1:20">
      <c r="A829" s="236"/>
      <c r="B829" s="236"/>
      <c r="C829" s="236"/>
      <c r="D829" s="236"/>
      <c r="E829" s="236"/>
      <c r="F829" s="236"/>
      <c r="G829" s="236"/>
      <c r="H829" s="236"/>
      <c r="I829" s="66"/>
      <c r="J829" s="66"/>
      <c r="K829" s="236"/>
      <c r="L829" s="236"/>
      <c r="M829" s="236"/>
      <c r="N829" s="236"/>
      <c r="O829" s="236"/>
      <c r="P829" s="236"/>
      <c r="Q829" s="236"/>
      <c r="R829" s="236"/>
      <c r="S829" s="236"/>
      <c r="T829" s="236"/>
    </row>
    <row r="830" spans="1:20">
      <c r="A830" s="236"/>
      <c r="B830" s="236"/>
      <c r="C830" s="236"/>
      <c r="D830" s="236"/>
      <c r="E830" s="236"/>
      <c r="F830" s="236"/>
      <c r="G830" s="236"/>
      <c r="H830" s="236"/>
      <c r="I830" s="66"/>
      <c r="J830" s="66"/>
      <c r="K830" s="236"/>
      <c r="L830" s="236"/>
      <c r="M830" s="236"/>
      <c r="N830" s="236"/>
      <c r="O830" s="236"/>
      <c r="P830" s="236"/>
      <c r="Q830" s="236"/>
      <c r="R830" s="236"/>
      <c r="S830" s="236"/>
      <c r="T830" s="236"/>
    </row>
    <row r="831" spans="1:20">
      <c r="A831" s="236"/>
      <c r="B831" s="236"/>
      <c r="C831" s="236"/>
      <c r="D831" s="236"/>
      <c r="E831" s="236"/>
      <c r="F831" s="236"/>
      <c r="G831" s="236"/>
      <c r="H831" s="236"/>
      <c r="I831" s="66"/>
      <c r="J831" s="66"/>
      <c r="K831" s="236"/>
      <c r="L831" s="236"/>
      <c r="M831" s="236"/>
      <c r="N831" s="236"/>
      <c r="O831" s="236"/>
      <c r="P831" s="236"/>
      <c r="Q831" s="236"/>
      <c r="R831" s="236"/>
      <c r="S831" s="236"/>
      <c r="T831" s="236"/>
    </row>
    <row r="832" spans="1:20">
      <c r="A832" s="236"/>
      <c r="B832" s="236"/>
      <c r="C832" s="236"/>
      <c r="D832" s="236"/>
      <c r="E832" s="236"/>
      <c r="F832" s="236"/>
      <c r="G832" s="236"/>
      <c r="H832" s="236"/>
      <c r="I832" s="66"/>
      <c r="J832" s="66"/>
      <c r="K832" s="236"/>
      <c r="L832" s="236"/>
      <c r="M832" s="236"/>
      <c r="N832" s="236"/>
      <c r="O832" s="236"/>
      <c r="P832" s="236"/>
      <c r="Q832" s="236"/>
      <c r="R832" s="236"/>
      <c r="S832" s="236"/>
      <c r="T832" s="236"/>
    </row>
    <row r="833" spans="1:20">
      <c r="A833" s="236"/>
      <c r="B833" s="236"/>
      <c r="C833" s="236"/>
      <c r="D833" s="236"/>
      <c r="E833" s="236"/>
      <c r="F833" s="236"/>
      <c r="G833" s="236"/>
      <c r="H833" s="236"/>
      <c r="I833" s="66"/>
      <c r="J833" s="66"/>
      <c r="K833" s="236"/>
      <c r="L833" s="236"/>
      <c r="M833" s="236"/>
      <c r="N833" s="236"/>
      <c r="O833" s="236"/>
      <c r="P833" s="236"/>
      <c r="Q833" s="236"/>
      <c r="R833" s="236"/>
      <c r="S833" s="236"/>
      <c r="T833" s="236"/>
    </row>
    <row r="834" spans="1:20">
      <c r="A834" s="236"/>
      <c r="B834" s="236"/>
      <c r="C834" s="236"/>
      <c r="D834" s="236"/>
      <c r="E834" s="236"/>
      <c r="F834" s="236"/>
      <c r="G834" s="236"/>
      <c r="H834" s="236"/>
      <c r="I834" s="66"/>
      <c r="J834" s="66"/>
      <c r="K834" s="236"/>
      <c r="L834" s="236"/>
      <c r="M834" s="236"/>
      <c r="N834" s="236"/>
      <c r="O834" s="236"/>
      <c r="P834" s="236"/>
      <c r="Q834" s="236"/>
      <c r="R834" s="236"/>
      <c r="S834" s="236"/>
      <c r="T834" s="236"/>
    </row>
    <row r="835" spans="1:20">
      <c r="A835" s="236"/>
      <c r="B835" s="236"/>
      <c r="C835" s="236"/>
      <c r="D835" s="236"/>
      <c r="E835" s="236"/>
      <c r="F835" s="236"/>
      <c r="G835" s="236"/>
      <c r="H835" s="236"/>
      <c r="I835" s="66"/>
      <c r="J835" s="66"/>
      <c r="K835" s="236"/>
      <c r="L835" s="236"/>
      <c r="M835" s="236"/>
      <c r="N835" s="236"/>
      <c r="O835" s="236"/>
      <c r="P835" s="236"/>
      <c r="Q835" s="236"/>
      <c r="R835" s="236"/>
      <c r="S835" s="236"/>
      <c r="T835" s="236"/>
    </row>
    <row r="836" spans="1:20">
      <c r="A836" s="236"/>
      <c r="B836" s="236"/>
      <c r="C836" s="236"/>
      <c r="D836" s="236"/>
      <c r="E836" s="236"/>
      <c r="F836" s="236"/>
      <c r="G836" s="236"/>
      <c r="H836" s="236"/>
      <c r="I836" s="66"/>
      <c r="J836" s="66"/>
      <c r="K836" s="236"/>
      <c r="L836" s="236"/>
      <c r="M836" s="236"/>
      <c r="N836" s="236"/>
      <c r="O836" s="236"/>
      <c r="P836" s="236"/>
      <c r="Q836" s="236"/>
      <c r="R836" s="236"/>
      <c r="S836" s="236"/>
      <c r="T836" s="236"/>
    </row>
    <row r="837" spans="1:20">
      <c r="A837" s="236"/>
      <c r="B837" s="236"/>
      <c r="C837" s="236"/>
      <c r="D837" s="236"/>
      <c r="E837" s="236"/>
      <c r="F837" s="236"/>
      <c r="G837" s="236"/>
      <c r="H837" s="236"/>
      <c r="I837" s="66"/>
      <c r="J837" s="66"/>
      <c r="K837" s="236"/>
      <c r="L837" s="236"/>
      <c r="M837" s="236"/>
      <c r="N837" s="236"/>
      <c r="O837" s="236"/>
      <c r="P837" s="236"/>
      <c r="Q837" s="236"/>
      <c r="R837" s="236"/>
      <c r="S837" s="236"/>
      <c r="T837" s="236"/>
    </row>
    <row r="838" spans="1:20">
      <c r="A838" s="236"/>
      <c r="B838" s="236"/>
      <c r="C838" s="236"/>
      <c r="D838" s="236"/>
      <c r="E838" s="236"/>
      <c r="F838" s="236"/>
      <c r="G838" s="236"/>
      <c r="H838" s="236"/>
      <c r="I838" s="66"/>
      <c r="J838" s="66"/>
      <c r="K838" s="236"/>
      <c r="L838" s="236"/>
      <c r="M838" s="236"/>
      <c r="N838" s="236"/>
      <c r="O838" s="236"/>
      <c r="P838" s="236"/>
      <c r="Q838" s="236"/>
      <c r="R838" s="236"/>
      <c r="S838" s="236"/>
      <c r="T838" s="236"/>
    </row>
    <row r="839" spans="1:20">
      <c r="A839" s="236"/>
      <c r="B839" s="236"/>
      <c r="C839" s="236"/>
      <c r="D839" s="236"/>
      <c r="E839" s="236"/>
      <c r="F839" s="236"/>
      <c r="G839" s="236"/>
      <c r="H839" s="236"/>
      <c r="I839" s="66"/>
      <c r="J839" s="66"/>
      <c r="K839" s="236"/>
      <c r="L839" s="236"/>
      <c r="M839" s="236"/>
      <c r="N839" s="236"/>
      <c r="O839" s="236"/>
      <c r="P839" s="236"/>
      <c r="Q839" s="236"/>
      <c r="R839" s="236"/>
      <c r="S839" s="236"/>
      <c r="T839" s="236"/>
    </row>
    <row r="840" spans="1:20">
      <c r="A840" s="236"/>
      <c r="B840" s="236"/>
      <c r="C840" s="236"/>
      <c r="D840" s="236"/>
      <c r="E840" s="236"/>
      <c r="F840" s="236"/>
      <c r="G840" s="236"/>
      <c r="H840" s="236"/>
      <c r="I840" s="66"/>
      <c r="J840" s="66"/>
      <c r="K840" s="236"/>
      <c r="L840" s="236"/>
      <c r="M840" s="236"/>
      <c r="N840" s="236"/>
      <c r="O840" s="236"/>
      <c r="P840" s="236"/>
      <c r="Q840" s="236"/>
      <c r="R840" s="236"/>
      <c r="S840" s="236"/>
      <c r="T840" s="236"/>
    </row>
    <row r="841" spans="1:20">
      <c r="A841" s="236"/>
      <c r="B841" s="236"/>
      <c r="C841" s="236"/>
      <c r="D841" s="236"/>
      <c r="E841" s="236"/>
      <c r="F841" s="236"/>
      <c r="G841" s="236"/>
      <c r="H841" s="236"/>
      <c r="I841" s="66"/>
      <c r="J841" s="66"/>
      <c r="K841" s="236"/>
      <c r="L841" s="236"/>
      <c r="M841" s="236"/>
      <c r="N841" s="236"/>
      <c r="O841" s="236"/>
      <c r="P841" s="236"/>
      <c r="Q841" s="236"/>
      <c r="R841" s="236"/>
      <c r="S841" s="236"/>
      <c r="T841" s="236"/>
    </row>
    <row r="842" spans="1:20">
      <c r="A842" s="236"/>
      <c r="B842" s="236"/>
      <c r="C842" s="236"/>
      <c r="D842" s="236"/>
      <c r="E842" s="236"/>
      <c r="F842" s="236"/>
      <c r="G842" s="236"/>
      <c r="H842" s="236"/>
      <c r="I842" s="66"/>
      <c r="J842" s="66"/>
      <c r="K842" s="236"/>
      <c r="L842" s="236"/>
      <c r="M842" s="236"/>
      <c r="N842" s="236"/>
      <c r="O842" s="236"/>
      <c r="P842" s="236"/>
      <c r="Q842" s="236"/>
      <c r="R842" s="236"/>
      <c r="S842" s="236"/>
      <c r="T842" s="236"/>
    </row>
    <row r="843" spans="1:20">
      <c r="A843" s="236"/>
      <c r="B843" s="236"/>
      <c r="C843" s="236"/>
      <c r="D843" s="236"/>
      <c r="E843" s="236"/>
      <c r="F843" s="236"/>
      <c r="G843" s="236"/>
      <c r="H843" s="236"/>
      <c r="I843" s="66"/>
      <c r="J843" s="66"/>
      <c r="K843" s="236"/>
      <c r="L843" s="236"/>
      <c r="M843" s="236"/>
      <c r="N843" s="236"/>
      <c r="O843" s="236"/>
      <c r="P843" s="236"/>
      <c r="Q843" s="236"/>
      <c r="R843" s="236"/>
      <c r="S843" s="236"/>
      <c r="T843" s="236"/>
    </row>
    <row r="844" spans="1:20">
      <c r="A844" s="236"/>
      <c r="B844" s="236"/>
      <c r="C844" s="236"/>
      <c r="D844" s="236"/>
      <c r="E844" s="236"/>
      <c r="F844" s="236"/>
      <c r="G844" s="236"/>
      <c r="H844" s="236"/>
      <c r="I844" s="66"/>
      <c r="J844" s="66"/>
      <c r="K844" s="236"/>
      <c r="L844" s="236"/>
      <c r="M844" s="236"/>
      <c r="N844" s="236"/>
      <c r="O844" s="236"/>
      <c r="P844" s="236"/>
      <c r="Q844" s="236"/>
      <c r="R844" s="236"/>
      <c r="S844" s="236"/>
      <c r="T844" s="236"/>
    </row>
    <row r="845" spans="1:20">
      <c r="A845" s="236"/>
      <c r="B845" s="236"/>
      <c r="C845" s="236"/>
      <c r="D845" s="236"/>
      <c r="E845" s="236"/>
      <c r="F845" s="236"/>
      <c r="G845" s="236"/>
      <c r="H845" s="236"/>
      <c r="I845" s="66"/>
      <c r="J845" s="66"/>
      <c r="K845" s="236"/>
      <c r="L845" s="236"/>
      <c r="M845" s="236"/>
      <c r="N845" s="236"/>
      <c r="O845" s="236"/>
      <c r="P845" s="236"/>
      <c r="Q845" s="236"/>
      <c r="R845" s="236"/>
      <c r="S845" s="236"/>
      <c r="T845" s="236"/>
    </row>
    <row r="846" spans="1:20">
      <c r="A846" s="236"/>
      <c r="B846" s="236"/>
      <c r="C846" s="236"/>
      <c r="D846" s="236"/>
      <c r="E846" s="236"/>
      <c r="F846" s="236"/>
      <c r="G846" s="236"/>
      <c r="H846" s="236"/>
      <c r="I846" s="66"/>
      <c r="J846" s="66"/>
      <c r="K846" s="236"/>
      <c r="L846" s="236"/>
      <c r="M846" s="236"/>
      <c r="N846" s="236"/>
      <c r="O846" s="236"/>
      <c r="P846" s="236"/>
      <c r="Q846" s="236"/>
      <c r="R846" s="236"/>
      <c r="S846" s="236"/>
      <c r="T846" s="236"/>
    </row>
    <row r="847" spans="1:20">
      <c r="A847" s="236"/>
      <c r="B847" s="236"/>
      <c r="C847" s="236"/>
      <c r="D847" s="236"/>
      <c r="E847" s="236"/>
      <c r="F847" s="236"/>
      <c r="G847" s="236"/>
      <c r="H847" s="236"/>
      <c r="I847" s="66"/>
      <c r="J847" s="66"/>
      <c r="K847" s="236"/>
      <c r="L847" s="236"/>
      <c r="M847" s="236"/>
      <c r="N847" s="236"/>
      <c r="O847" s="236"/>
      <c r="P847" s="236"/>
      <c r="Q847" s="236"/>
      <c r="R847" s="236"/>
      <c r="S847" s="236"/>
      <c r="T847" s="236"/>
    </row>
    <row r="848" spans="1:20">
      <c r="A848" s="236"/>
      <c r="B848" s="236"/>
      <c r="C848" s="236"/>
      <c r="D848" s="236"/>
      <c r="E848" s="236"/>
      <c r="F848" s="236"/>
      <c r="G848" s="236"/>
      <c r="H848" s="236"/>
      <c r="I848" s="66"/>
      <c r="J848" s="66"/>
      <c r="K848" s="236"/>
      <c r="L848" s="236"/>
      <c r="M848" s="236"/>
      <c r="N848" s="236"/>
      <c r="O848" s="236"/>
      <c r="P848" s="236"/>
      <c r="Q848" s="236"/>
      <c r="R848" s="236"/>
      <c r="S848" s="236"/>
      <c r="T848" s="236"/>
    </row>
    <row r="849" spans="1:20">
      <c r="A849" s="236"/>
      <c r="B849" s="236"/>
      <c r="C849" s="236"/>
      <c r="D849" s="236"/>
      <c r="E849" s="236"/>
      <c r="F849" s="236"/>
      <c r="G849" s="236"/>
      <c r="H849" s="236"/>
      <c r="I849" s="66"/>
      <c r="J849" s="66"/>
      <c r="K849" s="236"/>
      <c r="L849" s="236"/>
      <c r="M849" s="236"/>
      <c r="N849" s="236"/>
      <c r="O849" s="236"/>
      <c r="P849" s="236"/>
      <c r="Q849" s="236"/>
      <c r="R849" s="236"/>
      <c r="S849" s="236"/>
      <c r="T849" s="236"/>
    </row>
    <row r="850" spans="1:20">
      <c r="A850" s="236"/>
      <c r="B850" s="236"/>
      <c r="C850" s="236"/>
      <c r="D850" s="236"/>
      <c r="E850" s="236"/>
      <c r="F850" s="236"/>
      <c r="G850" s="236"/>
      <c r="H850" s="236"/>
      <c r="I850" s="66"/>
      <c r="J850" s="66"/>
      <c r="K850" s="236"/>
      <c r="L850" s="236"/>
      <c r="M850" s="236"/>
      <c r="N850" s="236"/>
      <c r="O850" s="236"/>
      <c r="P850" s="236"/>
      <c r="Q850" s="236"/>
      <c r="R850" s="236"/>
      <c r="S850" s="236"/>
      <c r="T850" s="236"/>
    </row>
    <row r="851" spans="1:20">
      <c r="A851" s="236"/>
      <c r="B851" s="236"/>
      <c r="C851" s="236"/>
      <c r="D851" s="236"/>
      <c r="E851" s="236"/>
      <c r="F851" s="236"/>
      <c r="G851" s="236"/>
      <c r="H851" s="236"/>
      <c r="I851" s="66"/>
      <c r="J851" s="66"/>
      <c r="K851" s="236"/>
      <c r="L851" s="236"/>
      <c r="M851" s="236"/>
      <c r="N851" s="236"/>
      <c r="O851" s="236"/>
      <c r="P851" s="236"/>
      <c r="Q851" s="236"/>
      <c r="R851" s="236"/>
      <c r="S851" s="236"/>
      <c r="T851" s="236"/>
    </row>
    <row r="852" spans="1:20">
      <c r="A852" s="236"/>
      <c r="B852" s="236"/>
      <c r="C852" s="236"/>
      <c r="D852" s="236"/>
      <c r="E852" s="236"/>
      <c r="F852" s="236"/>
      <c r="G852" s="236"/>
      <c r="H852" s="236"/>
      <c r="I852" s="66"/>
      <c r="J852" s="66"/>
      <c r="K852" s="236"/>
      <c r="L852" s="236"/>
      <c r="M852" s="236"/>
      <c r="N852" s="236"/>
      <c r="O852" s="236"/>
      <c r="P852" s="236"/>
      <c r="Q852" s="236"/>
      <c r="R852" s="236"/>
      <c r="S852" s="236"/>
      <c r="T852" s="236"/>
    </row>
    <row r="853" spans="1:20">
      <c r="A853" s="236"/>
      <c r="B853" s="236"/>
      <c r="C853" s="236"/>
      <c r="D853" s="236"/>
      <c r="E853" s="236"/>
      <c r="F853" s="236"/>
      <c r="G853" s="236"/>
      <c r="H853" s="236"/>
      <c r="I853" s="66"/>
      <c r="J853" s="66"/>
      <c r="K853" s="236"/>
      <c r="L853" s="236"/>
      <c r="M853" s="236"/>
      <c r="N853" s="236"/>
      <c r="O853" s="236"/>
      <c r="P853" s="236"/>
      <c r="Q853" s="236"/>
      <c r="R853" s="236"/>
      <c r="S853" s="236"/>
      <c r="T853" s="236"/>
    </row>
    <row r="854" spans="1:20">
      <c r="A854" s="236"/>
      <c r="B854" s="236"/>
      <c r="C854" s="236"/>
      <c r="D854" s="236"/>
      <c r="E854" s="236"/>
      <c r="F854" s="236"/>
      <c r="G854" s="236"/>
      <c r="H854" s="236"/>
      <c r="I854" s="66"/>
      <c r="J854" s="66"/>
      <c r="K854" s="236"/>
      <c r="L854" s="236"/>
      <c r="M854" s="236"/>
      <c r="N854" s="236"/>
      <c r="O854" s="236"/>
      <c r="P854" s="236"/>
      <c r="Q854" s="236"/>
      <c r="R854" s="236"/>
      <c r="S854" s="236"/>
      <c r="T854" s="236"/>
    </row>
    <row r="855" spans="1:20">
      <c r="A855" s="236"/>
      <c r="B855" s="236"/>
      <c r="C855" s="236"/>
      <c r="D855" s="236"/>
      <c r="E855" s="236"/>
      <c r="F855" s="236"/>
      <c r="G855" s="236"/>
      <c r="H855" s="236"/>
      <c r="I855" s="66"/>
      <c r="J855" s="66"/>
      <c r="K855" s="236"/>
      <c r="L855" s="236"/>
      <c r="M855" s="236"/>
      <c r="N855" s="236"/>
      <c r="O855" s="236"/>
      <c r="P855" s="236"/>
      <c r="Q855" s="236"/>
      <c r="R855" s="236"/>
      <c r="S855" s="236"/>
      <c r="T855" s="236"/>
    </row>
    <row r="856" spans="1:20">
      <c r="A856" s="236"/>
      <c r="B856" s="236"/>
      <c r="C856" s="236"/>
      <c r="D856" s="236"/>
      <c r="E856" s="236"/>
      <c r="F856" s="236"/>
      <c r="G856" s="236"/>
      <c r="H856" s="236"/>
      <c r="I856" s="66"/>
      <c r="J856" s="66"/>
      <c r="K856" s="236"/>
      <c r="L856" s="236"/>
      <c r="M856" s="236"/>
      <c r="N856" s="236"/>
      <c r="O856" s="236"/>
      <c r="P856" s="236"/>
      <c r="Q856" s="236"/>
      <c r="R856" s="236"/>
      <c r="S856" s="236"/>
      <c r="T856" s="236"/>
    </row>
    <row r="857" spans="1:20">
      <c r="A857" s="236"/>
      <c r="B857" s="236"/>
      <c r="C857" s="236"/>
      <c r="D857" s="236"/>
      <c r="E857" s="236"/>
      <c r="F857" s="236"/>
      <c r="G857" s="236"/>
      <c r="H857" s="236"/>
      <c r="I857" s="66"/>
      <c r="J857" s="66"/>
      <c r="K857" s="236"/>
      <c r="L857" s="236"/>
      <c r="M857" s="236"/>
      <c r="N857" s="236"/>
      <c r="O857" s="236"/>
      <c r="P857" s="236"/>
      <c r="Q857" s="236"/>
      <c r="R857" s="236"/>
      <c r="S857" s="236"/>
      <c r="T857" s="236"/>
    </row>
    <row r="858" spans="1:20">
      <c r="A858" s="236"/>
      <c r="B858" s="236"/>
      <c r="C858" s="236"/>
      <c r="D858" s="236"/>
      <c r="E858" s="236"/>
      <c r="F858" s="236"/>
      <c r="G858" s="236"/>
      <c r="H858" s="236"/>
      <c r="I858" s="66"/>
      <c r="J858" s="66"/>
      <c r="K858" s="236"/>
      <c r="L858" s="236"/>
      <c r="M858" s="236"/>
      <c r="N858" s="236"/>
      <c r="O858" s="236"/>
      <c r="P858" s="236"/>
      <c r="Q858" s="236"/>
      <c r="R858" s="236"/>
      <c r="S858" s="236"/>
      <c r="T858" s="236"/>
    </row>
    <row r="859" spans="1:20">
      <c r="A859" s="236"/>
      <c r="B859" s="236"/>
      <c r="C859" s="236"/>
      <c r="D859" s="236"/>
      <c r="E859" s="236"/>
      <c r="F859" s="236"/>
      <c r="G859" s="236"/>
      <c r="H859" s="236"/>
      <c r="I859" s="66"/>
      <c r="J859" s="66"/>
      <c r="K859" s="236"/>
      <c r="L859" s="236"/>
      <c r="M859" s="236"/>
      <c r="N859" s="236"/>
      <c r="O859" s="236"/>
      <c r="P859" s="236"/>
      <c r="Q859" s="236"/>
      <c r="R859" s="236"/>
      <c r="S859" s="236"/>
      <c r="T859" s="236"/>
    </row>
    <row r="860" spans="1:20">
      <c r="A860" s="236"/>
      <c r="B860" s="236"/>
      <c r="C860" s="236"/>
      <c r="D860" s="236"/>
      <c r="E860" s="236"/>
      <c r="F860" s="236"/>
      <c r="G860" s="236"/>
      <c r="H860" s="236"/>
      <c r="I860" s="66"/>
      <c r="J860" s="66"/>
      <c r="K860" s="236"/>
      <c r="L860" s="236"/>
      <c r="M860" s="236"/>
      <c r="N860" s="236"/>
      <c r="O860" s="236"/>
      <c r="P860" s="236"/>
      <c r="Q860" s="236"/>
      <c r="R860" s="236"/>
      <c r="S860" s="236"/>
      <c r="T860" s="236"/>
    </row>
    <row r="861" spans="1:20">
      <c r="A861" s="236"/>
      <c r="B861" s="236"/>
      <c r="C861" s="236"/>
      <c r="D861" s="236"/>
      <c r="E861" s="236"/>
      <c r="F861" s="236"/>
      <c r="G861" s="236"/>
      <c r="H861" s="236"/>
      <c r="I861" s="66"/>
      <c r="J861" s="66"/>
      <c r="K861" s="236"/>
      <c r="L861" s="236"/>
      <c r="M861" s="236"/>
      <c r="N861" s="236"/>
      <c r="O861" s="236"/>
      <c r="P861" s="236"/>
      <c r="Q861" s="236"/>
      <c r="R861" s="236"/>
      <c r="S861" s="236"/>
      <c r="T861" s="236"/>
    </row>
    <row r="862" spans="1:20">
      <c r="A862" s="236"/>
      <c r="B862" s="236"/>
      <c r="C862" s="236"/>
      <c r="D862" s="236"/>
      <c r="E862" s="236"/>
      <c r="F862" s="236"/>
      <c r="G862" s="236"/>
      <c r="H862" s="236"/>
      <c r="I862" s="66"/>
      <c r="J862" s="66"/>
      <c r="K862" s="236"/>
      <c r="L862" s="236"/>
      <c r="M862" s="236"/>
      <c r="N862" s="236"/>
      <c r="O862" s="236"/>
      <c r="P862" s="236"/>
      <c r="Q862" s="236"/>
      <c r="R862" s="236"/>
      <c r="S862" s="236"/>
      <c r="T862" s="236"/>
    </row>
    <row r="863" spans="1:20">
      <c r="A863" s="236"/>
      <c r="B863" s="236"/>
      <c r="C863" s="236"/>
      <c r="D863" s="236"/>
      <c r="E863" s="236"/>
      <c r="F863" s="236"/>
      <c r="G863" s="236"/>
      <c r="H863" s="236"/>
      <c r="I863" s="66"/>
      <c r="J863" s="66"/>
      <c r="K863" s="236"/>
      <c r="L863" s="236"/>
      <c r="M863" s="236"/>
      <c r="N863" s="236"/>
      <c r="O863" s="236"/>
      <c r="P863" s="236"/>
      <c r="Q863" s="236"/>
      <c r="R863" s="236"/>
      <c r="S863" s="236"/>
      <c r="T863" s="236"/>
    </row>
    <row r="864" spans="1:20">
      <c r="A864" s="236"/>
      <c r="B864" s="236"/>
      <c r="C864" s="236"/>
      <c r="D864" s="236"/>
      <c r="E864" s="236"/>
      <c r="F864" s="236"/>
      <c r="G864" s="236"/>
      <c r="H864" s="236"/>
      <c r="I864" s="66"/>
      <c r="J864" s="66"/>
      <c r="K864" s="236"/>
      <c r="L864" s="236"/>
      <c r="M864" s="236"/>
      <c r="N864" s="236"/>
      <c r="O864" s="236"/>
      <c r="P864" s="236"/>
      <c r="Q864" s="236"/>
      <c r="R864" s="236"/>
      <c r="S864" s="236"/>
      <c r="T864" s="236"/>
    </row>
    <row r="865" spans="1:20">
      <c r="A865" s="236"/>
      <c r="B865" s="236"/>
      <c r="C865" s="236"/>
      <c r="D865" s="236"/>
      <c r="E865" s="236"/>
      <c r="F865" s="236"/>
      <c r="G865" s="236"/>
      <c r="H865" s="236"/>
      <c r="I865" s="66"/>
      <c r="J865" s="66"/>
      <c r="K865" s="236"/>
      <c r="L865" s="236"/>
      <c r="M865" s="236"/>
      <c r="N865" s="236"/>
      <c r="O865" s="236"/>
      <c r="P865" s="236"/>
      <c r="Q865" s="236"/>
      <c r="R865" s="236"/>
      <c r="S865" s="236"/>
      <c r="T865" s="236"/>
    </row>
    <row r="866" spans="1:20">
      <c r="A866" s="236"/>
      <c r="B866" s="236"/>
      <c r="C866" s="236"/>
      <c r="D866" s="236"/>
      <c r="E866" s="236"/>
      <c r="F866" s="236"/>
      <c r="G866" s="236"/>
      <c r="H866" s="236"/>
      <c r="I866" s="66"/>
      <c r="J866" s="66"/>
      <c r="K866" s="236"/>
      <c r="L866" s="236"/>
      <c r="M866" s="236"/>
      <c r="N866" s="236"/>
      <c r="O866" s="236"/>
      <c r="P866" s="236"/>
      <c r="Q866" s="236"/>
      <c r="R866" s="236"/>
      <c r="S866" s="236"/>
      <c r="T866" s="236"/>
    </row>
    <row r="867" spans="1:20">
      <c r="A867" s="236"/>
      <c r="B867" s="236"/>
      <c r="C867" s="236"/>
      <c r="D867" s="236"/>
      <c r="E867" s="236"/>
      <c r="F867" s="236"/>
      <c r="G867" s="236"/>
      <c r="H867" s="236"/>
      <c r="I867" s="66"/>
      <c r="J867" s="66"/>
      <c r="K867" s="236"/>
      <c r="L867" s="236"/>
      <c r="M867" s="236"/>
      <c r="N867" s="236"/>
      <c r="O867" s="236"/>
      <c r="P867" s="236"/>
      <c r="Q867" s="236"/>
      <c r="R867" s="236"/>
      <c r="S867" s="236"/>
      <c r="T867" s="236"/>
    </row>
    <row r="868" spans="1:20">
      <c r="A868" s="236"/>
      <c r="B868" s="236"/>
      <c r="C868" s="236"/>
      <c r="D868" s="236"/>
      <c r="E868" s="236"/>
      <c r="F868" s="236"/>
      <c r="G868" s="236"/>
      <c r="H868" s="236"/>
      <c r="I868" s="66"/>
      <c r="J868" s="66"/>
      <c r="K868" s="236"/>
      <c r="L868" s="236"/>
      <c r="M868" s="236"/>
      <c r="N868" s="236"/>
      <c r="O868" s="236"/>
      <c r="P868" s="236"/>
      <c r="Q868" s="236"/>
      <c r="R868" s="236"/>
      <c r="S868" s="236"/>
      <c r="T868" s="236"/>
    </row>
    <row r="869" spans="1:20">
      <c r="A869" s="236"/>
      <c r="B869" s="236"/>
      <c r="C869" s="236"/>
      <c r="D869" s="236"/>
      <c r="E869" s="236"/>
      <c r="F869" s="236"/>
      <c r="G869" s="236"/>
      <c r="H869" s="236"/>
      <c r="I869" s="66"/>
      <c r="J869" s="66"/>
      <c r="K869" s="236"/>
      <c r="L869" s="236"/>
      <c r="M869" s="236"/>
      <c r="N869" s="236"/>
      <c r="O869" s="236"/>
      <c r="P869" s="236"/>
      <c r="Q869" s="236"/>
      <c r="R869" s="236"/>
      <c r="S869" s="236"/>
      <c r="T869" s="236"/>
    </row>
    <row r="870" spans="1:20">
      <c r="A870" s="236"/>
      <c r="B870" s="236"/>
      <c r="C870" s="236"/>
      <c r="D870" s="236"/>
      <c r="E870" s="236"/>
      <c r="F870" s="236"/>
      <c r="G870" s="236"/>
      <c r="H870" s="236"/>
      <c r="I870" s="66"/>
      <c r="J870" s="66"/>
      <c r="K870" s="236"/>
      <c r="L870" s="236"/>
      <c r="M870" s="236"/>
      <c r="N870" s="236"/>
      <c r="O870" s="236"/>
      <c r="P870" s="236"/>
      <c r="Q870" s="236"/>
      <c r="R870" s="236"/>
      <c r="S870" s="236"/>
      <c r="T870" s="236"/>
    </row>
    <row r="871" spans="1:20">
      <c r="A871" s="236"/>
      <c r="B871" s="236"/>
      <c r="C871" s="236"/>
      <c r="D871" s="236"/>
      <c r="E871" s="236"/>
      <c r="F871" s="236"/>
      <c r="G871" s="236"/>
      <c r="H871" s="236"/>
      <c r="I871" s="66"/>
      <c r="J871" s="66"/>
      <c r="K871" s="236"/>
      <c r="L871" s="236"/>
      <c r="M871" s="236"/>
      <c r="N871" s="236"/>
      <c r="O871" s="236"/>
      <c r="P871" s="236"/>
      <c r="Q871" s="236"/>
      <c r="R871" s="236"/>
      <c r="S871" s="236"/>
      <c r="T871" s="236"/>
    </row>
    <row r="872" spans="1:20">
      <c r="A872" s="236"/>
      <c r="B872" s="236"/>
      <c r="C872" s="236"/>
      <c r="D872" s="236"/>
      <c r="E872" s="236"/>
      <c r="F872" s="236"/>
      <c r="G872" s="236"/>
      <c r="H872" s="236"/>
      <c r="I872" s="66"/>
      <c r="J872" s="66"/>
      <c r="K872" s="236"/>
      <c r="L872" s="236"/>
      <c r="M872" s="236"/>
      <c r="N872" s="236"/>
      <c r="O872" s="236"/>
      <c r="P872" s="236"/>
      <c r="Q872" s="236"/>
      <c r="R872" s="236"/>
      <c r="S872" s="236"/>
      <c r="T872" s="236"/>
    </row>
    <row r="873" spans="1:20">
      <c r="A873" s="236"/>
      <c r="B873" s="236"/>
      <c r="C873" s="236"/>
      <c r="D873" s="236"/>
      <c r="E873" s="236"/>
      <c r="F873" s="236"/>
      <c r="G873" s="236"/>
      <c r="H873" s="236"/>
      <c r="I873" s="66"/>
      <c r="J873" s="66"/>
      <c r="K873" s="236"/>
      <c r="L873" s="236"/>
      <c r="M873" s="236"/>
      <c r="N873" s="236"/>
      <c r="O873" s="236"/>
      <c r="P873" s="236"/>
      <c r="Q873" s="236"/>
      <c r="R873" s="236"/>
      <c r="S873" s="236"/>
      <c r="T873" s="236"/>
    </row>
    <row r="874" spans="1:20">
      <c r="A874" s="236"/>
      <c r="B874" s="236"/>
      <c r="C874" s="236"/>
      <c r="D874" s="236"/>
      <c r="E874" s="236"/>
      <c r="F874" s="236"/>
      <c r="G874" s="236"/>
      <c r="H874" s="236"/>
      <c r="I874" s="66"/>
      <c r="J874" s="66"/>
      <c r="K874" s="236"/>
      <c r="L874" s="236"/>
      <c r="M874" s="236"/>
      <c r="N874" s="236"/>
      <c r="O874" s="236"/>
      <c r="P874" s="236"/>
      <c r="Q874" s="236"/>
      <c r="R874" s="236"/>
      <c r="S874" s="236"/>
      <c r="T874" s="236"/>
    </row>
    <row r="875" spans="1:20">
      <c r="A875" s="236"/>
      <c r="B875" s="236"/>
      <c r="C875" s="236"/>
      <c r="D875" s="236"/>
      <c r="E875" s="236"/>
      <c r="F875" s="236"/>
      <c r="G875" s="236"/>
      <c r="H875" s="236"/>
      <c r="I875" s="66"/>
      <c r="J875" s="66"/>
      <c r="K875" s="236"/>
      <c r="L875" s="236"/>
      <c r="M875" s="236"/>
      <c r="N875" s="236"/>
      <c r="O875" s="236"/>
      <c r="P875" s="236"/>
      <c r="Q875" s="236"/>
      <c r="R875" s="236"/>
      <c r="S875" s="236"/>
      <c r="T875" s="236"/>
    </row>
    <row r="876" spans="1:20">
      <c r="A876" s="236"/>
      <c r="B876" s="236"/>
      <c r="C876" s="236"/>
      <c r="D876" s="236"/>
      <c r="E876" s="236"/>
      <c r="F876" s="236"/>
      <c r="G876" s="236"/>
      <c r="H876" s="236"/>
      <c r="I876" s="66"/>
      <c r="J876" s="66"/>
      <c r="K876" s="236"/>
      <c r="L876" s="236"/>
      <c r="M876" s="236"/>
      <c r="N876" s="236"/>
      <c r="O876" s="236"/>
      <c r="P876" s="236"/>
      <c r="Q876" s="236"/>
      <c r="R876" s="236"/>
      <c r="S876" s="236"/>
      <c r="T876" s="236"/>
    </row>
    <row r="877" spans="1:20">
      <c r="A877" s="236"/>
      <c r="B877" s="236"/>
      <c r="C877" s="236"/>
      <c r="D877" s="236"/>
      <c r="E877" s="236"/>
      <c r="F877" s="236"/>
      <c r="G877" s="236"/>
      <c r="H877" s="236"/>
      <c r="I877" s="66"/>
      <c r="J877" s="66"/>
      <c r="K877" s="236"/>
      <c r="L877" s="236"/>
      <c r="M877" s="236"/>
      <c r="N877" s="236"/>
      <c r="O877" s="236"/>
      <c r="P877" s="236"/>
      <c r="Q877" s="236"/>
      <c r="R877" s="236"/>
      <c r="S877" s="236"/>
      <c r="T877" s="236"/>
    </row>
    <row r="878" spans="1:20">
      <c r="A878" s="236"/>
      <c r="B878" s="236"/>
      <c r="C878" s="236"/>
      <c r="D878" s="236"/>
      <c r="E878" s="236"/>
      <c r="F878" s="236"/>
      <c r="G878" s="236"/>
      <c r="H878" s="236"/>
      <c r="I878" s="66"/>
      <c r="J878" s="66"/>
      <c r="K878" s="236"/>
      <c r="L878" s="236"/>
      <c r="M878" s="236"/>
      <c r="N878" s="236"/>
      <c r="O878" s="236"/>
      <c r="P878" s="236"/>
      <c r="Q878" s="236"/>
      <c r="R878" s="236"/>
      <c r="S878" s="236"/>
      <c r="T878" s="236"/>
    </row>
    <row r="879" spans="1:20">
      <c r="A879" s="236"/>
      <c r="B879" s="236"/>
      <c r="C879" s="236"/>
      <c r="D879" s="236"/>
      <c r="E879" s="236"/>
      <c r="F879" s="236"/>
      <c r="G879" s="236"/>
      <c r="H879" s="236"/>
      <c r="I879" s="66"/>
      <c r="J879" s="66"/>
      <c r="K879" s="236"/>
      <c r="L879" s="236"/>
      <c r="M879" s="236"/>
      <c r="N879" s="236"/>
      <c r="O879" s="236"/>
      <c r="P879" s="236"/>
      <c r="Q879" s="236"/>
      <c r="R879" s="236"/>
      <c r="S879" s="236"/>
      <c r="T879" s="236"/>
    </row>
    <row r="880" spans="1:20">
      <c r="A880" s="236"/>
      <c r="B880" s="236"/>
      <c r="C880" s="236"/>
      <c r="D880" s="236"/>
      <c r="E880" s="236"/>
      <c r="F880" s="236"/>
      <c r="G880" s="236"/>
      <c r="H880" s="236"/>
      <c r="I880" s="66"/>
      <c r="J880" s="66"/>
      <c r="K880" s="236"/>
      <c r="L880" s="236"/>
      <c r="M880" s="236"/>
      <c r="N880" s="236"/>
      <c r="O880" s="236"/>
      <c r="P880" s="236"/>
      <c r="Q880" s="236"/>
      <c r="R880" s="236"/>
      <c r="S880" s="236"/>
      <c r="T880" s="236"/>
    </row>
    <row r="881" spans="1:20">
      <c r="A881" s="236"/>
      <c r="B881" s="236"/>
      <c r="C881" s="236"/>
      <c r="D881" s="236"/>
      <c r="E881" s="236"/>
      <c r="F881" s="236"/>
      <c r="G881" s="236"/>
      <c r="H881" s="236"/>
      <c r="I881" s="66"/>
      <c r="J881" s="66"/>
      <c r="K881" s="236"/>
      <c r="L881" s="236"/>
      <c r="M881" s="236"/>
      <c r="N881" s="236"/>
      <c r="O881" s="236"/>
      <c r="P881" s="236"/>
      <c r="Q881" s="236"/>
      <c r="R881" s="236"/>
      <c r="S881" s="236"/>
      <c r="T881" s="236"/>
    </row>
    <row r="882" spans="1:20">
      <c r="A882" s="236"/>
      <c r="B882" s="236"/>
      <c r="C882" s="236"/>
      <c r="D882" s="236"/>
      <c r="E882" s="236"/>
      <c r="F882" s="236"/>
      <c r="G882" s="236"/>
      <c r="H882" s="236"/>
      <c r="I882" s="66"/>
      <c r="J882" s="66"/>
      <c r="K882" s="236"/>
      <c r="L882" s="236"/>
      <c r="M882" s="236"/>
      <c r="N882" s="236"/>
      <c r="O882" s="236"/>
      <c r="P882" s="236"/>
      <c r="Q882" s="236"/>
      <c r="R882" s="236"/>
      <c r="S882" s="236"/>
      <c r="T882" s="236"/>
    </row>
    <row r="883" spans="1:20">
      <c r="A883" s="236"/>
      <c r="B883" s="236"/>
      <c r="C883" s="236"/>
      <c r="D883" s="236"/>
      <c r="E883" s="236"/>
      <c r="F883" s="236"/>
      <c r="G883" s="236"/>
      <c r="H883" s="236"/>
      <c r="I883" s="66"/>
      <c r="J883" s="66"/>
      <c r="K883" s="236"/>
      <c r="L883" s="236"/>
      <c r="M883" s="236"/>
      <c r="N883" s="236"/>
      <c r="O883" s="236"/>
      <c r="P883" s="236"/>
      <c r="Q883" s="236"/>
      <c r="R883" s="236"/>
      <c r="S883" s="236"/>
      <c r="T883" s="236"/>
    </row>
    <row r="884" spans="1:20">
      <c r="A884" s="236"/>
      <c r="B884" s="236"/>
      <c r="C884" s="236"/>
      <c r="D884" s="236"/>
      <c r="E884" s="236"/>
      <c r="F884" s="236"/>
      <c r="G884" s="236"/>
      <c r="H884" s="236"/>
      <c r="I884" s="66"/>
      <c r="J884" s="66"/>
      <c r="K884" s="236"/>
      <c r="L884" s="236"/>
      <c r="M884" s="236"/>
      <c r="N884" s="236"/>
      <c r="O884" s="236"/>
      <c r="P884" s="236"/>
      <c r="Q884" s="236"/>
      <c r="R884" s="236"/>
      <c r="S884" s="236"/>
      <c r="T884" s="236"/>
    </row>
    <row r="885" spans="1:20">
      <c r="A885" s="236"/>
      <c r="B885" s="236"/>
      <c r="C885" s="236"/>
      <c r="D885" s="236"/>
      <c r="E885" s="236"/>
      <c r="F885" s="236"/>
      <c r="G885" s="236"/>
      <c r="H885" s="236"/>
      <c r="I885" s="66"/>
      <c r="J885" s="66"/>
      <c r="K885" s="236"/>
      <c r="L885" s="236"/>
      <c r="M885" s="236"/>
      <c r="N885" s="236"/>
      <c r="O885" s="236"/>
      <c r="P885" s="236"/>
      <c r="Q885" s="236"/>
      <c r="R885" s="236"/>
      <c r="S885" s="236"/>
      <c r="T885" s="236"/>
    </row>
    <row r="886" spans="1:20">
      <c r="A886" s="236"/>
      <c r="B886" s="236"/>
      <c r="C886" s="236"/>
      <c r="D886" s="236"/>
      <c r="E886" s="236"/>
      <c r="F886" s="236"/>
      <c r="G886" s="236"/>
      <c r="H886" s="236"/>
      <c r="I886" s="66"/>
      <c r="J886" s="66"/>
      <c r="K886" s="236"/>
      <c r="L886" s="236"/>
      <c r="M886" s="236"/>
      <c r="N886" s="236"/>
      <c r="O886" s="236"/>
      <c r="P886" s="236"/>
      <c r="Q886" s="236"/>
      <c r="R886" s="236"/>
      <c r="S886" s="236"/>
      <c r="T886" s="236"/>
    </row>
    <row r="887" spans="1:20">
      <c r="A887" s="236"/>
      <c r="B887" s="236"/>
      <c r="C887" s="236"/>
      <c r="D887" s="236"/>
      <c r="E887" s="236"/>
      <c r="F887" s="236"/>
      <c r="G887" s="236"/>
      <c r="H887" s="236"/>
      <c r="I887" s="66"/>
      <c r="J887" s="66"/>
      <c r="K887" s="236"/>
      <c r="L887" s="236"/>
      <c r="M887" s="236"/>
      <c r="N887" s="236"/>
      <c r="O887" s="236"/>
      <c r="P887" s="236"/>
      <c r="Q887" s="236"/>
      <c r="R887" s="236"/>
      <c r="S887" s="236"/>
      <c r="T887" s="236"/>
    </row>
    <row r="888" spans="1:20">
      <c r="A888" s="236"/>
      <c r="B888" s="236"/>
      <c r="C888" s="236"/>
      <c r="D888" s="236"/>
      <c r="E888" s="236"/>
      <c r="F888" s="236"/>
      <c r="G888" s="236"/>
      <c r="H888" s="236"/>
      <c r="I888" s="66"/>
      <c r="J888" s="66"/>
      <c r="K888" s="236"/>
      <c r="L888" s="236"/>
      <c r="M888" s="236"/>
      <c r="N888" s="236"/>
      <c r="O888" s="236"/>
      <c r="P888" s="236"/>
      <c r="Q888" s="236"/>
      <c r="R888" s="236"/>
      <c r="S888" s="236"/>
      <c r="T888" s="236"/>
    </row>
    <row r="889" spans="1:20">
      <c r="A889" s="236"/>
      <c r="B889" s="236"/>
      <c r="C889" s="236"/>
      <c r="D889" s="236"/>
      <c r="E889" s="236"/>
      <c r="F889" s="236"/>
      <c r="G889" s="236"/>
      <c r="H889" s="236"/>
      <c r="I889" s="66"/>
      <c r="J889" s="66"/>
      <c r="K889" s="236"/>
      <c r="L889" s="236"/>
      <c r="M889" s="236"/>
      <c r="N889" s="236"/>
      <c r="O889" s="236"/>
      <c r="P889" s="236"/>
      <c r="Q889" s="236"/>
      <c r="R889" s="236"/>
      <c r="S889" s="236"/>
      <c r="T889" s="236"/>
    </row>
    <row r="890" spans="1:20">
      <c r="A890" s="236"/>
      <c r="B890" s="236"/>
      <c r="C890" s="236"/>
      <c r="D890" s="236"/>
      <c r="E890" s="236"/>
      <c r="F890" s="236"/>
      <c r="G890" s="236"/>
      <c r="H890" s="236"/>
      <c r="I890" s="66"/>
      <c r="J890" s="66"/>
      <c r="K890" s="236"/>
      <c r="L890" s="236"/>
      <c r="M890" s="236"/>
      <c r="N890" s="236"/>
      <c r="O890" s="236"/>
      <c r="P890" s="236"/>
      <c r="Q890" s="236"/>
      <c r="R890" s="236"/>
      <c r="S890" s="236"/>
      <c r="T890" s="236"/>
    </row>
    <row r="891" spans="1:20">
      <c r="A891" s="236"/>
      <c r="B891" s="236"/>
      <c r="C891" s="236"/>
      <c r="D891" s="236"/>
      <c r="E891" s="236"/>
      <c r="F891" s="236"/>
      <c r="G891" s="236"/>
      <c r="H891" s="236"/>
      <c r="I891" s="66"/>
      <c r="J891" s="66"/>
      <c r="K891" s="236"/>
      <c r="L891" s="236"/>
      <c r="M891" s="236"/>
      <c r="N891" s="236"/>
      <c r="O891" s="236"/>
      <c r="P891" s="236"/>
      <c r="Q891" s="236"/>
      <c r="R891" s="236"/>
      <c r="S891" s="236"/>
      <c r="T891" s="236"/>
    </row>
    <row r="892" spans="1:20">
      <c r="A892" s="236"/>
      <c r="B892" s="236"/>
      <c r="C892" s="236"/>
      <c r="D892" s="236"/>
      <c r="E892" s="236"/>
      <c r="F892" s="236"/>
      <c r="G892" s="236"/>
      <c r="H892" s="236"/>
      <c r="I892" s="66"/>
      <c r="J892" s="66"/>
      <c r="K892" s="236"/>
      <c r="L892" s="236"/>
      <c r="M892" s="236"/>
      <c r="N892" s="236"/>
      <c r="O892" s="236"/>
      <c r="P892" s="236"/>
      <c r="Q892" s="236"/>
      <c r="R892" s="236"/>
      <c r="S892" s="236"/>
      <c r="T892" s="236"/>
    </row>
    <row r="893" spans="1:20">
      <c r="A893" s="236"/>
      <c r="B893" s="236"/>
      <c r="C893" s="236"/>
      <c r="D893" s="236"/>
      <c r="E893" s="236"/>
      <c r="F893" s="236"/>
      <c r="G893" s="236"/>
      <c r="H893" s="236"/>
      <c r="I893" s="66"/>
      <c r="J893" s="66"/>
      <c r="K893" s="236"/>
      <c r="L893" s="236"/>
      <c r="M893" s="236"/>
      <c r="N893" s="236"/>
      <c r="O893" s="236"/>
      <c r="P893" s="236"/>
      <c r="Q893" s="236"/>
      <c r="R893" s="236"/>
      <c r="S893" s="236"/>
      <c r="T893" s="236"/>
    </row>
    <row r="894" spans="1:20">
      <c r="A894" s="236"/>
      <c r="B894" s="236"/>
      <c r="C894" s="236"/>
      <c r="D894" s="236"/>
      <c r="E894" s="236"/>
      <c r="F894" s="236"/>
      <c r="G894" s="236"/>
      <c r="H894" s="236"/>
      <c r="I894" s="66"/>
      <c r="J894" s="66"/>
      <c r="K894" s="236"/>
      <c r="L894" s="236"/>
      <c r="M894" s="236"/>
      <c r="N894" s="236"/>
      <c r="O894" s="236"/>
      <c r="P894" s="236"/>
      <c r="Q894" s="236"/>
      <c r="R894" s="236"/>
      <c r="S894" s="236"/>
      <c r="T894" s="236"/>
    </row>
    <row r="895" spans="1:20">
      <c r="A895" s="236"/>
      <c r="B895" s="236"/>
      <c r="C895" s="236"/>
      <c r="D895" s="236"/>
      <c r="E895" s="236"/>
      <c r="F895" s="236"/>
      <c r="G895" s="236"/>
      <c r="H895" s="236"/>
      <c r="I895" s="66"/>
      <c r="J895" s="66"/>
      <c r="K895" s="236"/>
      <c r="L895" s="236"/>
      <c r="M895" s="236"/>
      <c r="N895" s="236"/>
      <c r="O895" s="236"/>
      <c r="P895" s="236"/>
      <c r="Q895" s="236"/>
      <c r="R895" s="236"/>
      <c r="S895" s="236"/>
      <c r="T895" s="236"/>
    </row>
    <row r="896" spans="1:20">
      <c r="A896" s="236"/>
      <c r="B896" s="236"/>
      <c r="C896" s="236"/>
      <c r="D896" s="236"/>
      <c r="E896" s="236"/>
      <c r="F896" s="236"/>
      <c r="G896" s="236"/>
      <c r="H896" s="236"/>
      <c r="I896" s="66"/>
      <c r="J896" s="66"/>
      <c r="K896" s="236"/>
      <c r="L896" s="236"/>
      <c r="M896" s="236"/>
      <c r="N896" s="236"/>
      <c r="O896" s="236"/>
      <c r="P896" s="236"/>
      <c r="Q896" s="236"/>
      <c r="R896" s="236"/>
      <c r="S896" s="236"/>
      <c r="T896" s="236"/>
    </row>
    <row r="897" spans="1:20">
      <c r="A897" s="236"/>
      <c r="B897" s="236"/>
      <c r="C897" s="236"/>
      <c r="D897" s="236"/>
      <c r="E897" s="236"/>
      <c r="F897" s="236"/>
      <c r="G897" s="236"/>
      <c r="H897" s="236"/>
      <c r="I897" s="66"/>
      <c r="J897" s="66"/>
      <c r="K897" s="236"/>
      <c r="L897" s="236"/>
      <c r="M897" s="236"/>
      <c r="N897" s="236"/>
      <c r="O897" s="236"/>
      <c r="P897" s="236"/>
      <c r="Q897" s="236"/>
      <c r="R897" s="236"/>
      <c r="S897" s="236"/>
      <c r="T897" s="236"/>
    </row>
    <row r="898" spans="1:20">
      <c r="A898" s="236"/>
      <c r="B898" s="236"/>
      <c r="C898" s="236"/>
      <c r="D898" s="236"/>
      <c r="E898" s="236"/>
      <c r="F898" s="236"/>
      <c r="G898" s="236"/>
      <c r="H898" s="236"/>
      <c r="I898" s="66"/>
      <c r="J898" s="66"/>
      <c r="K898" s="236"/>
      <c r="L898" s="236"/>
      <c r="M898" s="236"/>
      <c r="N898" s="236"/>
      <c r="O898" s="236"/>
      <c r="P898" s="236"/>
      <c r="Q898" s="236"/>
      <c r="R898" s="236"/>
      <c r="S898" s="236"/>
      <c r="T898" s="236"/>
    </row>
    <row r="899" spans="1:20">
      <c r="A899" s="236"/>
      <c r="B899" s="236"/>
      <c r="C899" s="236"/>
      <c r="D899" s="236"/>
      <c r="E899" s="236"/>
      <c r="F899" s="236"/>
      <c r="G899" s="236"/>
      <c r="H899" s="236"/>
      <c r="I899" s="66"/>
      <c r="J899" s="66"/>
      <c r="K899" s="236"/>
      <c r="L899" s="236"/>
      <c r="M899" s="236"/>
      <c r="N899" s="236"/>
      <c r="O899" s="236"/>
      <c r="P899" s="236"/>
      <c r="Q899" s="236"/>
      <c r="R899" s="236"/>
      <c r="S899" s="236"/>
      <c r="T899" s="236"/>
    </row>
    <row r="900" spans="1:20">
      <c r="A900" s="236"/>
      <c r="B900" s="236"/>
      <c r="C900" s="236"/>
      <c r="D900" s="236"/>
      <c r="E900" s="236"/>
      <c r="F900" s="236"/>
      <c r="G900" s="236"/>
      <c r="H900" s="236"/>
      <c r="I900" s="66"/>
      <c r="J900" s="66"/>
      <c r="K900" s="236"/>
      <c r="L900" s="236"/>
      <c r="M900" s="236"/>
      <c r="N900" s="236"/>
      <c r="O900" s="236"/>
      <c r="P900" s="236"/>
      <c r="Q900" s="236"/>
      <c r="R900" s="236"/>
      <c r="S900" s="236"/>
      <c r="T900" s="236"/>
    </row>
    <row r="901" spans="1:20">
      <c r="A901" s="236"/>
      <c r="B901" s="236"/>
      <c r="C901" s="236"/>
      <c r="D901" s="236"/>
      <c r="E901" s="236"/>
      <c r="F901" s="236"/>
      <c r="G901" s="236"/>
      <c r="H901" s="236"/>
      <c r="I901" s="66"/>
      <c r="J901" s="66"/>
      <c r="K901" s="236"/>
      <c r="L901" s="236"/>
      <c r="M901" s="236"/>
      <c r="N901" s="236"/>
      <c r="O901" s="236"/>
      <c r="P901" s="236"/>
      <c r="Q901" s="236"/>
      <c r="R901" s="236"/>
      <c r="S901" s="236"/>
      <c r="T901" s="236"/>
    </row>
    <row r="902" spans="1:20">
      <c r="A902" s="236"/>
      <c r="B902" s="236"/>
      <c r="C902" s="236"/>
      <c r="D902" s="236"/>
      <c r="E902" s="236"/>
      <c r="F902" s="236"/>
      <c r="G902" s="236"/>
      <c r="H902" s="236"/>
      <c r="I902" s="66"/>
      <c r="J902" s="66"/>
      <c r="K902" s="236"/>
      <c r="L902" s="236"/>
      <c r="M902" s="236"/>
      <c r="N902" s="236"/>
      <c r="O902" s="236"/>
      <c r="P902" s="236"/>
      <c r="Q902" s="236"/>
      <c r="R902" s="236"/>
      <c r="S902" s="236"/>
      <c r="T902" s="236"/>
    </row>
    <row r="903" spans="1:20">
      <c r="A903" s="236"/>
      <c r="B903" s="236"/>
      <c r="C903" s="236"/>
      <c r="D903" s="236"/>
      <c r="E903" s="236"/>
      <c r="F903" s="236"/>
      <c r="G903" s="236"/>
      <c r="H903" s="236"/>
      <c r="I903" s="66"/>
      <c r="J903" s="66"/>
      <c r="K903" s="236"/>
      <c r="L903" s="236"/>
      <c r="M903" s="236"/>
      <c r="N903" s="236"/>
      <c r="O903" s="236"/>
      <c r="P903" s="236"/>
      <c r="Q903" s="236"/>
      <c r="R903" s="236"/>
      <c r="S903" s="236"/>
      <c r="T903" s="236"/>
    </row>
    <row r="904" spans="1:20">
      <c r="A904" s="236"/>
      <c r="B904" s="236"/>
      <c r="C904" s="236"/>
      <c r="D904" s="236"/>
      <c r="E904" s="236"/>
      <c r="F904" s="236"/>
      <c r="G904" s="236"/>
      <c r="H904" s="236"/>
      <c r="I904" s="66"/>
      <c r="J904" s="66"/>
      <c r="K904" s="236"/>
      <c r="L904" s="236"/>
      <c r="M904" s="236"/>
      <c r="N904" s="236"/>
      <c r="O904" s="236"/>
      <c r="P904" s="236"/>
      <c r="Q904" s="236"/>
      <c r="R904" s="236"/>
      <c r="S904" s="236"/>
      <c r="T904" s="236"/>
    </row>
    <row r="905" spans="1:20">
      <c r="A905" s="236"/>
      <c r="B905" s="236"/>
      <c r="C905" s="236"/>
      <c r="D905" s="236"/>
      <c r="E905" s="236"/>
      <c r="F905" s="236"/>
      <c r="G905" s="236"/>
      <c r="H905" s="236"/>
      <c r="I905" s="66"/>
      <c r="J905" s="66"/>
      <c r="K905" s="236"/>
      <c r="L905" s="236"/>
      <c r="M905" s="236"/>
      <c r="N905" s="236"/>
      <c r="O905" s="236"/>
      <c r="P905" s="236"/>
      <c r="Q905" s="236"/>
      <c r="R905" s="236"/>
      <c r="S905" s="236"/>
      <c r="T905" s="236"/>
    </row>
    <row r="906" spans="1:20">
      <c r="A906" s="236"/>
      <c r="B906" s="236"/>
      <c r="C906" s="236"/>
      <c r="D906" s="236"/>
      <c r="E906" s="236"/>
      <c r="F906" s="236"/>
      <c r="G906" s="236"/>
      <c r="H906" s="236"/>
      <c r="I906" s="66"/>
      <c r="J906" s="66"/>
      <c r="K906" s="236"/>
      <c r="L906" s="236"/>
      <c r="M906" s="236"/>
      <c r="N906" s="236"/>
      <c r="O906" s="236"/>
      <c r="P906" s="236"/>
      <c r="Q906" s="236"/>
      <c r="R906" s="236"/>
      <c r="S906" s="236"/>
      <c r="T906" s="236"/>
    </row>
    <row r="907" spans="1:20">
      <c r="A907" s="236"/>
      <c r="B907" s="236"/>
      <c r="C907" s="236"/>
      <c r="D907" s="236"/>
      <c r="E907" s="236"/>
      <c r="F907" s="236"/>
      <c r="G907" s="236"/>
      <c r="H907" s="236"/>
      <c r="I907" s="66"/>
      <c r="J907" s="66"/>
      <c r="K907" s="236"/>
      <c r="L907" s="236"/>
      <c r="M907" s="236"/>
      <c r="N907" s="236"/>
      <c r="O907" s="236"/>
      <c r="P907" s="236"/>
      <c r="Q907" s="236"/>
      <c r="R907" s="236"/>
      <c r="S907" s="236"/>
      <c r="T907" s="236"/>
    </row>
    <row r="908" spans="1:20">
      <c r="A908" s="236"/>
      <c r="B908" s="236"/>
      <c r="C908" s="236"/>
      <c r="D908" s="236"/>
      <c r="E908" s="236"/>
      <c r="F908" s="236"/>
      <c r="G908" s="236"/>
      <c r="H908" s="236"/>
      <c r="I908" s="66"/>
      <c r="J908" s="66"/>
      <c r="K908" s="236"/>
      <c r="L908" s="236"/>
      <c r="M908" s="236"/>
      <c r="N908" s="236"/>
      <c r="O908" s="236"/>
      <c r="P908" s="236"/>
      <c r="Q908" s="236"/>
      <c r="R908" s="236"/>
      <c r="S908" s="236"/>
      <c r="T908" s="236"/>
    </row>
    <row r="909" spans="1:20">
      <c r="A909" s="236"/>
      <c r="B909" s="236"/>
      <c r="C909" s="236"/>
      <c r="D909" s="236"/>
      <c r="E909" s="236"/>
      <c r="F909" s="236"/>
      <c r="G909" s="236"/>
      <c r="H909" s="236"/>
      <c r="I909" s="66"/>
      <c r="J909" s="66"/>
      <c r="K909" s="236"/>
      <c r="L909" s="236"/>
      <c r="M909" s="236"/>
      <c r="N909" s="236"/>
      <c r="O909" s="236"/>
      <c r="P909" s="236"/>
      <c r="Q909" s="236"/>
      <c r="R909" s="236"/>
      <c r="S909" s="236"/>
      <c r="T909" s="236"/>
    </row>
    <row r="910" spans="1:20">
      <c r="A910" s="236"/>
      <c r="B910" s="236"/>
      <c r="C910" s="236"/>
      <c r="D910" s="236"/>
      <c r="E910" s="236"/>
      <c r="F910" s="236"/>
      <c r="G910" s="236"/>
      <c r="H910" s="236"/>
      <c r="I910" s="66"/>
      <c r="J910" s="66"/>
      <c r="K910" s="236"/>
      <c r="L910" s="236"/>
      <c r="M910" s="236"/>
      <c r="N910" s="236"/>
      <c r="O910" s="236"/>
      <c r="P910" s="236"/>
      <c r="Q910" s="236"/>
      <c r="R910" s="236"/>
      <c r="S910" s="236"/>
      <c r="T910" s="236"/>
    </row>
    <row r="911" spans="1:20">
      <c r="A911" s="236"/>
      <c r="B911" s="236"/>
      <c r="C911" s="236"/>
      <c r="D911" s="236"/>
      <c r="E911" s="236"/>
      <c r="F911" s="236"/>
      <c r="G911" s="236"/>
      <c r="H911" s="236"/>
      <c r="I911" s="66"/>
      <c r="J911" s="66"/>
      <c r="K911" s="236"/>
      <c r="L911" s="236"/>
      <c r="M911" s="236"/>
      <c r="N911" s="236"/>
      <c r="O911" s="236"/>
      <c r="P911" s="236"/>
      <c r="Q911" s="236"/>
      <c r="R911" s="236"/>
      <c r="S911" s="236"/>
      <c r="T911" s="236"/>
    </row>
    <row r="912" spans="1:20">
      <c r="A912" s="236"/>
      <c r="B912" s="236"/>
      <c r="C912" s="236"/>
      <c r="D912" s="236"/>
      <c r="E912" s="236"/>
      <c r="F912" s="236"/>
      <c r="G912" s="236"/>
      <c r="H912" s="236"/>
      <c r="I912" s="66"/>
      <c r="J912" s="66"/>
      <c r="K912" s="236"/>
      <c r="L912" s="236"/>
      <c r="M912" s="236"/>
      <c r="N912" s="236"/>
      <c r="O912" s="236"/>
      <c r="P912" s="236"/>
      <c r="Q912" s="236"/>
      <c r="R912" s="236"/>
      <c r="S912" s="236"/>
      <c r="T912" s="236"/>
    </row>
    <row r="913" spans="1:20">
      <c r="A913" s="236"/>
      <c r="B913" s="236"/>
      <c r="C913" s="236"/>
      <c r="D913" s="236"/>
      <c r="E913" s="236"/>
      <c r="F913" s="236"/>
      <c r="G913" s="236"/>
      <c r="H913" s="236"/>
      <c r="I913" s="66"/>
      <c r="J913" s="66"/>
      <c r="K913" s="236"/>
      <c r="L913" s="236"/>
      <c r="M913" s="236"/>
      <c r="N913" s="236"/>
      <c r="O913" s="236"/>
      <c r="P913" s="236"/>
      <c r="Q913" s="236"/>
      <c r="R913" s="236"/>
      <c r="S913" s="236"/>
      <c r="T913" s="236"/>
    </row>
    <row r="914" spans="1:20">
      <c r="A914" s="236"/>
      <c r="B914" s="236"/>
      <c r="C914" s="236"/>
      <c r="D914" s="236"/>
      <c r="E914" s="236"/>
      <c r="F914" s="236"/>
      <c r="G914" s="236"/>
      <c r="H914" s="236"/>
      <c r="I914" s="66"/>
      <c r="J914" s="66"/>
      <c r="K914" s="236"/>
      <c r="L914" s="236"/>
      <c r="M914" s="236"/>
      <c r="N914" s="236"/>
      <c r="O914" s="236"/>
      <c r="P914" s="236"/>
      <c r="Q914" s="236"/>
      <c r="R914" s="236"/>
      <c r="S914" s="236"/>
      <c r="T914" s="236"/>
    </row>
    <row r="915" spans="1:20">
      <c r="A915" s="236"/>
      <c r="B915" s="236"/>
      <c r="C915" s="236"/>
      <c r="D915" s="236"/>
      <c r="E915" s="236"/>
      <c r="F915" s="236"/>
      <c r="G915" s="236"/>
      <c r="H915" s="236"/>
      <c r="I915" s="66"/>
      <c r="J915" s="66"/>
      <c r="K915" s="236"/>
      <c r="L915" s="236"/>
      <c r="M915" s="236"/>
      <c r="N915" s="236"/>
      <c r="O915" s="236"/>
      <c r="P915" s="236"/>
      <c r="Q915" s="236"/>
      <c r="R915" s="236"/>
      <c r="S915" s="236"/>
      <c r="T915" s="236"/>
    </row>
    <row r="916" spans="1:20">
      <c r="A916" s="236"/>
      <c r="B916" s="236"/>
      <c r="C916" s="236"/>
      <c r="D916" s="236"/>
      <c r="E916" s="236"/>
      <c r="F916" s="236"/>
      <c r="G916" s="236"/>
      <c r="H916" s="236"/>
      <c r="I916" s="66"/>
      <c r="J916" s="66"/>
      <c r="K916" s="236"/>
      <c r="L916" s="236"/>
      <c r="M916" s="236"/>
      <c r="N916" s="236"/>
      <c r="O916" s="236"/>
      <c r="P916" s="236"/>
      <c r="Q916" s="236"/>
      <c r="R916" s="236"/>
      <c r="S916" s="236"/>
      <c r="T916" s="236"/>
    </row>
    <row r="917" spans="1:20">
      <c r="A917" s="236"/>
      <c r="B917" s="236"/>
      <c r="C917" s="236"/>
      <c r="D917" s="236"/>
      <c r="E917" s="236"/>
      <c r="F917" s="236"/>
      <c r="G917" s="236"/>
      <c r="H917" s="236"/>
      <c r="I917" s="66"/>
      <c r="J917" s="66"/>
      <c r="K917" s="236"/>
      <c r="L917" s="236"/>
      <c r="M917" s="236"/>
      <c r="N917" s="236"/>
      <c r="O917" s="236"/>
      <c r="P917" s="236"/>
      <c r="Q917" s="236"/>
      <c r="R917" s="236"/>
      <c r="S917" s="236"/>
      <c r="T917" s="236"/>
    </row>
    <row r="918" spans="1:20">
      <c r="A918" s="236"/>
      <c r="B918" s="236"/>
      <c r="C918" s="236"/>
      <c r="D918" s="236"/>
      <c r="E918" s="236"/>
      <c r="F918" s="236"/>
      <c r="G918" s="236"/>
      <c r="H918" s="236"/>
      <c r="I918" s="66"/>
      <c r="J918" s="66"/>
      <c r="K918" s="236"/>
      <c r="L918" s="236"/>
      <c r="M918" s="236"/>
      <c r="N918" s="236"/>
      <c r="O918" s="236"/>
      <c r="P918" s="236"/>
      <c r="Q918" s="236"/>
      <c r="R918" s="236"/>
      <c r="S918" s="236"/>
      <c r="T918" s="236"/>
    </row>
    <row r="919" spans="1:20">
      <c r="A919" s="236"/>
      <c r="B919" s="236"/>
      <c r="C919" s="236"/>
      <c r="D919" s="236"/>
      <c r="E919" s="236"/>
      <c r="F919" s="236"/>
      <c r="G919" s="236"/>
      <c r="H919" s="236"/>
      <c r="I919" s="66"/>
      <c r="J919" s="66"/>
      <c r="K919" s="236"/>
      <c r="L919" s="236"/>
      <c r="M919" s="236"/>
      <c r="N919" s="236"/>
      <c r="O919" s="236"/>
      <c r="P919" s="236"/>
      <c r="Q919" s="236"/>
      <c r="R919" s="236"/>
      <c r="S919" s="236"/>
      <c r="T919" s="236"/>
    </row>
    <row r="920" spans="1:20">
      <c r="A920" s="236"/>
      <c r="B920" s="236"/>
      <c r="C920" s="236"/>
      <c r="D920" s="236"/>
      <c r="E920" s="236"/>
      <c r="F920" s="236"/>
      <c r="G920" s="236"/>
      <c r="H920" s="236"/>
      <c r="I920" s="66"/>
      <c r="J920" s="66"/>
      <c r="K920" s="236"/>
      <c r="L920" s="236"/>
      <c r="M920" s="236"/>
      <c r="N920" s="236"/>
      <c r="O920" s="236"/>
      <c r="P920" s="236"/>
      <c r="Q920" s="236"/>
      <c r="R920" s="236"/>
      <c r="S920" s="236"/>
      <c r="T920" s="236"/>
    </row>
    <row r="921" spans="1:20">
      <c r="A921" s="236"/>
      <c r="B921" s="236"/>
      <c r="C921" s="236"/>
      <c r="D921" s="236"/>
      <c r="E921" s="236"/>
      <c r="F921" s="236"/>
      <c r="G921" s="236"/>
      <c r="H921" s="236"/>
      <c r="I921" s="66"/>
      <c r="J921" s="66"/>
      <c r="K921" s="236"/>
      <c r="L921" s="236"/>
      <c r="M921" s="236"/>
      <c r="N921" s="236"/>
      <c r="O921" s="236"/>
      <c r="P921" s="236"/>
      <c r="Q921" s="236"/>
      <c r="R921" s="236"/>
      <c r="S921" s="236"/>
      <c r="T921" s="236"/>
    </row>
    <row r="922" spans="1:20">
      <c r="A922" s="236"/>
      <c r="B922" s="236"/>
      <c r="C922" s="236"/>
      <c r="D922" s="236"/>
      <c r="E922" s="236"/>
      <c r="F922" s="236"/>
      <c r="G922" s="236"/>
      <c r="H922" s="236"/>
      <c r="I922" s="66"/>
      <c r="J922" s="66"/>
      <c r="K922" s="236"/>
      <c r="L922" s="236"/>
      <c r="M922" s="236"/>
      <c r="N922" s="236"/>
      <c r="O922" s="236"/>
      <c r="P922" s="236"/>
      <c r="Q922" s="236"/>
      <c r="R922" s="236"/>
      <c r="S922" s="236"/>
      <c r="T922" s="236"/>
    </row>
    <row r="923" spans="1:20">
      <c r="A923" s="236"/>
      <c r="B923" s="236"/>
      <c r="C923" s="236"/>
      <c r="D923" s="236"/>
      <c r="E923" s="236"/>
      <c r="F923" s="236"/>
      <c r="G923" s="236"/>
      <c r="H923" s="236"/>
      <c r="I923" s="66"/>
      <c r="J923" s="66"/>
      <c r="K923" s="236"/>
      <c r="L923" s="236"/>
      <c r="M923" s="236"/>
      <c r="N923" s="236"/>
      <c r="O923" s="236"/>
      <c r="P923" s="236"/>
      <c r="Q923" s="236"/>
      <c r="R923" s="236"/>
      <c r="S923" s="236"/>
      <c r="T923" s="236"/>
    </row>
    <row r="924" spans="1:20">
      <c r="A924" s="236"/>
      <c r="B924" s="236"/>
      <c r="C924" s="236"/>
      <c r="D924" s="236"/>
      <c r="E924" s="236"/>
      <c r="F924" s="236"/>
      <c r="G924" s="236"/>
      <c r="H924" s="236"/>
      <c r="I924" s="66"/>
      <c r="J924" s="66"/>
      <c r="K924" s="236"/>
      <c r="L924" s="236"/>
      <c r="M924" s="236"/>
      <c r="N924" s="236"/>
      <c r="O924" s="236"/>
      <c r="P924" s="236"/>
      <c r="Q924" s="236"/>
      <c r="R924" s="236"/>
      <c r="S924" s="236"/>
      <c r="T924" s="236"/>
    </row>
    <row r="925" spans="1:20">
      <c r="A925" s="236"/>
      <c r="B925" s="236"/>
      <c r="C925" s="236"/>
      <c r="D925" s="236"/>
      <c r="E925" s="236"/>
      <c r="F925" s="236"/>
      <c r="G925" s="236"/>
      <c r="H925" s="236"/>
      <c r="I925" s="66"/>
      <c r="J925" s="66"/>
      <c r="K925" s="236"/>
      <c r="L925" s="236"/>
      <c r="M925" s="236"/>
      <c r="N925" s="236"/>
      <c r="O925" s="236"/>
      <c r="P925" s="236"/>
      <c r="Q925" s="236"/>
      <c r="R925" s="236"/>
      <c r="S925" s="236"/>
      <c r="T925" s="236"/>
    </row>
    <row r="926" spans="1:20">
      <c r="A926" s="236"/>
      <c r="B926" s="236"/>
      <c r="C926" s="236"/>
      <c r="D926" s="236"/>
      <c r="E926" s="236"/>
      <c r="F926" s="236"/>
      <c r="G926" s="236"/>
      <c r="H926" s="236"/>
      <c r="I926" s="66"/>
      <c r="J926" s="66"/>
      <c r="K926" s="236"/>
      <c r="L926" s="236"/>
      <c r="M926" s="236"/>
      <c r="N926" s="236"/>
      <c r="O926" s="236"/>
      <c r="P926" s="236"/>
      <c r="Q926" s="236"/>
      <c r="R926" s="236"/>
      <c r="S926" s="236"/>
      <c r="T926" s="236"/>
    </row>
    <row r="927" spans="1:20">
      <c r="A927" s="236"/>
      <c r="B927" s="236"/>
      <c r="C927" s="236"/>
      <c r="D927" s="236"/>
      <c r="E927" s="236"/>
      <c r="F927" s="236"/>
      <c r="G927" s="236"/>
      <c r="H927" s="236"/>
      <c r="I927" s="66"/>
      <c r="J927" s="66"/>
      <c r="K927" s="236"/>
      <c r="L927" s="236"/>
      <c r="M927" s="236"/>
      <c r="N927" s="236"/>
      <c r="O927" s="236"/>
      <c r="P927" s="236"/>
      <c r="Q927" s="236"/>
      <c r="R927" s="236"/>
      <c r="S927" s="236"/>
      <c r="T927" s="236"/>
    </row>
    <row r="928" spans="1:20">
      <c r="A928" s="236"/>
      <c r="B928" s="236"/>
      <c r="C928" s="236"/>
      <c r="D928" s="236"/>
      <c r="E928" s="236"/>
      <c r="F928" s="236"/>
      <c r="G928" s="236"/>
      <c r="H928" s="236"/>
      <c r="I928" s="66"/>
      <c r="J928" s="66"/>
      <c r="K928" s="236"/>
      <c r="L928" s="236"/>
      <c r="M928" s="236"/>
      <c r="N928" s="236"/>
      <c r="O928" s="236"/>
      <c r="P928" s="236"/>
      <c r="Q928" s="236"/>
      <c r="R928" s="236"/>
      <c r="S928" s="236"/>
      <c r="T928" s="236"/>
    </row>
    <row r="929" spans="1:20">
      <c r="A929" s="236"/>
      <c r="B929" s="236"/>
      <c r="C929" s="236"/>
      <c r="D929" s="236"/>
      <c r="E929" s="236"/>
      <c r="F929" s="236"/>
      <c r="G929" s="236"/>
      <c r="H929" s="236"/>
      <c r="I929" s="66"/>
      <c r="J929" s="66"/>
      <c r="K929" s="236"/>
      <c r="L929" s="236"/>
      <c r="M929" s="236"/>
      <c r="N929" s="236"/>
      <c r="O929" s="236"/>
      <c r="P929" s="236"/>
      <c r="Q929" s="236"/>
      <c r="R929" s="236"/>
      <c r="S929" s="236"/>
      <c r="T929" s="236"/>
    </row>
    <row r="930" spans="1:20">
      <c r="A930" s="236"/>
      <c r="B930" s="236"/>
      <c r="C930" s="236"/>
      <c r="D930" s="236"/>
      <c r="E930" s="236"/>
      <c r="F930" s="236"/>
      <c r="G930" s="236"/>
      <c r="H930" s="236"/>
      <c r="I930" s="66"/>
      <c r="J930" s="66"/>
      <c r="K930" s="236"/>
      <c r="L930" s="236"/>
      <c r="M930" s="236"/>
      <c r="N930" s="236"/>
      <c r="O930" s="236"/>
      <c r="P930" s="236"/>
      <c r="Q930" s="236"/>
      <c r="R930" s="236"/>
      <c r="S930" s="236"/>
      <c r="T930" s="236"/>
    </row>
    <row r="931" spans="1:20">
      <c r="A931" s="236"/>
      <c r="B931" s="236"/>
      <c r="C931" s="236"/>
      <c r="D931" s="236"/>
      <c r="E931" s="236"/>
      <c r="F931" s="236"/>
      <c r="G931" s="236"/>
      <c r="H931" s="236"/>
      <c r="I931" s="66"/>
      <c r="J931" s="66"/>
      <c r="K931" s="236"/>
      <c r="L931" s="236"/>
      <c r="M931" s="236"/>
      <c r="N931" s="236"/>
      <c r="O931" s="236"/>
      <c r="P931" s="236"/>
      <c r="Q931" s="236"/>
      <c r="R931" s="236"/>
      <c r="S931" s="236"/>
      <c r="T931" s="236"/>
    </row>
    <row r="932" spans="1:20">
      <c r="A932" s="236"/>
      <c r="B932" s="236"/>
      <c r="C932" s="236"/>
      <c r="D932" s="236"/>
      <c r="E932" s="236"/>
      <c r="F932" s="236"/>
      <c r="G932" s="236"/>
      <c r="H932" s="236"/>
      <c r="I932" s="66"/>
      <c r="J932" s="66"/>
      <c r="K932" s="236"/>
      <c r="L932" s="236"/>
      <c r="M932" s="236"/>
      <c r="N932" s="236"/>
      <c r="O932" s="236"/>
      <c r="P932" s="236"/>
      <c r="Q932" s="236"/>
      <c r="R932" s="236"/>
      <c r="S932" s="236"/>
      <c r="T932" s="236"/>
    </row>
    <row r="933" spans="1:20">
      <c r="A933" s="236"/>
      <c r="B933" s="236"/>
      <c r="C933" s="236"/>
      <c r="D933" s="236"/>
      <c r="E933" s="236"/>
      <c r="F933" s="236"/>
      <c r="G933" s="236"/>
      <c r="H933" s="236"/>
      <c r="I933" s="66"/>
      <c r="J933" s="66"/>
      <c r="K933" s="236"/>
      <c r="L933" s="236"/>
      <c r="M933" s="236"/>
      <c r="N933" s="236"/>
      <c r="O933" s="236"/>
      <c r="P933" s="236"/>
      <c r="Q933" s="236"/>
      <c r="R933" s="236"/>
      <c r="S933" s="236"/>
      <c r="T933" s="236"/>
    </row>
    <row r="934" spans="1:20">
      <c r="A934" s="236"/>
      <c r="B934" s="236"/>
      <c r="C934" s="236"/>
      <c r="D934" s="236"/>
      <c r="E934" s="236"/>
      <c r="F934" s="236"/>
      <c r="G934" s="236"/>
      <c r="H934" s="236"/>
      <c r="I934" s="66"/>
      <c r="J934" s="66"/>
      <c r="K934" s="236"/>
      <c r="L934" s="236"/>
      <c r="M934" s="236"/>
      <c r="N934" s="236"/>
      <c r="O934" s="236"/>
      <c r="P934" s="236"/>
      <c r="Q934" s="236"/>
      <c r="R934" s="236"/>
      <c r="S934" s="236"/>
      <c r="T934" s="236"/>
    </row>
    <row r="935" spans="1:20">
      <c r="A935" s="236"/>
      <c r="B935" s="236"/>
      <c r="C935" s="236"/>
      <c r="D935" s="236"/>
      <c r="E935" s="236"/>
      <c r="F935" s="236"/>
      <c r="G935" s="236"/>
      <c r="H935" s="236"/>
      <c r="I935" s="66"/>
      <c r="J935" s="66"/>
      <c r="K935" s="236"/>
      <c r="L935" s="236"/>
      <c r="M935" s="236"/>
      <c r="N935" s="236"/>
      <c r="O935" s="236"/>
      <c r="P935" s="236"/>
      <c r="Q935" s="236"/>
      <c r="R935" s="236"/>
      <c r="S935" s="236"/>
      <c r="T935" s="236"/>
    </row>
    <row r="936" spans="1:20">
      <c r="A936" s="236"/>
      <c r="B936" s="236"/>
      <c r="C936" s="236"/>
      <c r="D936" s="236"/>
      <c r="E936" s="236"/>
      <c r="F936" s="236"/>
      <c r="G936" s="236"/>
      <c r="H936" s="236"/>
      <c r="I936" s="66"/>
      <c r="J936" s="66"/>
      <c r="K936" s="236"/>
      <c r="L936" s="236"/>
      <c r="M936" s="236"/>
      <c r="N936" s="236"/>
      <c r="O936" s="236"/>
      <c r="P936" s="236"/>
      <c r="Q936" s="236"/>
      <c r="R936" s="236"/>
      <c r="S936" s="236"/>
      <c r="T936" s="236"/>
    </row>
    <row r="937" spans="1:20">
      <c r="A937" s="236"/>
      <c r="B937" s="236"/>
      <c r="C937" s="236"/>
      <c r="D937" s="236"/>
      <c r="E937" s="236"/>
      <c r="F937" s="236"/>
      <c r="G937" s="236"/>
      <c r="H937" s="236"/>
      <c r="I937" s="66"/>
      <c r="J937" s="66"/>
      <c r="K937" s="236"/>
      <c r="L937" s="236"/>
      <c r="M937" s="236"/>
      <c r="N937" s="236"/>
      <c r="O937" s="236"/>
      <c r="P937" s="236"/>
      <c r="Q937" s="236"/>
      <c r="R937" s="236"/>
      <c r="S937" s="236"/>
      <c r="T937" s="236"/>
    </row>
    <row r="938" spans="1:20">
      <c r="A938" s="236"/>
      <c r="B938" s="236"/>
      <c r="C938" s="236"/>
      <c r="D938" s="236"/>
      <c r="E938" s="236"/>
      <c r="F938" s="236"/>
      <c r="G938" s="236"/>
      <c r="H938" s="236"/>
      <c r="I938" s="66"/>
      <c r="J938" s="66"/>
      <c r="K938" s="236"/>
      <c r="L938" s="236"/>
      <c r="M938" s="236"/>
      <c r="N938" s="236"/>
      <c r="O938" s="236"/>
      <c r="P938" s="236"/>
      <c r="Q938" s="236"/>
      <c r="R938" s="236"/>
      <c r="S938" s="236"/>
      <c r="T938" s="236"/>
    </row>
    <row r="939" spans="1:20">
      <c r="A939" s="236"/>
      <c r="B939" s="236"/>
      <c r="C939" s="236"/>
      <c r="D939" s="236"/>
      <c r="E939" s="236"/>
      <c r="F939" s="236"/>
      <c r="G939" s="236"/>
      <c r="H939" s="236"/>
      <c r="I939" s="66"/>
      <c r="J939" s="66"/>
      <c r="K939" s="236"/>
      <c r="L939" s="236"/>
      <c r="M939" s="236"/>
      <c r="N939" s="236"/>
      <c r="O939" s="236"/>
      <c r="P939" s="236"/>
      <c r="Q939" s="236"/>
      <c r="R939" s="236"/>
      <c r="S939" s="236"/>
      <c r="T939" s="236"/>
    </row>
    <row r="940" spans="1:20">
      <c r="A940" s="236"/>
      <c r="B940" s="236"/>
      <c r="C940" s="236"/>
      <c r="D940" s="236"/>
      <c r="E940" s="236"/>
      <c r="F940" s="236"/>
      <c r="G940" s="236"/>
      <c r="H940" s="236"/>
      <c r="I940" s="66"/>
      <c r="J940" s="66"/>
      <c r="K940" s="236"/>
      <c r="L940" s="236"/>
      <c r="M940" s="236"/>
      <c r="N940" s="236"/>
      <c r="O940" s="236"/>
      <c r="P940" s="236"/>
      <c r="Q940" s="236"/>
      <c r="R940" s="236"/>
      <c r="S940" s="236"/>
      <c r="T940" s="236"/>
    </row>
    <row r="941" spans="1:20">
      <c r="A941" s="236"/>
      <c r="B941" s="236"/>
      <c r="C941" s="236"/>
      <c r="D941" s="236"/>
      <c r="E941" s="236"/>
      <c r="F941" s="236"/>
      <c r="G941" s="236"/>
      <c r="H941" s="236"/>
      <c r="I941" s="66"/>
      <c r="J941" s="66"/>
      <c r="K941" s="236"/>
      <c r="L941" s="236"/>
      <c r="M941" s="236"/>
      <c r="N941" s="236"/>
      <c r="O941" s="236"/>
      <c r="P941" s="236"/>
      <c r="Q941" s="236"/>
      <c r="R941" s="236"/>
      <c r="S941" s="236"/>
      <c r="T941" s="236"/>
    </row>
    <row r="942" spans="1:20">
      <c r="A942" s="236"/>
      <c r="B942" s="236"/>
      <c r="C942" s="236"/>
      <c r="D942" s="236"/>
      <c r="E942" s="236"/>
      <c r="F942" s="236"/>
      <c r="G942" s="236"/>
      <c r="H942" s="236"/>
      <c r="I942" s="66"/>
      <c r="J942" s="66"/>
      <c r="K942" s="236"/>
      <c r="L942" s="236"/>
      <c r="M942" s="236"/>
      <c r="N942" s="236"/>
      <c r="O942" s="236"/>
      <c r="P942" s="236"/>
      <c r="Q942" s="236"/>
      <c r="R942" s="236"/>
      <c r="S942" s="236"/>
      <c r="T942" s="236"/>
    </row>
    <row r="943" spans="1:20">
      <c r="A943" s="236"/>
      <c r="B943" s="236"/>
      <c r="C943" s="236"/>
      <c r="D943" s="236"/>
      <c r="E943" s="236"/>
      <c r="F943" s="236"/>
      <c r="G943" s="236"/>
      <c r="H943" s="236"/>
      <c r="I943" s="66"/>
      <c r="J943" s="66"/>
      <c r="K943" s="236"/>
      <c r="L943" s="236"/>
      <c r="M943" s="236"/>
      <c r="N943" s="236"/>
      <c r="O943" s="236"/>
      <c r="P943" s="236"/>
      <c r="Q943" s="236"/>
      <c r="R943" s="236"/>
      <c r="S943" s="236"/>
      <c r="T943" s="236"/>
    </row>
    <row r="944" spans="1:20">
      <c r="A944" s="236"/>
      <c r="B944" s="236"/>
      <c r="C944" s="236"/>
      <c r="D944" s="236"/>
      <c r="E944" s="236"/>
      <c r="F944" s="236"/>
      <c r="G944" s="236"/>
      <c r="H944" s="236"/>
      <c r="I944" s="66"/>
      <c r="J944" s="66"/>
      <c r="K944" s="236"/>
      <c r="L944" s="236"/>
      <c r="M944" s="236"/>
      <c r="N944" s="236"/>
      <c r="O944" s="236"/>
      <c r="P944" s="236"/>
      <c r="Q944" s="236"/>
      <c r="R944" s="236"/>
      <c r="S944" s="236"/>
      <c r="T944" s="236"/>
    </row>
    <row r="945" spans="1:20">
      <c r="A945" s="236"/>
      <c r="B945" s="236"/>
      <c r="C945" s="236"/>
      <c r="D945" s="236"/>
      <c r="E945" s="236"/>
      <c r="F945" s="236"/>
      <c r="G945" s="236"/>
      <c r="H945" s="236"/>
      <c r="I945" s="66"/>
      <c r="J945" s="66"/>
      <c r="K945" s="236"/>
      <c r="L945" s="236"/>
      <c r="M945" s="236"/>
      <c r="N945" s="236"/>
      <c r="O945" s="236"/>
      <c r="P945" s="236"/>
      <c r="Q945" s="236"/>
      <c r="R945" s="236"/>
      <c r="S945" s="236"/>
      <c r="T945" s="236"/>
    </row>
    <row r="946" spans="1:20">
      <c r="A946" s="236"/>
      <c r="B946" s="236"/>
      <c r="C946" s="236"/>
      <c r="D946" s="236"/>
      <c r="E946" s="236"/>
      <c r="F946" s="236"/>
      <c r="G946" s="236"/>
      <c r="H946" s="236"/>
      <c r="I946" s="66"/>
      <c r="J946" s="66"/>
      <c r="K946" s="236"/>
      <c r="L946" s="236"/>
      <c r="M946" s="236"/>
      <c r="N946" s="236"/>
      <c r="O946" s="236"/>
      <c r="P946" s="236"/>
      <c r="Q946" s="236"/>
      <c r="R946" s="236"/>
      <c r="S946" s="236"/>
      <c r="T946" s="236"/>
    </row>
    <row r="947" spans="1:20">
      <c r="A947" s="236"/>
      <c r="B947" s="236"/>
      <c r="C947" s="236"/>
      <c r="D947" s="236"/>
      <c r="E947" s="236"/>
      <c r="F947" s="236"/>
      <c r="G947" s="236"/>
      <c r="H947" s="236"/>
      <c r="I947" s="66"/>
      <c r="J947" s="66"/>
      <c r="K947" s="236"/>
      <c r="L947" s="236"/>
      <c r="M947" s="236"/>
      <c r="N947" s="236"/>
      <c r="O947" s="236"/>
      <c r="P947" s="236"/>
      <c r="Q947" s="236"/>
      <c r="R947" s="236"/>
      <c r="S947" s="236"/>
      <c r="T947" s="236"/>
    </row>
    <row r="948" spans="1:20">
      <c r="A948" s="236"/>
      <c r="B948" s="236"/>
      <c r="C948" s="236"/>
      <c r="D948" s="236"/>
      <c r="E948" s="236"/>
      <c r="F948" s="236"/>
      <c r="G948" s="236"/>
      <c r="H948" s="236"/>
      <c r="I948" s="66"/>
      <c r="J948" s="66"/>
      <c r="K948" s="236"/>
      <c r="L948" s="236"/>
      <c r="M948" s="236"/>
      <c r="N948" s="236"/>
      <c r="O948" s="236"/>
      <c r="P948" s="236"/>
      <c r="Q948" s="236"/>
      <c r="R948" s="236"/>
      <c r="S948" s="236"/>
      <c r="T948" s="236"/>
    </row>
    <row r="949" spans="1:20">
      <c r="A949" s="236"/>
      <c r="B949" s="236"/>
      <c r="C949" s="236"/>
      <c r="D949" s="236"/>
      <c r="E949" s="236"/>
      <c r="F949" s="236"/>
      <c r="G949" s="236"/>
      <c r="H949" s="236"/>
      <c r="I949" s="66"/>
      <c r="J949" s="66"/>
      <c r="K949" s="236"/>
      <c r="L949" s="236"/>
      <c r="M949" s="236"/>
      <c r="N949" s="236"/>
      <c r="O949" s="236"/>
      <c r="P949" s="236"/>
      <c r="Q949" s="236"/>
      <c r="R949" s="236"/>
      <c r="S949" s="236"/>
      <c r="T949" s="236"/>
    </row>
    <row r="950" spans="1:20">
      <c r="A950" s="236"/>
      <c r="B950" s="236"/>
      <c r="C950" s="236"/>
      <c r="D950" s="236"/>
      <c r="E950" s="236"/>
      <c r="F950" s="236"/>
      <c r="G950" s="236"/>
      <c r="H950" s="236"/>
      <c r="I950" s="66"/>
      <c r="J950" s="66"/>
      <c r="K950" s="236"/>
      <c r="L950" s="236"/>
      <c r="M950" s="236"/>
      <c r="N950" s="236"/>
      <c r="O950" s="236"/>
      <c r="P950" s="236"/>
      <c r="Q950" s="236"/>
      <c r="R950" s="236"/>
      <c r="S950" s="236"/>
      <c r="T950" s="236"/>
    </row>
    <row r="951" spans="1:20">
      <c r="A951" s="236"/>
      <c r="B951" s="236"/>
      <c r="C951" s="236"/>
      <c r="D951" s="236"/>
      <c r="E951" s="236"/>
      <c r="F951" s="236"/>
      <c r="G951" s="236"/>
      <c r="H951" s="236"/>
      <c r="I951" s="66"/>
      <c r="J951" s="66"/>
      <c r="K951" s="236"/>
      <c r="L951" s="236"/>
      <c r="M951" s="236"/>
      <c r="N951" s="236"/>
      <c r="O951" s="236"/>
      <c r="P951" s="236"/>
      <c r="Q951" s="236"/>
      <c r="R951" s="236"/>
      <c r="S951" s="236"/>
      <c r="T951" s="236"/>
    </row>
    <row r="952" spans="1:20">
      <c r="A952" s="236"/>
      <c r="B952" s="236"/>
      <c r="C952" s="236"/>
      <c r="D952" s="236"/>
      <c r="E952" s="236"/>
      <c r="F952" s="236"/>
      <c r="G952" s="236"/>
      <c r="H952" s="236"/>
      <c r="I952" s="66"/>
      <c r="J952" s="66"/>
      <c r="K952" s="236"/>
      <c r="L952" s="236"/>
      <c r="M952" s="236"/>
      <c r="N952" s="236"/>
      <c r="O952" s="236"/>
      <c r="P952" s="236"/>
      <c r="Q952" s="236"/>
      <c r="R952" s="236"/>
      <c r="S952" s="236"/>
      <c r="T952" s="236"/>
    </row>
    <row r="953" spans="1:20">
      <c r="A953" s="236"/>
      <c r="B953" s="236"/>
      <c r="C953" s="236"/>
      <c r="D953" s="236"/>
      <c r="E953" s="236"/>
      <c r="F953" s="236"/>
      <c r="G953" s="236"/>
      <c r="H953" s="236"/>
      <c r="I953" s="66"/>
      <c r="J953" s="66"/>
      <c r="K953" s="236"/>
      <c r="L953" s="236"/>
      <c r="M953" s="236"/>
      <c r="N953" s="236"/>
      <c r="O953" s="236"/>
      <c r="P953" s="236"/>
      <c r="Q953" s="236"/>
      <c r="R953" s="236"/>
      <c r="S953" s="236"/>
      <c r="T953" s="236"/>
    </row>
    <row r="954" spans="1:20">
      <c r="A954" s="236"/>
      <c r="B954" s="236"/>
      <c r="C954" s="236"/>
      <c r="D954" s="236"/>
      <c r="E954" s="236"/>
      <c r="F954" s="236"/>
      <c r="G954" s="236"/>
      <c r="H954" s="236"/>
      <c r="I954" s="66"/>
      <c r="J954" s="66"/>
      <c r="K954" s="236"/>
      <c r="L954" s="236"/>
      <c r="M954" s="236"/>
      <c r="N954" s="236"/>
      <c r="O954" s="236"/>
      <c r="P954" s="236"/>
      <c r="Q954" s="236"/>
      <c r="R954" s="236"/>
      <c r="S954" s="236"/>
      <c r="T954" s="236"/>
    </row>
    <row r="955" spans="1:20">
      <c r="A955" s="236"/>
      <c r="B955" s="236"/>
      <c r="C955" s="236"/>
      <c r="D955" s="236"/>
      <c r="E955" s="236"/>
      <c r="F955" s="236"/>
      <c r="G955" s="236"/>
      <c r="H955" s="236"/>
      <c r="I955" s="66"/>
      <c r="J955" s="66"/>
      <c r="K955" s="236"/>
      <c r="L955" s="236"/>
      <c r="M955" s="236"/>
      <c r="N955" s="236"/>
      <c r="O955" s="236"/>
      <c r="P955" s="236"/>
      <c r="Q955" s="236"/>
      <c r="R955" s="236"/>
      <c r="S955" s="236"/>
      <c r="T955" s="236"/>
    </row>
    <row r="956" spans="1:20">
      <c r="A956" s="236"/>
      <c r="B956" s="236"/>
      <c r="C956" s="236"/>
      <c r="D956" s="236"/>
      <c r="E956" s="236"/>
      <c r="F956" s="236"/>
      <c r="G956" s="236"/>
      <c r="H956" s="236"/>
      <c r="I956" s="66"/>
      <c r="J956" s="66"/>
      <c r="K956" s="236"/>
      <c r="L956" s="236"/>
      <c r="M956" s="236"/>
      <c r="N956" s="236"/>
      <c r="O956" s="236"/>
      <c r="P956" s="236"/>
      <c r="Q956" s="236"/>
      <c r="R956" s="236"/>
      <c r="S956" s="236"/>
      <c r="T956" s="236"/>
    </row>
    <row r="957" spans="1:20">
      <c r="A957" s="236"/>
      <c r="B957" s="236"/>
      <c r="C957" s="236"/>
      <c r="D957" s="236"/>
      <c r="E957" s="236"/>
      <c r="F957" s="236"/>
      <c r="G957" s="236"/>
      <c r="H957" s="236"/>
      <c r="I957" s="66"/>
      <c r="J957" s="66"/>
      <c r="K957" s="236"/>
      <c r="L957" s="236"/>
      <c r="M957" s="236"/>
      <c r="N957" s="236"/>
      <c r="O957" s="236"/>
      <c r="P957" s="236"/>
      <c r="Q957" s="236"/>
      <c r="R957" s="236"/>
      <c r="S957" s="236"/>
      <c r="T957" s="236"/>
    </row>
    <row r="958" spans="1:20">
      <c r="A958" s="236"/>
      <c r="B958" s="236"/>
      <c r="C958" s="236"/>
      <c r="D958" s="236"/>
      <c r="E958" s="236"/>
      <c r="F958" s="236"/>
      <c r="G958" s="236"/>
      <c r="H958" s="236"/>
      <c r="I958" s="66"/>
      <c r="J958" s="66"/>
      <c r="K958" s="236"/>
      <c r="L958" s="236"/>
      <c r="M958" s="236"/>
      <c r="N958" s="236"/>
      <c r="O958" s="236"/>
      <c r="P958" s="236"/>
      <c r="Q958" s="236"/>
      <c r="R958" s="236"/>
      <c r="S958" s="236"/>
      <c r="T958" s="236"/>
    </row>
    <row r="959" spans="1:20">
      <c r="A959" s="236"/>
      <c r="B959" s="236"/>
      <c r="C959" s="236"/>
      <c r="D959" s="236"/>
      <c r="E959" s="236"/>
      <c r="F959" s="236"/>
      <c r="G959" s="236"/>
      <c r="H959" s="236"/>
      <c r="I959" s="66"/>
      <c r="J959" s="66"/>
      <c r="K959" s="236"/>
      <c r="L959" s="236"/>
      <c r="M959" s="236"/>
      <c r="N959" s="236"/>
      <c r="O959" s="236"/>
      <c r="P959" s="236"/>
      <c r="Q959" s="236"/>
      <c r="R959" s="236"/>
      <c r="S959" s="236"/>
      <c r="T959" s="236"/>
    </row>
    <row r="960" spans="1:20">
      <c r="A960" s="236"/>
      <c r="B960" s="236"/>
      <c r="C960" s="236"/>
      <c r="D960" s="236"/>
      <c r="E960" s="236"/>
      <c r="F960" s="236"/>
      <c r="G960" s="236"/>
      <c r="H960" s="236"/>
      <c r="I960" s="66"/>
      <c r="J960" s="66"/>
      <c r="K960" s="236"/>
      <c r="L960" s="236"/>
      <c r="M960" s="236"/>
      <c r="N960" s="236"/>
      <c r="O960" s="236"/>
      <c r="P960" s="236"/>
      <c r="Q960" s="236"/>
      <c r="R960" s="236"/>
      <c r="S960" s="236"/>
      <c r="T960" s="236"/>
    </row>
    <row r="961" spans="1:20">
      <c r="A961" s="236"/>
      <c r="B961" s="236"/>
      <c r="C961" s="236"/>
      <c r="D961" s="236"/>
      <c r="E961" s="236"/>
      <c r="F961" s="236"/>
      <c r="G961" s="236"/>
      <c r="H961" s="236"/>
      <c r="I961" s="66"/>
      <c r="J961" s="66"/>
      <c r="K961" s="236"/>
      <c r="L961" s="236"/>
      <c r="M961" s="236"/>
      <c r="N961" s="236"/>
      <c r="O961" s="236"/>
      <c r="P961" s="236"/>
      <c r="Q961" s="236"/>
      <c r="R961" s="236"/>
      <c r="S961" s="236"/>
      <c r="T961" s="236"/>
    </row>
    <row r="962" spans="1:20">
      <c r="A962" s="236"/>
      <c r="B962" s="236"/>
      <c r="C962" s="236"/>
      <c r="D962" s="236"/>
      <c r="E962" s="236"/>
      <c r="F962" s="236"/>
      <c r="G962" s="236"/>
      <c r="H962" s="236"/>
      <c r="I962" s="66"/>
      <c r="J962" s="66"/>
      <c r="K962" s="236"/>
      <c r="L962" s="236"/>
      <c r="M962" s="236"/>
      <c r="N962" s="236"/>
      <c r="O962" s="236"/>
      <c r="P962" s="236"/>
      <c r="Q962" s="236"/>
      <c r="R962" s="236"/>
      <c r="S962" s="236"/>
      <c r="T962" s="236"/>
    </row>
    <row r="963" spans="1:20">
      <c r="A963" s="236"/>
      <c r="B963" s="236"/>
      <c r="C963" s="236"/>
      <c r="D963" s="236"/>
      <c r="E963" s="236"/>
      <c r="F963" s="236"/>
      <c r="G963" s="236"/>
      <c r="H963" s="236"/>
      <c r="I963" s="66"/>
      <c r="J963" s="66"/>
      <c r="K963" s="236"/>
      <c r="L963" s="236"/>
      <c r="M963" s="236"/>
      <c r="N963" s="236"/>
      <c r="O963" s="236"/>
      <c r="P963" s="236"/>
      <c r="Q963" s="236"/>
      <c r="R963" s="236"/>
      <c r="S963" s="236"/>
      <c r="T963" s="236"/>
    </row>
    <row r="964" spans="1:20">
      <c r="A964" s="236"/>
      <c r="B964" s="236"/>
      <c r="C964" s="236"/>
      <c r="D964" s="236"/>
      <c r="E964" s="236"/>
      <c r="F964" s="236"/>
      <c r="G964" s="236"/>
      <c r="H964" s="236"/>
      <c r="I964" s="66"/>
      <c r="J964" s="66"/>
      <c r="K964" s="236"/>
      <c r="L964" s="236"/>
      <c r="M964" s="236"/>
      <c r="N964" s="236"/>
      <c r="O964" s="236"/>
      <c r="P964" s="236"/>
      <c r="Q964" s="236"/>
      <c r="R964" s="236"/>
      <c r="S964" s="236"/>
      <c r="T964" s="236"/>
    </row>
    <row r="965" spans="1:20">
      <c r="A965" s="236"/>
      <c r="B965" s="236"/>
      <c r="C965" s="236"/>
      <c r="D965" s="236"/>
      <c r="E965" s="236"/>
      <c r="F965" s="236"/>
      <c r="G965" s="236"/>
      <c r="H965" s="236"/>
      <c r="I965" s="66"/>
      <c r="J965" s="66"/>
      <c r="K965" s="236"/>
      <c r="L965" s="236"/>
      <c r="M965" s="236"/>
      <c r="N965" s="236"/>
      <c r="O965" s="236"/>
      <c r="P965" s="236"/>
      <c r="Q965" s="236"/>
      <c r="R965" s="236"/>
      <c r="S965" s="236"/>
      <c r="T965" s="236"/>
    </row>
    <row r="966" spans="1:20">
      <c r="A966" s="236"/>
      <c r="B966" s="236"/>
      <c r="C966" s="236"/>
      <c r="D966" s="236"/>
      <c r="E966" s="236"/>
      <c r="F966" s="236"/>
      <c r="G966" s="236"/>
      <c r="H966" s="236"/>
      <c r="I966" s="66"/>
      <c r="J966" s="66"/>
      <c r="K966" s="236"/>
      <c r="L966" s="236"/>
      <c r="M966" s="236"/>
      <c r="N966" s="236"/>
      <c r="O966" s="236"/>
      <c r="P966" s="236"/>
      <c r="Q966" s="236"/>
      <c r="R966" s="236"/>
      <c r="S966" s="236"/>
      <c r="T966" s="236"/>
    </row>
    <row r="967" spans="1:20">
      <c r="A967" s="236"/>
      <c r="B967" s="236"/>
      <c r="C967" s="236"/>
      <c r="D967" s="236"/>
      <c r="E967" s="236"/>
      <c r="F967" s="236"/>
      <c r="G967" s="236"/>
      <c r="H967" s="236"/>
      <c r="I967" s="66"/>
      <c r="J967" s="66"/>
      <c r="K967" s="236"/>
      <c r="L967" s="236"/>
      <c r="M967" s="236"/>
      <c r="N967" s="236"/>
      <c r="O967" s="236"/>
      <c r="P967" s="236"/>
      <c r="Q967" s="236"/>
      <c r="R967" s="236"/>
      <c r="S967" s="236"/>
      <c r="T967" s="236"/>
    </row>
    <row r="968" spans="1:20">
      <c r="A968" s="236"/>
      <c r="B968" s="236"/>
      <c r="C968" s="236"/>
      <c r="D968" s="236"/>
      <c r="E968" s="236"/>
      <c r="F968" s="236"/>
      <c r="G968" s="236"/>
      <c r="H968" s="236"/>
      <c r="I968" s="66"/>
      <c r="J968" s="66"/>
      <c r="K968" s="236"/>
      <c r="L968" s="236"/>
      <c r="M968" s="236"/>
      <c r="N968" s="236"/>
      <c r="O968" s="236"/>
      <c r="P968" s="236"/>
      <c r="Q968" s="236"/>
      <c r="R968" s="236"/>
      <c r="S968" s="236"/>
      <c r="T968" s="236"/>
    </row>
    <row r="969" spans="1:20">
      <c r="A969" s="236"/>
      <c r="B969" s="236"/>
      <c r="C969" s="236"/>
      <c r="D969" s="236"/>
      <c r="E969" s="236"/>
      <c r="F969" s="236"/>
      <c r="G969" s="236"/>
      <c r="H969" s="236"/>
      <c r="I969" s="66"/>
      <c r="J969" s="66"/>
      <c r="K969" s="236"/>
      <c r="L969" s="236"/>
      <c r="M969" s="236"/>
      <c r="N969" s="236"/>
      <c r="O969" s="236"/>
      <c r="P969" s="236"/>
      <c r="Q969" s="236"/>
      <c r="R969" s="236"/>
      <c r="S969" s="236"/>
      <c r="T969" s="236"/>
    </row>
    <row r="970" spans="1:20">
      <c r="A970" s="236"/>
      <c r="B970" s="236"/>
      <c r="C970" s="236"/>
      <c r="D970" s="236"/>
      <c r="E970" s="236"/>
      <c r="F970" s="236"/>
      <c r="G970" s="236"/>
      <c r="H970" s="236"/>
      <c r="I970" s="66"/>
      <c r="J970" s="66"/>
      <c r="K970" s="236"/>
      <c r="L970" s="236"/>
      <c r="M970" s="236"/>
      <c r="N970" s="236"/>
      <c r="O970" s="236"/>
      <c r="P970" s="236"/>
      <c r="Q970" s="236"/>
      <c r="R970" s="236"/>
      <c r="S970" s="236"/>
      <c r="T970" s="236"/>
    </row>
    <row r="971" spans="1:20">
      <c r="A971" s="236"/>
      <c r="B971" s="236"/>
      <c r="C971" s="236"/>
      <c r="D971" s="236"/>
      <c r="E971" s="236"/>
      <c r="F971" s="236"/>
      <c r="G971" s="236"/>
      <c r="H971" s="236"/>
      <c r="I971" s="66"/>
      <c r="J971" s="66"/>
      <c r="K971" s="236"/>
      <c r="L971" s="236"/>
      <c r="M971" s="236"/>
      <c r="N971" s="236"/>
      <c r="O971" s="236"/>
      <c r="P971" s="236"/>
      <c r="Q971" s="236"/>
      <c r="R971" s="236"/>
      <c r="S971" s="236"/>
      <c r="T971" s="236"/>
    </row>
    <row r="972" spans="1:20">
      <c r="A972" s="236"/>
      <c r="B972" s="236"/>
      <c r="C972" s="236"/>
      <c r="D972" s="236"/>
      <c r="E972" s="236"/>
      <c r="F972" s="236"/>
      <c r="G972" s="236"/>
      <c r="H972" s="236"/>
      <c r="I972" s="66"/>
      <c r="J972" s="66"/>
      <c r="K972" s="236"/>
      <c r="L972" s="236"/>
      <c r="M972" s="236"/>
      <c r="N972" s="236"/>
      <c r="O972" s="236"/>
      <c r="P972" s="236"/>
      <c r="Q972" s="236"/>
      <c r="R972" s="236"/>
      <c r="S972" s="236"/>
      <c r="T972" s="236"/>
    </row>
    <row r="973" spans="1:20">
      <c r="A973" s="236"/>
      <c r="B973" s="236"/>
      <c r="C973" s="236"/>
      <c r="D973" s="236"/>
      <c r="E973" s="236"/>
      <c r="F973" s="236"/>
      <c r="G973" s="236"/>
      <c r="H973" s="236"/>
      <c r="I973" s="66"/>
      <c r="J973" s="66"/>
      <c r="K973" s="236"/>
      <c r="L973" s="236"/>
      <c r="M973" s="236"/>
      <c r="N973" s="236"/>
      <c r="O973" s="236"/>
      <c r="P973" s="236"/>
      <c r="Q973" s="236"/>
      <c r="R973" s="236"/>
      <c r="S973" s="236"/>
      <c r="T973" s="236"/>
    </row>
    <row r="974" spans="1:20">
      <c r="A974" s="236"/>
      <c r="B974" s="236"/>
      <c r="C974" s="236"/>
      <c r="D974" s="236"/>
      <c r="E974" s="236"/>
      <c r="F974" s="236"/>
      <c r="G974" s="236"/>
      <c r="H974" s="236"/>
      <c r="I974" s="66"/>
      <c r="J974" s="66"/>
      <c r="K974" s="236"/>
      <c r="L974" s="236"/>
      <c r="M974" s="236"/>
      <c r="N974" s="236"/>
      <c r="O974" s="236"/>
      <c r="P974" s="236"/>
      <c r="Q974" s="236"/>
      <c r="R974" s="236"/>
      <c r="S974" s="236"/>
      <c r="T974" s="236"/>
    </row>
    <row r="975" spans="1:20">
      <c r="A975" s="236"/>
      <c r="B975" s="236"/>
      <c r="C975" s="236"/>
      <c r="D975" s="236"/>
      <c r="E975" s="236"/>
      <c r="F975" s="236"/>
      <c r="G975" s="236"/>
      <c r="H975" s="236"/>
      <c r="I975" s="66"/>
      <c r="J975" s="66"/>
      <c r="K975" s="236"/>
      <c r="L975" s="236"/>
      <c r="M975" s="236"/>
      <c r="N975" s="236"/>
      <c r="O975" s="236"/>
      <c r="P975" s="236"/>
      <c r="Q975" s="236"/>
      <c r="R975" s="236"/>
      <c r="S975" s="236"/>
      <c r="T975" s="236"/>
    </row>
    <row r="976" spans="1:20">
      <c r="A976" s="236"/>
      <c r="B976" s="236"/>
      <c r="C976" s="236"/>
      <c r="D976" s="236"/>
      <c r="E976" s="236"/>
      <c r="F976" s="236"/>
      <c r="G976" s="236"/>
      <c r="H976" s="236"/>
      <c r="I976" s="66"/>
      <c r="J976" s="66"/>
      <c r="K976" s="236"/>
      <c r="L976" s="236"/>
      <c r="M976" s="236"/>
      <c r="N976" s="236"/>
      <c r="O976" s="236"/>
      <c r="P976" s="236"/>
      <c r="Q976" s="236"/>
      <c r="R976" s="236"/>
      <c r="S976" s="236"/>
      <c r="T976" s="236"/>
    </row>
    <row r="977" spans="1:20">
      <c r="A977" s="236"/>
      <c r="B977" s="236"/>
      <c r="C977" s="236"/>
      <c r="D977" s="236"/>
      <c r="E977" s="236"/>
      <c r="F977" s="236"/>
      <c r="G977" s="236"/>
      <c r="H977" s="236"/>
      <c r="I977" s="66"/>
      <c r="J977" s="66"/>
      <c r="K977" s="236"/>
      <c r="L977" s="236"/>
      <c r="M977" s="236"/>
      <c r="N977" s="236"/>
      <c r="O977" s="236"/>
      <c r="P977" s="236"/>
      <c r="Q977" s="236"/>
      <c r="R977" s="236"/>
      <c r="S977" s="236"/>
      <c r="T977" s="236"/>
    </row>
    <row r="978" spans="1:20">
      <c r="A978" s="236"/>
      <c r="B978" s="236"/>
      <c r="C978" s="236"/>
      <c r="D978" s="236"/>
      <c r="E978" s="236"/>
      <c r="F978" s="236"/>
      <c r="G978" s="236"/>
      <c r="H978" s="236"/>
      <c r="I978" s="66"/>
      <c r="J978" s="66"/>
      <c r="K978" s="236"/>
      <c r="L978" s="236"/>
      <c r="M978" s="236"/>
      <c r="N978" s="236"/>
      <c r="O978" s="236"/>
      <c r="P978" s="236"/>
      <c r="Q978" s="236"/>
      <c r="R978" s="236"/>
      <c r="S978" s="236"/>
      <c r="T978" s="236"/>
    </row>
    <row r="979" spans="1:20">
      <c r="A979" s="236"/>
      <c r="B979" s="236"/>
      <c r="C979" s="236"/>
      <c r="D979" s="236"/>
      <c r="E979" s="236"/>
      <c r="F979" s="236"/>
      <c r="G979" s="236"/>
      <c r="H979" s="236"/>
      <c r="I979" s="66"/>
      <c r="J979" s="66"/>
      <c r="K979" s="236"/>
      <c r="L979" s="236"/>
      <c r="M979" s="236"/>
      <c r="N979" s="236"/>
      <c r="O979" s="236"/>
      <c r="P979" s="236"/>
      <c r="Q979" s="236"/>
      <c r="R979" s="236"/>
      <c r="S979" s="236"/>
      <c r="T979" s="236"/>
    </row>
    <row r="980" spans="1:20">
      <c r="A980" s="236"/>
      <c r="B980" s="236"/>
      <c r="C980" s="236"/>
      <c r="D980" s="236"/>
      <c r="E980" s="236"/>
      <c r="F980" s="236"/>
      <c r="G980" s="236"/>
      <c r="H980" s="236"/>
      <c r="I980" s="66"/>
      <c r="J980" s="66"/>
      <c r="K980" s="236"/>
      <c r="L980" s="236"/>
      <c r="M980" s="236"/>
      <c r="N980" s="236"/>
      <c r="O980" s="236"/>
      <c r="P980" s="236"/>
      <c r="Q980" s="236"/>
      <c r="R980" s="236"/>
      <c r="S980" s="236"/>
      <c r="T980" s="236"/>
    </row>
    <row r="981" spans="1:20">
      <c r="A981" s="236"/>
      <c r="B981" s="236"/>
      <c r="C981" s="236"/>
      <c r="D981" s="236"/>
      <c r="E981" s="236"/>
      <c r="F981" s="236"/>
      <c r="G981" s="236"/>
      <c r="H981" s="236"/>
      <c r="I981" s="66"/>
      <c r="J981" s="66"/>
      <c r="K981" s="236"/>
      <c r="L981" s="236"/>
      <c r="M981" s="236"/>
      <c r="N981" s="236"/>
      <c r="O981" s="236"/>
      <c r="P981" s="236"/>
      <c r="Q981" s="236"/>
      <c r="R981" s="236"/>
      <c r="S981" s="236"/>
      <c r="T981" s="236"/>
    </row>
    <row r="982" spans="1:20">
      <c r="A982" s="236"/>
      <c r="B982" s="236"/>
      <c r="C982" s="236"/>
      <c r="D982" s="236"/>
      <c r="E982" s="236"/>
      <c r="F982" s="236"/>
      <c r="G982" s="236"/>
      <c r="H982" s="236"/>
      <c r="I982" s="66"/>
      <c r="J982" s="66"/>
      <c r="K982" s="236"/>
      <c r="L982" s="236"/>
      <c r="M982" s="236"/>
      <c r="N982" s="236"/>
      <c r="O982" s="236"/>
      <c r="P982" s="236"/>
      <c r="Q982" s="236"/>
      <c r="R982" s="236"/>
      <c r="S982" s="236"/>
      <c r="T982" s="236"/>
    </row>
    <row r="983" spans="1:20">
      <c r="A983" s="236"/>
      <c r="B983" s="236"/>
      <c r="C983" s="236"/>
      <c r="D983" s="236"/>
      <c r="E983" s="236"/>
      <c r="F983" s="236"/>
      <c r="G983" s="236"/>
      <c r="H983" s="236"/>
      <c r="I983" s="66"/>
      <c r="J983" s="66"/>
      <c r="K983" s="236"/>
      <c r="L983" s="236"/>
      <c r="M983" s="236"/>
      <c r="N983" s="236"/>
      <c r="O983" s="236"/>
      <c r="P983" s="236"/>
      <c r="Q983" s="236"/>
      <c r="R983" s="236"/>
      <c r="S983" s="236"/>
      <c r="T983" s="236"/>
    </row>
    <row r="984" spans="1:20">
      <c r="A984" s="236"/>
      <c r="B984" s="236"/>
      <c r="C984" s="236"/>
      <c r="D984" s="236"/>
      <c r="E984" s="236"/>
      <c r="F984" s="236"/>
      <c r="G984" s="236"/>
      <c r="H984" s="236"/>
      <c r="I984" s="66"/>
      <c r="J984" s="66"/>
      <c r="K984" s="236"/>
      <c r="L984" s="236"/>
      <c r="M984" s="236"/>
      <c r="N984" s="236"/>
      <c r="O984" s="236"/>
      <c r="P984" s="236"/>
      <c r="Q984" s="236"/>
      <c r="R984" s="236"/>
      <c r="S984" s="236"/>
      <c r="T984" s="236"/>
    </row>
    <row r="985" spans="1:20">
      <c r="A985" s="236"/>
      <c r="B985" s="236"/>
      <c r="C985" s="236"/>
      <c r="D985" s="236"/>
      <c r="E985" s="236"/>
      <c r="F985" s="236"/>
      <c r="G985" s="236"/>
      <c r="H985" s="236"/>
      <c r="I985" s="66"/>
      <c r="J985" s="66"/>
      <c r="K985" s="236"/>
      <c r="L985" s="236"/>
      <c r="M985" s="236"/>
      <c r="N985" s="236"/>
      <c r="O985" s="236"/>
      <c r="P985" s="236"/>
      <c r="Q985" s="236"/>
      <c r="R985" s="236"/>
      <c r="S985" s="236"/>
      <c r="T985" s="236"/>
    </row>
    <row r="986" spans="1:20">
      <c r="A986" s="236"/>
      <c r="B986" s="236"/>
      <c r="C986" s="236"/>
      <c r="D986" s="236"/>
      <c r="E986" s="236"/>
      <c r="F986" s="236"/>
      <c r="G986" s="236"/>
      <c r="H986" s="236"/>
      <c r="I986" s="66"/>
      <c r="J986" s="66"/>
      <c r="K986" s="236"/>
      <c r="L986" s="236"/>
      <c r="M986" s="236"/>
      <c r="N986" s="236"/>
      <c r="O986" s="236"/>
      <c r="P986" s="236"/>
      <c r="Q986" s="236"/>
      <c r="R986" s="236"/>
      <c r="S986" s="236"/>
      <c r="T986" s="236"/>
    </row>
    <row r="987" spans="1:20">
      <c r="A987" s="236"/>
      <c r="B987" s="236"/>
      <c r="C987" s="236"/>
      <c r="D987" s="236"/>
      <c r="E987" s="236"/>
      <c r="F987" s="236"/>
      <c r="G987" s="236"/>
      <c r="H987" s="236"/>
      <c r="I987" s="66"/>
      <c r="J987" s="66"/>
      <c r="K987" s="236"/>
      <c r="L987" s="236"/>
      <c r="M987" s="236"/>
      <c r="N987" s="236"/>
      <c r="O987" s="236"/>
      <c r="P987" s="236"/>
      <c r="Q987" s="236"/>
      <c r="R987" s="236"/>
      <c r="S987" s="236"/>
      <c r="T987" s="236"/>
    </row>
    <row r="988" spans="1:20">
      <c r="A988" s="236"/>
      <c r="B988" s="236"/>
      <c r="C988" s="236"/>
      <c r="D988" s="236"/>
      <c r="E988" s="236"/>
      <c r="F988" s="236"/>
      <c r="G988" s="236"/>
      <c r="H988" s="236"/>
      <c r="I988" s="66"/>
      <c r="J988" s="66"/>
      <c r="K988" s="236"/>
      <c r="L988" s="236"/>
      <c r="M988" s="236"/>
      <c r="N988" s="236"/>
      <c r="O988" s="236"/>
      <c r="P988" s="236"/>
      <c r="Q988" s="236"/>
      <c r="R988" s="236"/>
      <c r="S988" s="236"/>
      <c r="T988" s="236"/>
    </row>
    <row r="989" spans="1:20">
      <c r="A989" s="236"/>
      <c r="B989" s="236"/>
      <c r="C989" s="236"/>
      <c r="D989" s="236"/>
      <c r="E989" s="236"/>
      <c r="F989" s="236"/>
      <c r="G989" s="236"/>
      <c r="H989" s="236"/>
      <c r="I989" s="66"/>
      <c r="J989" s="66"/>
      <c r="K989" s="236"/>
      <c r="L989" s="236"/>
      <c r="M989" s="236"/>
      <c r="N989" s="236"/>
      <c r="O989" s="236"/>
      <c r="P989" s="236"/>
      <c r="Q989" s="236"/>
      <c r="R989" s="236"/>
      <c r="S989" s="236"/>
      <c r="T989" s="236"/>
    </row>
    <row r="990" spans="1:20">
      <c r="A990" s="236"/>
      <c r="B990" s="236"/>
      <c r="C990" s="236"/>
      <c r="D990" s="236"/>
      <c r="E990" s="236"/>
      <c r="F990" s="236"/>
      <c r="G990" s="236"/>
      <c r="H990" s="236"/>
      <c r="I990" s="66"/>
      <c r="J990" s="66"/>
      <c r="K990" s="236"/>
      <c r="L990" s="236"/>
      <c r="M990" s="236"/>
      <c r="N990" s="236"/>
      <c r="O990" s="236"/>
      <c r="P990" s="236"/>
      <c r="Q990" s="236"/>
      <c r="R990" s="236"/>
      <c r="S990" s="236"/>
      <c r="T990" s="236"/>
    </row>
    <row r="991" spans="1:20">
      <c r="A991" s="236"/>
      <c r="B991" s="236"/>
      <c r="C991" s="236"/>
      <c r="D991" s="236"/>
      <c r="E991" s="236"/>
      <c r="F991" s="236"/>
      <c r="G991" s="236"/>
      <c r="H991" s="236"/>
      <c r="I991" s="66"/>
      <c r="J991" s="66"/>
      <c r="K991" s="236"/>
      <c r="L991" s="236"/>
      <c r="M991" s="236"/>
      <c r="N991" s="236"/>
      <c r="O991" s="236"/>
      <c r="P991" s="236"/>
      <c r="Q991" s="236"/>
      <c r="R991" s="236"/>
      <c r="S991" s="236"/>
      <c r="T991" s="236"/>
    </row>
    <row r="992" spans="1:20">
      <c r="A992" s="236"/>
      <c r="B992" s="236"/>
      <c r="C992" s="236"/>
      <c r="D992" s="236"/>
      <c r="E992" s="236"/>
      <c r="F992" s="236"/>
      <c r="G992" s="236"/>
      <c r="H992" s="236"/>
      <c r="I992" s="66"/>
      <c r="J992" s="66"/>
      <c r="K992" s="236"/>
      <c r="L992" s="236"/>
      <c r="M992" s="236"/>
      <c r="N992" s="236"/>
      <c r="O992" s="236"/>
      <c r="P992" s="236"/>
      <c r="Q992" s="236"/>
      <c r="R992" s="236"/>
      <c r="S992" s="236"/>
      <c r="T992" s="236"/>
    </row>
    <row r="993" spans="1:20">
      <c r="A993" s="236"/>
      <c r="B993" s="236"/>
      <c r="C993" s="236"/>
      <c r="D993" s="236"/>
      <c r="E993" s="236"/>
      <c r="F993" s="236"/>
      <c r="G993" s="236"/>
      <c r="H993" s="236"/>
      <c r="I993" s="66"/>
      <c r="J993" s="66"/>
      <c r="K993" s="236"/>
      <c r="L993" s="236"/>
      <c r="M993" s="236"/>
      <c r="N993" s="236"/>
      <c r="O993" s="236"/>
      <c r="P993" s="236"/>
      <c r="Q993" s="236"/>
      <c r="R993" s="236"/>
      <c r="S993" s="236"/>
      <c r="T993" s="236"/>
    </row>
    <row r="994" spans="1:20">
      <c r="A994" s="236"/>
      <c r="B994" s="236"/>
      <c r="C994" s="236"/>
      <c r="D994" s="236"/>
      <c r="E994" s="236"/>
      <c r="F994" s="236"/>
      <c r="G994" s="236"/>
      <c r="H994" s="236"/>
      <c r="I994" s="66"/>
      <c r="J994" s="66"/>
      <c r="K994" s="236"/>
      <c r="L994" s="236"/>
      <c r="M994" s="236"/>
      <c r="N994" s="236"/>
      <c r="O994" s="236"/>
      <c r="P994" s="236"/>
      <c r="Q994" s="236"/>
      <c r="R994" s="236"/>
      <c r="S994" s="236"/>
      <c r="T994" s="236"/>
    </row>
    <row r="995" spans="1:20">
      <c r="A995" s="236"/>
      <c r="B995" s="236"/>
      <c r="C995" s="236"/>
      <c r="D995" s="236"/>
      <c r="E995" s="236"/>
      <c r="F995" s="236"/>
      <c r="G995" s="236"/>
      <c r="H995" s="236"/>
      <c r="I995" s="66"/>
      <c r="J995" s="66"/>
      <c r="K995" s="236"/>
      <c r="L995" s="236"/>
      <c r="M995" s="236"/>
      <c r="N995" s="236"/>
      <c r="O995" s="236"/>
      <c r="P995" s="236"/>
      <c r="Q995" s="236"/>
      <c r="R995" s="236"/>
      <c r="S995" s="236"/>
      <c r="T995" s="236"/>
    </row>
    <row r="996" spans="1:20">
      <c r="A996" s="236"/>
      <c r="B996" s="236"/>
      <c r="C996" s="236"/>
      <c r="D996" s="236"/>
      <c r="E996" s="236"/>
      <c r="F996" s="236"/>
      <c r="G996" s="236"/>
      <c r="H996" s="236"/>
      <c r="I996" s="66"/>
      <c r="J996" s="66"/>
      <c r="K996" s="236"/>
      <c r="L996" s="236"/>
      <c r="M996" s="236"/>
      <c r="N996" s="236"/>
      <c r="O996" s="236"/>
      <c r="P996" s="236"/>
      <c r="Q996" s="236"/>
      <c r="R996" s="236"/>
      <c r="S996" s="236"/>
      <c r="T996" s="236"/>
    </row>
    <row r="997" spans="1:20">
      <c r="A997" s="236"/>
      <c r="B997" s="236"/>
      <c r="C997" s="236"/>
      <c r="D997" s="236"/>
      <c r="E997" s="236"/>
      <c r="F997" s="236"/>
      <c r="G997" s="236"/>
      <c r="H997" s="236"/>
      <c r="I997" s="66"/>
      <c r="J997" s="66"/>
      <c r="K997" s="236"/>
      <c r="L997" s="236"/>
      <c r="M997" s="236"/>
      <c r="N997" s="236"/>
      <c r="O997" s="236"/>
      <c r="P997" s="236"/>
      <c r="Q997" s="236"/>
      <c r="R997" s="236"/>
      <c r="S997" s="236"/>
      <c r="T997" s="236"/>
    </row>
    <row r="998" spans="1:20">
      <c r="A998" s="236"/>
      <c r="B998" s="236"/>
      <c r="C998" s="236"/>
      <c r="D998" s="236"/>
      <c r="E998" s="236"/>
      <c r="F998" s="236"/>
      <c r="G998" s="236"/>
      <c r="H998" s="236"/>
      <c r="I998" s="66"/>
      <c r="J998" s="66"/>
      <c r="K998" s="236"/>
      <c r="L998" s="236"/>
      <c r="M998" s="236"/>
      <c r="N998" s="236"/>
      <c r="O998" s="236"/>
      <c r="P998" s="236"/>
      <c r="Q998" s="236"/>
      <c r="R998" s="236"/>
      <c r="S998" s="236"/>
      <c r="T998" s="236"/>
    </row>
    <row r="999" spans="1:20">
      <c r="A999" s="236"/>
      <c r="B999" s="236"/>
      <c r="C999" s="236"/>
      <c r="D999" s="236"/>
      <c r="E999" s="236"/>
      <c r="F999" s="236"/>
      <c r="G999" s="236"/>
      <c r="H999" s="236"/>
      <c r="I999" s="66"/>
      <c r="J999" s="66"/>
      <c r="K999" s="236"/>
      <c r="L999" s="236"/>
      <c r="M999" s="236"/>
      <c r="N999" s="236"/>
      <c r="O999" s="236"/>
      <c r="P999" s="236"/>
      <c r="Q999" s="236"/>
      <c r="R999" s="236"/>
      <c r="S999" s="236"/>
      <c r="T999" s="236"/>
    </row>
    <row r="1000" spans="1:20">
      <c r="A1000" s="236"/>
      <c r="B1000" s="236"/>
      <c r="C1000" s="236"/>
      <c r="D1000" s="236"/>
      <c r="E1000" s="236"/>
      <c r="F1000" s="236"/>
      <c r="G1000" s="236"/>
      <c r="H1000" s="236"/>
      <c r="I1000" s="66"/>
      <c r="J1000" s="66"/>
      <c r="K1000" s="236"/>
      <c r="L1000" s="236"/>
      <c r="M1000" s="236"/>
      <c r="N1000" s="236"/>
      <c r="O1000" s="236"/>
      <c r="P1000" s="236"/>
      <c r="Q1000" s="236"/>
      <c r="R1000" s="236"/>
      <c r="S1000" s="236"/>
      <c r="T1000" s="236"/>
    </row>
    <row r="1001" spans="1:20">
      <c r="A1001" s="236"/>
      <c r="B1001" s="236"/>
      <c r="C1001" s="236"/>
      <c r="D1001" s="236"/>
      <c r="E1001" s="236"/>
      <c r="F1001" s="236"/>
      <c r="G1001" s="236"/>
      <c r="H1001" s="236"/>
      <c r="I1001" s="66"/>
      <c r="J1001" s="66"/>
      <c r="K1001" s="236"/>
      <c r="L1001" s="236"/>
      <c r="M1001" s="236"/>
      <c r="N1001" s="236"/>
      <c r="O1001" s="236"/>
      <c r="P1001" s="236"/>
      <c r="Q1001" s="236"/>
      <c r="R1001" s="236"/>
      <c r="S1001" s="236"/>
      <c r="T1001" s="236"/>
    </row>
    <row r="1002" spans="1:20">
      <c r="A1002" s="236"/>
      <c r="B1002" s="236"/>
      <c r="C1002" s="236"/>
      <c r="D1002" s="236"/>
      <c r="E1002" s="236"/>
      <c r="F1002" s="236"/>
      <c r="G1002" s="236"/>
      <c r="H1002" s="236"/>
      <c r="I1002" s="66"/>
      <c r="J1002" s="66"/>
      <c r="K1002" s="236"/>
      <c r="L1002" s="236"/>
      <c r="M1002" s="236"/>
      <c r="N1002" s="236"/>
      <c r="O1002" s="236"/>
      <c r="P1002" s="236"/>
      <c r="Q1002" s="236"/>
      <c r="R1002" s="236"/>
      <c r="S1002" s="236"/>
      <c r="T1002" s="236"/>
    </row>
    <row r="1003" spans="1:20">
      <c r="A1003" s="236"/>
      <c r="B1003" s="236"/>
      <c r="C1003" s="236"/>
      <c r="D1003" s="236"/>
      <c r="E1003" s="236"/>
      <c r="F1003" s="236"/>
      <c r="G1003" s="236"/>
      <c r="H1003" s="236"/>
      <c r="I1003" s="66"/>
      <c r="J1003" s="66"/>
      <c r="K1003" s="236"/>
      <c r="L1003" s="236"/>
      <c r="M1003" s="236"/>
      <c r="N1003" s="236"/>
      <c r="O1003" s="236"/>
      <c r="P1003" s="236"/>
      <c r="Q1003" s="236"/>
      <c r="R1003" s="236"/>
      <c r="S1003" s="236"/>
      <c r="T1003" s="236"/>
    </row>
    <row r="1004" spans="1:20">
      <c r="A1004" s="236"/>
      <c r="B1004" s="236"/>
      <c r="C1004" s="236"/>
      <c r="D1004" s="236"/>
      <c r="E1004" s="236"/>
      <c r="F1004" s="236"/>
      <c r="G1004" s="236"/>
      <c r="H1004" s="236"/>
      <c r="I1004" s="66"/>
      <c r="J1004" s="66"/>
      <c r="K1004" s="236"/>
      <c r="L1004" s="236"/>
      <c r="M1004" s="236"/>
      <c r="N1004" s="236"/>
      <c r="O1004" s="236"/>
      <c r="P1004" s="236"/>
      <c r="Q1004" s="236"/>
      <c r="R1004" s="236"/>
      <c r="S1004" s="236"/>
      <c r="T1004" s="236"/>
    </row>
  </sheetData>
  <mergeCells count="4">
    <mergeCell ref="A1:E2"/>
    <mergeCell ref="H2:J2"/>
    <mergeCell ref="Q2:R2"/>
    <mergeCell ref="S2:T2"/>
  </mergeCells>
  <phoneticPr fontId="5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C97C9-2CDE-4B6E-B921-47F6A27A30AE}">
  <sheetPr codeName="Hoja10"/>
  <dimension ref="A1:BA15"/>
  <sheetViews>
    <sheetView topLeftCell="Q1" workbookViewId="0">
      <selection activeCell="AJ20" sqref="AJ20"/>
    </sheetView>
  </sheetViews>
  <sheetFormatPr defaultColWidth="10.85546875" defaultRowHeight="15"/>
  <sheetData>
    <row r="1" spans="1:53">
      <c r="A1" s="74"/>
      <c r="B1" s="75"/>
      <c r="C1" s="76" t="s">
        <v>482</v>
      </c>
      <c r="D1" s="77" t="s">
        <v>482</v>
      </c>
      <c r="E1" s="78" t="s">
        <v>482</v>
      </c>
      <c r="F1" s="79" t="s">
        <v>483</v>
      </c>
      <c r="G1" s="79" t="s">
        <v>483</v>
      </c>
      <c r="H1" s="79" t="s">
        <v>483</v>
      </c>
      <c r="I1" s="80" t="s">
        <v>483</v>
      </c>
      <c r="J1" s="281" t="s">
        <v>483</v>
      </c>
      <c r="K1" s="81" t="s">
        <v>483</v>
      </c>
      <c r="L1" s="81" t="s">
        <v>483</v>
      </c>
      <c r="M1" s="82"/>
      <c r="N1" s="82"/>
      <c r="O1" s="82"/>
      <c r="P1" s="83"/>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row>
    <row r="2" spans="1:53" ht="30">
      <c r="A2" s="85" t="s">
        <v>484</v>
      </c>
      <c r="B2" s="86"/>
      <c r="C2" s="87" t="s">
        <v>23</v>
      </c>
      <c r="D2" s="88" t="s">
        <v>25</v>
      </c>
      <c r="E2" s="89" t="s">
        <v>485</v>
      </c>
      <c r="F2" s="90" t="s">
        <v>486</v>
      </c>
      <c r="G2" s="90" t="s">
        <v>486</v>
      </c>
      <c r="H2" s="90" t="s">
        <v>486</v>
      </c>
      <c r="I2" s="91">
        <v>8</v>
      </c>
      <c r="J2" s="92">
        <v>-2</v>
      </c>
      <c r="K2" s="92" t="s">
        <v>487</v>
      </c>
      <c r="L2" s="92" t="s">
        <v>488</v>
      </c>
      <c r="M2" s="93"/>
      <c r="N2" s="93"/>
      <c r="O2" s="93"/>
      <c r="P2" s="94"/>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84"/>
    </row>
    <row r="3" spans="1:53">
      <c r="A3" s="96" t="s">
        <v>489</v>
      </c>
      <c r="B3" s="96" t="s">
        <v>489</v>
      </c>
      <c r="C3" s="87" t="s">
        <v>6</v>
      </c>
      <c r="D3" s="88" t="s">
        <v>34</v>
      </c>
      <c r="E3" s="89">
        <v>0</v>
      </c>
      <c r="F3" s="90" t="s">
        <v>6</v>
      </c>
      <c r="G3" s="90" t="s">
        <v>36</v>
      </c>
      <c r="H3" s="90" t="s">
        <v>42</v>
      </c>
      <c r="I3" s="90">
        <v>6</v>
      </c>
      <c r="J3" s="97">
        <v>-8</v>
      </c>
      <c r="K3" s="97">
        <v>0</v>
      </c>
      <c r="L3" s="97">
        <v>0</v>
      </c>
      <c r="M3" s="98" t="s">
        <v>483</v>
      </c>
      <c r="N3" s="81" t="s">
        <v>483</v>
      </c>
      <c r="O3" s="81" t="s">
        <v>490</v>
      </c>
      <c r="P3" s="99" t="s">
        <v>490</v>
      </c>
      <c r="Q3" s="99" t="s">
        <v>491</v>
      </c>
      <c r="R3" s="99" t="s">
        <v>491</v>
      </c>
      <c r="S3" s="99" t="s">
        <v>491</v>
      </c>
      <c r="T3" s="99" t="s">
        <v>491</v>
      </c>
      <c r="U3" s="99" t="s">
        <v>491</v>
      </c>
      <c r="V3" s="99" t="s">
        <v>491</v>
      </c>
      <c r="W3" s="99" t="s">
        <v>491</v>
      </c>
      <c r="X3" s="99" t="s">
        <v>491</v>
      </c>
      <c r="Y3" s="99" t="s">
        <v>491</v>
      </c>
      <c r="Z3" s="99" t="s">
        <v>491</v>
      </c>
      <c r="AA3" s="100" t="s">
        <v>491</v>
      </c>
      <c r="AB3" s="100" t="s">
        <v>491</v>
      </c>
      <c r="AC3" s="100" t="s">
        <v>491</v>
      </c>
      <c r="AD3" s="100" t="s">
        <v>491</v>
      </c>
      <c r="AE3" s="100" t="s">
        <v>491</v>
      </c>
      <c r="AF3" s="100" t="s">
        <v>491</v>
      </c>
      <c r="AG3" s="100" t="s">
        <v>491</v>
      </c>
      <c r="AH3" s="100" t="s">
        <v>491</v>
      </c>
      <c r="AI3" s="100" t="s">
        <v>491</v>
      </c>
      <c r="AJ3" s="99" t="s">
        <v>491</v>
      </c>
      <c r="AK3" s="99" t="s">
        <v>491</v>
      </c>
      <c r="AL3" s="99" t="s">
        <v>491</v>
      </c>
      <c r="AM3" s="99" t="s">
        <v>492</v>
      </c>
      <c r="AN3" s="99" t="s">
        <v>492</v>
      </c>
      <c r="AO3" s="99" t="s">
        <v>492</v>
      </c>
      <c r="AP3" s="99" t="s">
        <v>492</v>
      </c>
      <c r="AQ3" s="99" t="s">
        <v>492</v>
      </c>
      <c r="AR3" s="99" t="s">
        <v>492</v>
      </c>
      <c r="AS3" s="99" t="s">
        <v>492</v>
      </c>
      <c r="AT3" s="342" t="s">
        <v>493</v>
      </c>
      <c r="AU3" s="101" t="s">
        <v>494</v>
      </c>
      <c r="AV3" s="102" t="s">
        <v>495</v>
      </c>
      <c r="AW3" s="149" t="s">
        <v>352</v>
      </c>
      <c r="AX3" s="149">
        <v>12</v>
      </c>
      <c r="AY3" s="151">
        <v>12</v>
      </c>
      <c r="AZ3" s="166">
        <v>6</v>
      </c>
      <c r="BA3" s="152">
        <v>1.4</v>
      </c>
    </row>
    <row r="4" spans="1:53">
      <c r="A4" s="103" t="s">
        <v>496</v>
      </c>
      <c r="B4" s="103" t="s">
        <v>497</v>
      </c>
      <c r="C4" s="87" t="s">
        <v>8</v>
      </c>
      <c r="D4" s="88" t="s">
        <v>36</v>
      </c>
      <c r="E4" s="104">
        <v>-2</v>
      </c>
      <c r="F4" s="90" t="s">
        <v>8</v>
      </c>
      <c r="G4" s="90" t="s">
        <v>40</v>
      </c>
      <c r="H4" s="90" t="s">
        <v>59</v>
      </c>
      <c r="I4" s="105">
        <v>4</v>
      </c>
      <c r="J4" s="106"/>
      <c r="K4" s="106">
        <v>-2</v>
      </c>
      <c r="L4" s="106">
        <v>-2</v>
      </c>
      <c r="M4" s="92" t="s">
        <v>485</v>
      </c>
      <c r="N4" s="92" t="s">
        <v>498</v>
      </c>
      <c r="O4" s="92" t="s">
        <v>486</v>
      </c>
      <c r="P4" s="107" t="s">
        <v>486</v>
      </c>
      <c r="Q4" s="107" t="s">
        <v>23</v>
      </c>
      <c r="R4" s="107" t="s">
        <v>25</v>
      </c>
      <c r="S4" s="107" t="s">
        <v>38</v>
      </c>
      <c r="T4" s="107" t="s">
        <v>499</v>
      </c>
      <c r="U4" s="107" t="s">
        <v>500</v>
      </c>
      <c r="V4" s="107" t="s">
        <v>77</v>
      </c>
      <c r="W4" s="107" t="s">
        <v>501</v>
      </c>
      <c r="X4" s="107" t="s">
        <v>502</v>
      </c>
      <c r="Y4" s="107" t="s">
        <v>503</v>
      </c>
      <c r="Z4" s="107" t="s">
        <v>93</v>
      </c>
      <c r="AA4" s="107" t="s">
        <v>504</v>
      </c>
      <c r="AB4" s="107" t="s">
        <v>487</v>
      </c>
      <c r="AC4" s="107" t="s">
        <v>488</v>
      </c>
      <c r="AD4" s="107" t="s">
        <v>95</v>
      </c>
      <c r="AE4" s="107" t="s">
        <v>485</v>
      </c>
      <c r="AF4" s="109" t="s">
        <v>498</v>
      </c>
      <c r="AG4" s="109" t="s">
        <v>505</v>
      </c>
      <c r="AH4" s="109" t="s">
        <v>97</v>
      </c>
      <c r="AI4" s="109" t="s">
        <v>506</v>
      </c>
      <c r="AJ4" s="109" t="s">
        <v>507</v>
      </c>
      <c r="AK4" s="109" t="s">
        <v>508</v>
      </c>
      <c r="AL4" s="109">
        <v>0</v>
      </c>
      <c r="AM4" s="108" t="s">
        <v>23</v>
      </c>
      <c r="AN4" s="107" t="s">
        <v>499</v>
      </c>
      <c r="AO4" s="109" t="s">
        <v>500</v>
      </c>
      <c r="AP4" s="109" t="s">
        <v>25</v>
      </c>
      <c r="AQ4" s="109" t="s">
        <v>501</v>
      </c>
      <c r="AR4" s="109" t="s">
        <v>502</v>
      </c>
      <c r="AS4" s="109" t="s">
        <v>503</v>
      </c>
      <c r="AT4" s="343" t="s">
        <v>504</v>
      </c>
      <c r="AU4" s="94">
        <v>0.25</v>
      </c>
      <c r="AV4" s="150">
        <v>0</v>
      </c>
      <c r="AW4" s="149" t="s">
        <v>352</v>
      </c>
      <c r="AX4" s="149">
        <v>11</v>
      </c>
      <c r="AY4" s="151">
        <v>10</v>
      </c>
      <c r="AZ4" s="152">
        <v>5</v>
      </c>
      <c r="BA4" s="152">
        <v>1.4</v>
      </c>
    </row>
    <row r="5" spans="1:53">
      <c r="A5" s="103">
        <v>0</v>
      </c>
      <c r="B5" s="103">
        <v>0</v>
      </c>
      <c r="C5" s="110" t="s">
        <v>10</v>
      </c>
      <c r="D5" s="89" t="s">
        <v>40</v>
      </c>
      <c r="E5" s="97"/>
      <c r="F5" s="90" t="s">
        <v>10</v>
      </c>
      <c r="G5" s="90"/>
      <c r="H5" s="90"/>
      <c r="I5" s="90">
        <v>0</v>
      </c>
      <c r="J5" s="97"/>
      <c r="K5" s="97"/>
      <c r="L5" s="97"/>
      <c r="M5" s="97">
        <v>0</v>
      </c>
      <c r="N5" s="97">
        <v>0</v>
      </c>
      <c r="O5" s="97" t="s">
        <v>90</v>
      </c>
      <c r="P5" s="109" t="s">
        <v>90</v>
      </c>
      <c r="Q5" s="109" t="s">
        <v>90</v>
      </c>
      <c r="R5" s="109" t="s">
        <v>90</v>
      </c>
      <c r="S5" s="109" t="s">
        <v>499</v>
      </c>
      <c r="T5" s="109">
        <v>0</v>
      </c>
      <c r="U5" s="109">
        <v>0</v>
      </c>
      <c r="V5" s="109" t="s">
        <v>501</v>
      </c>
      <c r="W5" s="109">
        <v>0</v>
      </c>
      <c r="X5" s="109">
        <v>0</v>
      </c>
      <c r="Y5" s="109">
        <v>0</v>
      </c>
      <c r="Z5" s="109" t="s">
        <v>504</v>
      </c>
      <c r="AA5" s="109">
        <v>0</v>
      </c>
      <c r="AB5" s="109">
        <v>0</v>
      </c>
      <c r="AC5" s="109"/>
      <c r="AD5" s="109" t="s">
        <v>485</v>
      </c>
      <c r="AE5" s="109">
        <v>0</v>
      </c>
      <c r="AF5" s="109">
        <v>0</v>
      </c>
      <c r="AG5" s="109">
        <v>0</v>
      </c>
      <c r="AH5" s="109" t="s">
        <v>506</v>
      </c>
      <c r="AI5" s="111">
        <v>0</v>
      </c>
      <c r="AJ5" s="109">
        <v>0</v>
      </c>
      <c r="AK5" s="109">
        <v>0</v>
      </c>
      <c r="AL5" s="109">
        <v>0</v>
      </c>
      <c r="AM5" s="109" t="s">
        <v>499</v>
      </c>
      <c r="AN5" s="109">
        <v>0</v>
      </c>
      <c r="AO5" s="109"/>
      <c r="AP5" s="109" t="s">
        <v>501</v>
      </c>
      <c r="AQ5" s="109">
        <v>0</v>
      </c>
      <c r="AR5" s="109"/>
      <c r="AS5" s="109">
        <v>0</v>
      </c>
      <c r="AT5" s="343">
        <v>0</v>
      </c>
      <c r="AU5" s="112">
        <v>0.5</v>
      </c>
      <c r="AV5" s="150">
        <v>1</v>
      </c>
      <c r="AW5" s="149" t="s">
        <v>354</v>
      </c>
      <c r="AX5" s="149">
        <v>10</v>
      </c>
      <c r="AY5" s="151">
        <v>8</v>
      </c>
      <c r="AZ5" s="149">
        <v>4</v>
      </c>
      <c r="BA5" s="152">
        <v>1.4</v>
      </c>
    </row>
    <row r="6" spans="1:53">
      <c r="A6" s="113">
        <v>2</v>
      </c>
      <c r="B6" s="103">
        <v>-2</v>
      </c>
      <c r="C6" s="110" t="s">
        <v>30</v>
      </c>
      <c r="D6" s="104" t="s">
        <v>42</v>
      </c>
      <c r="E6" s="97"/>
      <c r="F6" s="90" t="s">
        <v>30</v>
      </c>
      <c r="G6" s="90"/>
      <c r="H6" s="90"/>
      <c r="I6" s="90">
        <v>-2</v>
      </c>
      <c r="J6" s="97"/>
      <c r="K6" s="97"/>
      <c r="L6" s="97"/>
      <c r="M6" s="106">
        <v>-8</v>
      </c>
      <c r="N6" s="106">
        <v>-2</v>
      </c>
      <c r="O6" s="106" t="s">
        <v>88</v>
      </c>
      <c r="P6" s="115" t="s">
        <v>88</v>
      </c>
      <c r="Q6" s="115" t="s">
        <v>88</v>
      </c>
      <c r="R6" s="115" t="s">
        <v>88</v>
      </c>
      <c r="S6" s="115" t="s">
        <v>500</v>
      </c>
      <c r="T6" s="115">
        <v>0</v>
      </c>
      <c r="U6" s="115">
        <v>2</v>
      </c>
      <c r="V6" s="109" t="s">
        <v>502</v>
      </c>
      <c r="W6" s="115">
        <v>10</v>
      </c>
      <c r="X6" s="115">
        <v>5</v>
      </c>
      <c r="Y6" s="115">
        <v>0</v>
      </c>
      <c r="Z6" s="109" t="s">
        <v>487</v>
      </c>
      <c r="AA6" s="115">
        <v>10</v>
      </c>
      <c r="AB6" s="115">
        <v>5</v>
      </c>
      <c r="AC6" s="115">
        <v>0</v>
      </c>
      <c r="AD6" s="109" t="s">
        <v>498</v>
      </c>
      <c r="AE6" s="115">
        <v>10</v>
      </c>
      <c r="AF6" s="115">
        <v>5</v>
      </c>
      <c r="AG6" s="115">
        <v>0</v>
      </c>
      <c r="AH6" s="115" t="s">
        <v>507</v>
      </c>
      <c r="AI6" s="116">
        <v>5</v>
      </c>
      <c r="AJ6" s="115">
        <v>0</v>
      </c>
      <c r="AK6" s="115">
        <v>-2</v>
      </c>
      <c r="AL6" s="115">
        <v>-2</v>
      </c>
      <c r="AM6" s="115" t="s">
        <v>500</v>
      </c>
      <c r="AN6" s="115">
        <v>10</v>
      </c>
      <c r="AO6" s="115">
        <v>0</v>
      </c>
      <c r="AP6" s="109" t="s">
        <v>502</v>
      </c>
      <c r="AQ6" s="115">
        <v>5</v>
      </c>
      <c r="AR6" s="115">
        <v>0</v>
      </c>
      <c r="AS6" s="115">
        <v>-5</v>
      </c>
      <c r="AT6" s="341">
        <v>-2</v>
      </c>
      <c r="AU6" s="117">
        <v>1</v>
      </c>
      <c r="AV6" s="150">
        <v>2</v>
      </c>
      <c r="AW6" s="149" t="s">
        <v>354</v>
      </c>
      <c r="AX6" s="149">
        <v>9</v>
      </c>
      <c r="AY6" s="151">
        <v>6</v>
      </c>
      <c r="AZ6" s="149">
        <v>3</v>
      </c>
      <c r="BA6" s="152">
        <v>1.3</v>
      </c>
    </row>
    <row r="7" spans="1:53">
      <c r="A7" s="118"/>
      <c r="B7" s="119"/>
      <c r="C7" s="114" t="s">
        <v>32</v>
      </c>
      <c r="D7" s="97"/>
      <c r="E7" s="97"/>
      <c r="F7" s="90" t="s">
        <v>32</v>
      </c>
      <c r="G7" s="90"/>
      <c r="H7" s="90"/>
      <c r="I7" s="90">
        <v>-4</v>
      </c>
      <c r="J7" s="97"/>
      <c r="K7" s="97"/>
      <c r="L7" s="97"/>
      <c r="M7" s="97"/>
      <c r="N7" s="97"/>
      <c r="O7" s="93"/>
      <c r="P7" s="94"/>
      <c r="Q7" s="95"/>
      <c r="R7" s="95"/>
      <c r="S7" s="95"/>
      <c r="T7" s="95"/>
      <c r="U7" s="95"/>
      <c r="V7" s="340" t="s">
        <v>503</v>
      </c>
      <c r="W7" s="95"/>
      <c r="X7" s="95"/>
      <c r="Y7" s="95"/>
      <c r="Z7" s="341" t="s">
        <v>488</v>
      </c>
      <c r="AA7" s="95"/>
      <c r="AB7" s="95"/>
      <c r="AC7" s="95"/>
      <c r="AD7" s="341" t="s">
        <v>505</v>
      </c>
      <c r="AE7" s="95"/>
      <c r="AF7" s="95"/>
      <c r="AG7" s="95"/>
      <c r="AH7" s="95"/>
      <c r="AI7" s="95"/>
      <c r="AJ7" s="95"/>
      <c r="AK7" s="95"/>
      <c r="AL7" s="95"/>
      <c r="AM7" s="95"/>
      <c r="AN7" s="95"/>
      <c r="AO7" s="95"/>
      <c r="AP7" s="107"/>
      <c r="AQ7" s="95"/>
      <c r="AR7" s="95"/>
      <c r="AS7" s="95"/>
      <c r="AT7" s="95"/>
      <c r="AU7" s="95"/>
      <c r="AV7" s="150">
        <v>3</v>
      </c>
      <c r="AW7" s="149" t="s">
        <v>356</v>
      </c>
      <c r="AX7" s="149">
        <v>8</v>
      </c>
      <c r="AY7" s="151">
        <v>4</v>
      </c>
      <c r="AZ7" s="149">
        <v>2</v>
      </c>
      <c r="BA7" s="152">
        <v>1.2</v>
      </c>
    </row>
    <row r="8" spans="1:53">
      <c r="A8" s="120"/>
      <c r="B8" s="121"/>
      <c r="C8" s="110"/>
      <c r="D8" s="97"/>
      <c r="E8" s="97"/>
      <c r="F8" s="90" t="s">
        <v>34</v>
      </c>
      <c r="G8" s="90"/>
      <c r="H8" s="90"/>
      <c r="I8" s="90">
        <v>8</v>
      </c>
      <c r="J8" s="97"/>
      <c r="K8" s="97"/>
      <c r="L8" s="97"/>
      <c r="M8" s="97"/>
      <c r="N8" s="97"/>
      <c r="O8" s="93"/>
      <c r="P8" s="94"/>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150">
        <v>4</v>
      </c>
      <c r="AW8" s="149" t="s">
        <v>356</v>
      </c>
      <c r="AX8" s="149">
        <v>7</v>
      </c>
      <c r="AY8" s="151">
        <v>2</v>
      </c>
      <c r="AZ8" s="149">
        <v>1</v>
      </c>
      <c r="BA8" s="152">
        <v>1.1000000000000001</v>
      </c>
    </row>
    <row r="9" spans="1:53">
      <c r="A9" s="120"/>
      <c r="B9" s="122"/>
      <c r="C9" s="110"/>
      <c r="D9" s="97"/>
      <c r="E9" s="97"/>
      <c r="F9" s="90"/>
      <c r="G9" s="90"/>
      <c r="H9" s="90"/>
      <c r="I9" s="90">
        <v>0</v>
      </c>
      <c r="J9" s="97"/>
      <c r="K9" s="97"/>
      <c r="L9" s="97"/>
      <c r="M9" s="97"/>
      <c r="N9" s="97"/>
      <c r="O9" s="93"/>
      <c r="P9" s="94"/>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150">
        <v>5</v>
      </c>
      <c r="AW9" s="149" t="s">
        <v>358</v>
      </c>
      <c r="AX9" s="149">
        <v>6</v>
      </c>
      <c r="AZ9" s="149">
        <v>1</v>
      </c>
      <c r="BA9" s="152">
        <v>1</v>
      </c>
    </row>
    <row r="10" spans="1:53">
      <c r="A10" s="120"/>
      <c r="B10" s="97"/>
      <c r="C10" s="110"/>
      <c r="D10" s="97"/>
      <c r="E10" s="97"/>
      <c r="F10" s="105"/>
      <c r="G10" s="105"/>
      <c r="H10" s="105"/>
      <c r="I10" s="123"/>
      <c r="J10" s="82"/>
      <c r="K10" s="82"/>
      <c r="L10" s="82"/>
      <c r="M10" s="97"/>
      <c r="N10" s="97"/>
      <c r="O10" s="93"/>
      <c r="P10" s="94"/>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150">
        <v>20</v>
      </c>
      <c r="AW10" s="149" t="s">
        <v>358</v>
      </c>
      <c r="AX10" s="149">
        <v>5</v>
      </c>
    </row>
    <row r="11" spans="1:53">
      <c r="A11" s="120"/>
      <c r="B11" s="97"/>
      <c r="C11" s="110"/>
      <c r="D11" s="93"/>
      <c r="E11" s="93"/>
      <c r="F11" s="97"/>
      <c r="G11" s="97"/>
      <c r="H11" s="97"/>
      <c r="I11" s="82"/>
      <c r="J11" s="82"/>
      <c r="K11" s="82"/>
      <c r="L11" s="82"/>
      <c r="M11" s="97"/>
      <c r="N11" s="97"/>
      <c r="O11" s="93"/>
      <c r="P11" s="94"/>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150">
        <v>30</v>
      </c>
      <c r="AW11" s="149" t="s">
        <v>360</v>
      </c>
      <c r="AX11" s="149">
        <v>4</v>
      </c>
    </row>
    <row r="12" spans="1:53">
      <c r="A12" s="236"/>
      <c r="B12" s="236"/>
      <c r="C12" s="236"/>
      <c r="D12" s="6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150" t="s">
        <v>509</v>
      </c>
      <c r="AW12" s="149" t="s">
        <v>360</v>
      </c>
      <c r="AX12" s="149">
        <v>3</v>
      </c>
    </row>
    <row r="13" spans="1:53">
      <c r="A13" s="236"/>
      <c r="B13" s="236"/>
      <c r="C13" s="236"/>
      <c r="D13" s="6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151"/>
      <c r="AW13" s="149" t="s">
        <v>190</v>
      </c>
      <c r="AX13" s="149">
        <v>2</v>
      </c>
    </row>
    <row r="14" spans="1:53">
      <c r="A14" s="236"/>
      <c r="B14" s="236"/>
      <c r="C14" s="236"/>
      <c r="D14" s="6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151"/>
      <c r="AW14" s="149" t="s">
        <v>190</v>
      </c>
      <c r="AX14" s="149">
        <v>1</v>
      </c>
    </row>
    <row r="15" spans="1:53">
      <c r="A15" s="236"/>
      <c r="B15" s="236"/>
      <c r="C15" s="236"/>
      <c r="D15" s="6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151"/>
      <c r="AW15" s="149" t="s">
        <v>190</v>
      </c>
      <c r="AX15" s="149">
        <v>0</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outlinePr summaryBelow="0" summaryRight="0"/>
  </sheetPr>
  <dimension ref="A1:T1004"/>
  <sheetViews>
    <sheetView zoomScale="80" zoomScaleNormal="80" workbookViewId="0">
      <pane ySplit="3" topLeftCell="A55" activePane="bottomLeft" state="frozen"/>
      <selection pane="bottomLeft" activeCell="D17" sqref="D17"/>
    </sheetView>
  </sheetViews>
  <sheetFormatPr defaultColWidth="12.42578125" defaultRowHeight="15" customHeight="1"/>
  <cols>
    <col min="1" max="1" width="3.42578125" style="236" customWidth="1"/>
    <col min="2" max="2" width="18.42578125" style="236" customWidth="1"/>
    <col min="3" max="3" width="10" style="236" customWidth="1"/>
    <col min="4" max="5" width="20.42578125" style="236" customWidth="1"/>
    <col min="6" max="6" width="3.140625" style="236" customWidth="1"/>
    <col min="7" max="10" width="12.42578125" style="236"/>
    <col min="11" max="11" width="13.140625" style="236" bestFit="1" customWidth="1"/>
    <col min="12" max="16384" width="12.42578125" style="236"/>
  </cols>
  <sheetData>
    <row r="1" spans="1:20" ht="15" customHeight="1">
      <c r="A1" s="620" t="s">
        <v>363</v>
      </c>
      <c r="B1" s="689"/>
      <c r="C1" s="689"/>
      <c r="D1" s="689"/>
      <c r="E1" s="690"/>
      <c r="G1" s="624" t="s">
        <v>510</v>
      </c>
      <c r="H1" s="625"/>
      <c r="I1" s="625"/>
      <c r="J1" s="625"/>
      <c r="K1" s="625"/>
      <c r="L1" s="625"/>
      <c r="M1" s="625"/>
      <c r="N1" s="625"/>
      <c r="O1" s="625"/>
      <c r="P1" s="625"/>
      <c r="Q1" s="625"/>
      <c r="R1" s="625"/>
      <c r="S1" s="625"/>
      <c r="T1" s="625"/>
    </row>
    <row r="2" spans="1:20">
      <c r="A2" s="689"/>
      <c r="B2" s="689"/>
      <c r="C2" s="689"/>
      <c r="D2" s="689"/>
      <c r="E2" s="690"/>
      <c r="G2" s="38" t="s">
        <v>213</v>
      </c>
      <c r="H2" s="621" t="s">
        <v>365</v>
      </c>
      <c r="I2" s="691"/>
      <c r="J2" s="692"/>
      <c r="K2" s="621" t="s">
        <v>366</v>
      </c>
      <c r="L2" s="623"/>
      <c r="M2" s="623"/>
      <c r="N2" s="623"/>
      <c r="O2" s="623"/>
      <c r="P2" s="622"/>
      <c r="Q2" s="621" t="s">
        <v>367</v>
      </c>
      <c r="R2" s="693"/>
      <c r="S2" s="623" t="s">
        <v>368</v>
      </c>
      <c r="T2" s="622"/>
    </row>
    <row r="3" spans="1:20" ht="57">
      <c r="A3" s="237" t="s">
        <v>369</v>
      </c>
      <c r="B3" s="238" t="s">
        <v>370</v>
      </c>
      <c r="C3" s="239" t="s">
        <v>213</v>
      </c>
      <c r="D3" s="239" t="s">
        <v>371</v>
      </c>
      <c r="E3" s="239" t="s">
        <v>372</v>
      </c>
      <c r="G3" s="39" t="s">
        <v>285</v>
      </c>
      <c r="H3" s="202" t="s">
        <v>223</v>
      </c>
      <c r="I3" s="203" t="s">
        <v>224</v>
      </c>
      <c r="J3" s="203" t="s">
        <v>225</v>
      </c>
      <c r="K3" s="202" t="s">
        <v>227</v>
      </c>
      <c r="L3" s="204" t="s">
        <v>228</v>
      </c>
      <c r="M3" s="204" t="s">
        <v>229</v>
      </c>
      <c r="N3" s="205" t="s">
        <v>230</v>
      </c>
      <c r="O3" s="205" t="s">
        <v>231</v>
      </c>
      <c r="P3" s="205" t="s">
        <v>511</v>
      </c>
      <c r="Q3" s="202" t="s">
        <v>234</v>
      </c>
      <c r="R3" s="206" t="s">
        <v>235</v>
      </c>
      <c r="S3" s="204" t="s">
        <v>238</v>
      </c>
      <c r="T3" s="205" t="s">
        <v>239</v>
      </c>
    </row>
    <row r="4" spans="1:20" ht="15" customHeight="1">
      <c r="A4" s="43">
        <v>1</v>
      </c>
      <c r="B4" s="240" t="s">
        <v>373</v>
      </c>
      <c r="C4" s="336" t="s">
        <v>374</v>
      </c>
      <c r="D4" s="336" t="s">
        <v>375</v>
      </c>
      <c r="E4" s="336" t="s">
        <v>376</v>
      </c>
      <c r="H4" s="241">
        <v>2.2000000000000002</v>
      </c>
      <c r="I4" s="241">
        <v>17.100000000000001</v>
      </c>
      <c r="J4" s="241">
        <v>2.2999999999999998</v>
      </c>
      <c r="K4" s="242">
        <v>-3.8</v>
      </c>
      <c r="L4" s="243">
        <v>0.03</v>
      </c>
      <c r="M4" s="244">
        <v>3</v>
      </c>
      <c r="N4" s="245">
        <v>-3</v>
      </c>
      <c r="O4" s="246">
        <v>5</v>
      </c>
      <c r="P4" s="207"/>
      <c r="Q4" s="246">
        <v>-0.7</v>
      </c>
      <c r="R4" s="245">
        <v>13</v>
      </c>
      <c r="S4" s="246">
        <v>2.8</v>
      </c>
      <c r="T4" s="245">
        <v>-100</v>
      </c>
    </row>
    <row r="5" spans="1:20" ht="15" customHeight="1">
      <c r="A5" s="43">
        <v>2</v>
      </c>
      <c r="B5" s="240" t="s">
        <v>382</v>
      </c>
      <c r="C5" s="336" t="s">
        <v>374</v>
      </c>
      <c r="D5" s="336" t="s">
        <v>383</v>
      </c>
      <c r="E5" s="336" t="s">
        <v>384</v>
      </c>
      <c r="H5" s="241">
        <v>2.4</v>
      </c>
      <c r="I5" s="241">
        <v>12.1</v>
      </c>
      <c r="J5" s="241">
        <v>3.9</v>
      </c>
      <c r="K5" s="242">
        <v>-1.3</v>
      </c>
      <c r="L5" s="243">
        <v>0</v>
      </c>
      <c r="M5" s="244">
        <v>3</v>
      </c>
      <c r="N5" s="247">
        <v>-1</v>
      </c>
      <c r="O5" s="246">
        <v>3.8</v>
      </c>
      <c r="P5" s="207"/>
      <c r="Q5" s="246">
        <v>-2</v>
      </c>
      <c r="R5" s="245" t="s">
        <v>385</v>
      </c>
      <c r="S5" s="246">
        <v>3.8</v>
      </c>
      <c r="T5" s="245">
        <v>-80</v>
      </c>
    </row>
    <row r="6" spans="1:20" ht="15" customHeight="1">
      <c r="A6" s="43">
        <v>3</v>
      </c>
      <c r="B6" s="240" t="s">
        <v>382</v>
      </c>
      <c r="C6" s="336" t="s">
        <v>374</v>
      </c>
      <c r="D6" s="336" t="s">
        <v>386</v>
      </c>
      <c r="E6" s="336" t="s">
        <v>387</v>
      </c>
      <c r="H6" s="241">
        <v>2.5</v>
      </c>
      <c r="I6" s="241">
        <v>15.8</v>
      </c>
      <c r="J6" s="241">
        <v>4.0999999999999996</v>
      </c>
      <c r="K6" s="248">
        <v>-2</v>
      </c>
      <c r="L6" s="243">
        <v>0.02</v>
      </c>
      <c r="M6" s="245" t="s">
        <v>385</v>
      </c>
      <c r="N6" s="245">
        <v>-3</v>
      </c>
      <c r="O6" s="246">
        <v>4</v>
      </c>
      <c r="P6" s="207"/>
      <c r="Q6" s="246">
        <v>-2</v>
      </c>
      <c r="R6" s="245">
        <v>13</v>
      </c>
      <c r="S6" s="246">
        <v>3</v>
      </c>
      <c r="T6" s="245">
        <v>-330</v>
      </c>
    </row>
    <row r="7" spans="1:20" ht="15" customHeight="1">
      <c r="A7" s="43">
        <v>4</v>
      </c>
      <c r="B7" s="240" t="s">
        <v>382</v>
      </c>
      <c r="C7" s="336" t="s">
        <v>374</v>
      </c>
      <c r="D7" s="336" t="s">
        <v>388</v>
      </c>
      <c r="E7" s="336" t="s">
        <v>389</v>
      </c>
      <c r="H7" s="241">
        <v>2.2000000000000002</v>
      </c>
      <c r="I7" s="241">
        <v>5</v>
      </c>
      <c r="J7" s="241">
        <v>4.5</v>
      </c>
      <c r="K7" s="242">
        <v>0.4</v>
      </c>
      <c r="L7" s="243">
        <v>0.02</v>
      </c>
      <c r="M7" s="244">
        <v>4</v>
      </c>
      <c r="N7" s="245">
        <v>0</v>
      </c>
      <c r="O7" s="246">
        <v>2.5</v>
      </c>
      <c r="P7" s="207"/>
      <c r="Q7" s="246">
        <v>-1.7</v>
      </c>
      <c r="R7" s="245">
        <v>13</v>
      </c>
      <c r="S7" s="246">
        <v>3.5</v>
      </c>
      <c r="T7" s="245">
        <v>-100</v>
      </c>
    </row>
    <row r="8" spans="1:20" ht="15" customHeight="1">
      <c r="A8" s="43">
        <v>5</v>
      </c>
      <c r="B8" s="240" t="s">
        <v>382</v>
      </c>
      <c r="C8" s="336" t="s">
        <v>374</v>
      </c>
      <c r="D8" s="336" t="s">
        <v>390</v>
      </c>
      <c r="E8" s="336" t="s">
        <v>391</v>
      </c>
      <c r="H8" s="241">
        <v>3</v>
      </c>
      <c r="I8" s="241">
        <v>0.6</v>
      </c>
      <c r="J8" s="241">
        <v>5.9</v>
      </c>
      <c r="K8" s="242">
        <v>3.5</v>
      </c>
      <c r="L8" s="243">
        <v>0</v>
      </c>
      <c r="M8" s="245" t="s">
        <v>385</v>
      </c>
      <c r="N8" s="244">
        <v>0</v>
      </c>
      <c r="O8" s="246">
        <v>1.9</v>
      </c>
      <c r="P8" s="207"/>
      <c r="Q8" s="246">
        <v>-0.5</v>
      </c>
      <c r="R8" s="245" t="s">
        <v>385</v>
      </c>
      <c r="S8" s="246">
        <v>3.5</v>
      </c>
      <c r="T8" s="245">
        <v>-80</v>
      </c>
    </row>
    <row r="9" spans="1:20" ht="15" customHeight="1">
      <c r="A9" s="43">
        <v>6</v>
      </c>
      <c r="B9" s="240" t="s">
        <v>382</v>
      </c>
      <c r="C9" s="336" t="s">
        <v>374</v>
      </c>
      <c r="D9" s="336" t="s">
        <v>392</v>
      </c>
      <c r="E9" s="336" t="s">
        <v>393</v>
      </c>
      <c r="H9" s="241">
        <v>3.2</v>
      </c>
      <c r="I9" s="241">
        <v>0.5</v>
      </c>
      <c r="J9" s="241">
        <v>6.3</v>
      </c>
      <c r="K9" s="242">
        <v>4.0999999999999996</v>
      </c>
      <c r="L9" s="243">
        <v>0</v>
      </c>
      <c r="M9" s="245">
        <v>5</v>
      </c>
      <c r="N9" s="244">
        <v>0</v>
      </c>
      <c r="O9" s="246">
        <v>1.8</v>
      </c>
      <c r="P9" s="207"/>
      <c r="Q9" s="246">
        <v>-0.3</v>
      </c>
      <c r="R9" s="245" t="s">
        <v>385</v>
      </c>
      <c r="S9" s="246">
        <v>4</v>
      </c>
      <c r="T9" s="245">
        <v>-160</v>
      </c>
    </row>
    <row r="10" spans="1:20" ht="15" customHeight="1">
      <c r="A10" s="43">
        <v>7</v>
      </c>
      <c r="B10" s="240" t="s">
        <v>373</v>
      </c>
      <c r="C10" s="336" t="s">
        <v>374</v>
      </c>
      <c r="D10" s="336" t="s">
        <v>394</v>
      </c>
      <c r="E10" s="336" t="s">
        <v>395</v>
      </c>
      <c r="H10" s="241">
        <v>1.6</v>
      </c>
      <c r="I10" s="241">
        <v>9</v>
      </c>
      <c r="J10" s="241">
        <v>2</v>
      </c>
      <c r="K10" s="242">
        <v>-4.9000000000000004</v>
      </c>
      <c r="L10" s="243">
        <v>0</v>
      </c>
      <c r="M10" s="244">
        <v>2</v>
      </c>
      <c r="N10" s="244">
        <v>-4</v>
      </c>
      <c r="O10" s="246">
        <v>5.5</v>
      </c>
      <c r="P10" s="207"/>
      <c r="Q10" s="246">
        <v>-0.5</v>
      </c>
      <c r="R10" s="244">
        <v>13</v>
      </c>
      <c r="S10" s="246">
        <v>2.4</v>
      </c>
      <c r="T10" s="245">
        <v>-200</v>
      </c>
    </row>
    <row r="11" spans="1:20" ht="15" customHeight="1">
      <c r="A11" s="43">
        <v>8</v>
      </c>
      <c r="B11" s="240" t="s">
        <v>396</v>
      </c>
      <c r="C11" s="336" t="s">
        <v>374</v>
      </c>
      <c r="D11" s="336" t="s">
        <v>397</v>
      </c>
      <c r="E11" s="336" t="s">
        <v>398</v>
      </c>
      <c r="H11" s="241">
        <v>1.9</v>
      </c>
      <c r="I11" s="241">
        <v>15.1</v>
      </c>
      <c r="J11" s="241">
        <v>2.2999999999999998</v>
      </c>
      <c r="K11" s="242">
        <v>3.5</v>
      </c>
      <c r="L11" s="243">
        <v>0.1</v>
      </c>
      <c r="M11" s="244">
        <v>5</v>
      </c>
      <c r="N11" s="245">
        <v>-1</v>
      </c>
      <c r="O11" s="246">
        <v>4</v>
      </c>
      <c r="P11" s="207"/>
      <c r="Q11" s="246">
        <v>-0.8</v>
      </c>
      <c r="R11" s="244" t="s">
        <v>385</v>
      </c>
      <c r="S11" s="246">
        <v>2.2999999999999998</v>
      </c>
      <c r="T11" s="245">
        <v>-70</v>
      </c>
    </row>
    <row r="12" spans="1:20" ht="15" customHeight="1">
      <c r="A12" s="43">
        <v>9</v>
      </c>
      <c r="B12" s="240" t="s">
        <v>396</v>
      </c>
      <c r="C12" s="336" t="s">
        <v>374</v>
      </c>
      <c r="D12" s="336" t="s">
        <v>399</v>
      </c>
      <c r="E12" s="336" t="s">
        <v>400</v>
      </c>
      <c r="H12" s="241">
        <v>2</v>
      </c>
      <c r="I12" s="241">
        <v>42.9</v>
      </c>
      <c r="J12" s="241">
        <v>2.2999999999999998</v>
      </c>
      <c r="K12" s="242">
        <v>-7.6</v>
      </c>
      <c r="L12" s="243">
        <v>0</v>
      </c>
      <c r="M12" s="244">
        <v>4</v>
      </c>
      <c r="N12" s="245">
        <v>-3</v>
      </c>
      <c r="O12" s="246">
        <v>6</v>
      </c>
      <c r="P12" s="207"/>
      <c r="Q12" s="246">
        <v>2.9</v>
      </c>
      <c r="R12" s="244">
        <v>13</v>
      </c>
      <c r="S12" s="246">
        <v>2.6</v>
      </c>
      <c r="T12" s="245">
        <v>-100</v>
      </c>
    </row>
    <row r="13" spans="1:20" ht="15" customHeight="1">
      <c r="A13" s="43">
        <v>10</v>
      </c>
      <c r="B13" s="240" t="s">
        <v>396</v>
      </c>
      <c r="C13" s="336" t="s">
        <v>374</v>
      </c>
      <c r="D13" s="336" t="s">
        <v>401</v>
      </c>
      <c r="E13" s="336" t="s">
        <v>402</v>
      </c>
      <c r="H13" s="241">
        <v>2.2999999999999998</v>
      </c>
      <c r="I13" s="241">
        <v>46</v>
      </c>
      <c r="J13" s="241">
        <v>2.4</v>
      </c>
      <c r="K13" s="242">
        <v>-4.2</v>
      </c>
      <c r="L13" s="243">
        <v>0</v>
      </c>
      <c r="M13" s="244" t="s">
        <v>385</v>
      </c>
      <c r="N13" s="245">
        <v>-2</v>
      </c>
      <c r="O13" s="246">
        <v>6</v>
      </c>
      <c r="P13" s="207"/>
      <c r="Q13" s="246">
        <v>4.0999999999999996</v>
      </c>
      <c r="R13" s="245" t="s">
        <v>385</v>
      </c>
      <c r="S13" s="246" t="s">
        <v>385</v>
      </c>
      <c r="T13" s="245" t="s">
        <v>385</v>
      </c>
    </row>
    <row r="14" spans="1:20" ht="15" customHeight="1">
      <c r="A14" s="43">
        <v>11</v>
      </c>
      <c r="B14" s="240" t="s">
        <v>396</v>
      </c>
      <c r="C14" s="336" t="s">
        <v>374</v>
      </c>
      <c r="D14" s="336" t="s">
        <v>403</v>
      </c>
      <c r="E14" s="336" t="s">
        <v>404</v>
      </c>
      <c r="H14" s="241">
        <v>1.7</v>
      </c>
      <c r="I14" s="241">
        <v>22.5</v>
      </c>
      <c r="J14" s="241">
        <v>2.2000000000000002</v>
      </c>
      <c r="K14" s="242">
        <v>4</v>
      </c>
      <c r="L14" s="243">
        <v>0.05</v>
      </c>
      <c r="M14" s="244" t="s">
        <v>385</v>
      </c>
      <c r="N14" s="245">
        <v>-1</v>
      </c>
      <c r="O14" s="246">
        <v>6</v>
      </c>
      <c r="P14" s="207"/>
      <c r="Q14" s="246">
        <v>2.2000000000000002</v>
      </c>
      <c r="R14" s="245" t="s">
        <v>385</v>
      </c>
      <c r="S14" s="246">
        <v>2.7</v>
      </c>
      <c r="T14" s="245">
        <v>-150</v>
      </c>
    </row>
    <row r="15" spans="1:20" ht="15" customHeight="1">
      <c r="A15" s="43">
        <v>12</v>
      </c>
      <c r="B15" s="240" t="s">
        <v>396</v>
      </c>
      <c r="C15" s="336" t="s">
        <v>374</v>
      </c>
      <c r="D15" s="336" t="s">
        <v>405</v>
      </c>
      <c r="E15" s="336" t="s">
        <v>406</v>
      </c>
      <c r="H15" s="241">
        <v>1.5</v>
      </c>
      <c r="I15" s="241">
        <v>1.6</v>
      </c>
      <c r="J15" s="241">
        <v>1.9</v>
      </c>
      <c r="K15" s="242">
        <v>-7.1</v>
      </c>
      <c r="L15" s="243">
        <v>0</v>
      </c>
      <c r="M15" s="245">
        <v>2</v>
      </c>
      <c r="N15" s="245">
        <v>-3</v>
      </c>
      <c r="O15" s="246">
        <v>5.8</v>
      </c>
      <c r="P15" s="207"/>
      <c r="Q15" s="246">
        <v>-0.5</v>
      </c>
      <c r="R15" s="245" t="s">
        <v>385</v>
      </c>
      <c r="S15" s="246">
        <v>3.5</v>
      </c>
      <c r="T15" s="245">
        <v>-50</v>
      </c>
    </row>
    <row r="16" spans="1:20" ht="15" customHeight="1">
      <c r="A16" s="43">
        <v>13</v>
      </c>
      <c r="B16" s="240" t="s">
        <v>396</v>
      </c>
      <c r="C16" s="336" t="s">
        <v>374</v>
      </c>
      <c r="D16" s="336" t="s">
        <v>407</v>
      </c>
      <c r="E16" s="336" t="s">
        <v>408</v>
      </c>
      <c r="H16" s="241">
        <v>1.6</v>
      </c>
      <c r="I16" s="241">
        <v>10</v>
      </c>
      <c r="J16" s="241">
        <v>1.9</v>
      </c>
      <c r="K16" s="242">
        <v>1.4</v>
      </c>
      <c r="L16" s="243">
        <v>7.0000000000000007E-2</v>
      </c>
      <c r="M16" s="245">
        <v>4</v>
      </c>
      <c r="N16" s="244">
        <v>1</v>
      </c>
      <c r="O16" s="249">
        <v>4</v>
      </c>
      <c r="P16" s="207"/>
      <c r="Q16" s="249">
        <v>2.4</v>
      </c>
      <c r="R16" s="245" t="s">
        <v>385</v>
      </c>
      <c r="S16" s="246">
        <v>2.9</v>
      </c>
      <c r="T16" s="245">
        <v>-200</v>
      </c>
    </row>
    <row r="17" spans="1:20" ht="15" customHeight="1">
      <c r="A17" s="43">
        <v>14</v>
      </c>
      <c r="B17" s="240" t="s">
        <v>396</v>
      </c>
      <c r="C17" s="336" t="s">
        <v>374</v>
      </c>
      <c r="D17" s="336" t="s">
        <v>409</v>
      </c>
      <c r="E17" s="336" t="s">
        <v>410</v>
      </c>
      <c r="H17" s="241">
        <v>1.7</v>
      </c>
      <c r="I17" s="241">
        <v>0.4</v>
      </c>
      <c r="J17" s="241">
        <v>1.9</v>
      </c>
      <c r="K17" s="242">
        <v>-1.7</v>
      </c>
      <c r="L17" s="243">
        <v>0</v>
      </c>
      <c r="M17" s="245">
        <v>3</v>
      </c>
      <c r="N17" s="244">
        <v>-1</v>
      </c>
      <c r="O17" s="246">
        <v>5</v>
      </c>
      <c r="P17" s="207"/>
      <c r="Q17" s="246">
        <v>-0.7</v>
      </c>
      <c r="R17" s="245" t="s">
        <v>385</v>
      </c>
      <c r="S17" s="246">
        <v>4.2</v>
      </c>
      <c r="T17" s="245">
        <v>-180</v>
      </c>
    </row>
    <row r="18" spans="1:20" ht="15" customHeight="1">
      <c r="A18" s="43">
        <v>15</v>
      </c>
      <c r="B18" s="240" t="s">
        <v>411</v>
      </c>
      <c r="C18" s="336" t="s">
        <v>374</v>
      </c>
      <c r="D18" s="336" t="s">
        <v>412</v>
      </c>
      <c r="E18" s="336" t="s">
        <v>413</v>
      </c>
      <c r="H18" s="241">
        <v>1.5</v>
      </c>
      <c r="I18" s="241">
        <v>20.100000000000001</v>
      </c>
      <c r="J18" s="241">
        <v>2.1</v>
      </c>
      <c r="K18" s="242">
        <v>-3.9</v>
      </c>
      <c r="L18" s="243">
        <v>0.05</v>
      </c>
      <c r="M18" s="244" t="s">
        <v>385</v>
      </c>
      <c r="N18" s="244">
        <v>0</v>
      </c>
      <c r="O18" s="249">
        <v>3.8</v>
      </c>
      <c r="P18" s="207"/>
      <c r="Q18" s="249">
        <v>-0.9</v>
      </c>
      <c r="R18" s="245">
        <v>5</v>
      </c>
      <c r="S18" s="246">
        <v>4</v>
      </c>
      <c r="T18" s="245">
        <v>-220</v>
      </c>
    </row>
    <row r="19" spans="1:20" ht="15" customHeight="1">
      <c r="A19" s="43">
        <v>16</v>
      </c>
      <c r="B19" s="240" t="s">
        <v>411</v>
      </c>
      <c r="C19" s="336" t="s">
        <v>374</v>
      </c>
      <c r="D19" s="336" t="s">
        <v>414</v>
      </c>
      <c r="E19" s="336" t="s">
        <v>415</v>
      </c>
      <c r="H19" s="241">
        <v>1.6</v>
      </c>
      <c r="I19" s="241">
        <v>28.2</v>
      </c>
      <c r="J19" s="241">
        <v>2</v>
      </c>
      <c r="K19" s="242">
        <v>2.8</v>
      </c>
      <c r="L19" s="243">
        <v>0.05</v>
      </c>
      <c r="M19" s="244" t="s">
        <v>385</v>
      </c>
      <c r="N19" s="245">
        <v>0</v>
      </c>
      <c r="O19" s="246">
        <v>4.5999999999999996</v>
      </c>
      <c r="P19" s="207"/>
      <c r="Q19" s="246">
        <v>-0.7</v>
      </c>
      <c r="R19" s="245" t="s">
        <v>385</v>
      </c>
      <c r="S19" s="246">
        <v>3.6</v>
      </c>
      <c r="T19" s="245">
        <v>-220</v>
      </c>
    </row>
    <row r="20" spans="1:20" ht="15" customHeight="1">
      <c r="A20" s="43">
        <v>17</v>
      </c>
      <c r="B20" s="240" t="s">
        <v>411</v>
      </c>
      <c r="C20" s="336" t="s">
        <v>374</v>
      </c>
      <c r="D20" s="336" t="s">
        <v>416</v>
      </c>
      <c r="E20" s="336" t="s">
        <v>417</v>
      </c>
      <c r="H20" s="241">
        <v>1.4</v>
      </c>
      <c r="I20" s="241">
        <v>6.2</v>
      </c>
      <c r="J20" s="241">
        <v>1.5</v>
      </c>
      <c r="K20" s="242">
        <v>0.3</v>
      </c>
      <c r="L20" s="243">
        <v>0.04</v>
      </c>
      <c r="M20" s="244" t="s">
        <v>385</v>
      </c>
      <c r="N20" s="245">
        <v>-1</v>
      </c>
      <c r="O20" s="246">
        <v>5</v>
      </c>
      <c r="P20" s="207"/>
      <c r="Q20" s="246">
        <v>-1</v>
      </c>
      <c r="R20" s="245" t="s">
        <v>385</v>
      </c>
      <c r="S20" s="246">
        <v>3.4</v>
      </c>
      <c r="T20" s="245">
        <v>-180</v>
      </c>
    </row>
    <row r="21" spans="1:20" ht="15" customHeight="1">
      <c r="A21" s="43">
        <v>18</v>
      </c>
      <c r="B21" s="240" t="s">
        <v>411</v>
      </c>
      <c r="C21" s="336" t="s">
        <v>374</v>
      </c>
      <c r="D21" s="336" t="s">
        <v>418</v>
      </c>
      <c r="E21" s="336" t="s">
        <v>419</v>
      </c>
      <c r="H21" s="241">
        <v>1.3</v>
      </c>
      <c r="I21" s="241">
        <v>4.7</v>
      </c>
      <c r="J21" s="241">
        <v>1.4</v>
      </c>
      <c r="K21" s="242">
        <v>-2.2000000000000002</v>
      </c>
      <c r="L21" s="243">
        <v>0</v>
      </c>
      <c r="M21" s="244" t="s">
        <v>385</v>
      </c>
      <c r="N21" s="245">
        <v>-1</v>
      </c>
      <c r="O21" s="246">
        <v>5</v>
      </c>
      <c r="P21" s="207"/>
      <c r="Q21" s="246">
        <v>-0.8</v>
      </c>
      <c r="R21" s="245" t="s">
        <v>385</v>
      </c>
      <c r="S21" s="246">
        <v>3.4</v>
      </c>
      <c r="T21" s="245">
        <v>-150</v>
      </c>
    </row>
    <row r="22" spans="1:20" ht="15" customHeight="1">
      <c r="A22" s="43">
        <v>19</v>
      </c>
      <c r="B22" s="240" t="s">
        <v>411</v>
      </c>
      <c r="C22" s="336" t="s">
        <v>374</v>
      </c>
      <c r="D22" s="336" t="s">
        <v>420</v>
      </c>
      <c r="E22" s="336" t="s">
        <v>421</v>
      </c>
      <c r="H22" s="241">
        <v>1.3</v>
      </c>
      <c r="I22" s="241">
        <v>0</v>
      </c>
      <c r="J22" s="241">
        <v>1.4</v>
      </c>
      <c r="K22" s="242">
        <v>1.2</v>
      </c>
      <c r="L22" s="243">
        <v>0.03</v>
      </c>
      <c r="M22" s="245">
        <v>5</v>
      </c>
      <c r="N22" s="245">
        <v>0</v>
      </c>
      <c r="O22" s="246">
        <v>3</v>
      </c>
      <c r="P22" s="250"/>
      <c r="Q22" s="246">
        <v>-1.1000000000000001</v>
      </c>
      <c r="R22" s="245" t="s">
        <v>385</v>
      </c>
      <c r="S22" s="246">
        <v>3.6</v>
      </c>
      <c r="T22" s="245">
        <v>-140</v>
      </c>
    </row>
    <row r="23" spans="1:20" ht="15" customHeight="1">
      <c r="A23" s="43">
        <v>20</v>
      </c>
      <c r="B23" s="240" t="s">
        <v>422</v>
      </c>
      <c r="C23" s="336" t="s">
        <v>423</v>
      </c>
      <c r="D23" s="336" t="s">
        <v>424</v>
      </c>
      <c r="E23" s="336" t="s">
        <v>425</v>
      </c>
      <c r="H23" s="241">
        <v>2</v>
      </c>
      <c r="I23" s="241">
        <v>15.3</v>
      </c>
      <c r="J23" s="241">
        <v>2.5</v>
      </c>
      <c r="K23" s="242">
        <v>-12.8</v>
      </c>
      <c r="L23" s="243">
        <v>0</v>
      </c>
      <c r="M23" s="244">
        <v>3</v>
      </c>
      <c r="N23" s="245">
        <v>-3</v>
      </c>
      <c r="O23" s="246">
        <v>6</v>
      </c>
      <c r="P23" s="207"/>
      <c r="Q23" s="246">
        <v>-1.9</v>
      </c>
      <c r="R23" s="245" t="s">
        <v>385</v>
      </c>
      <c r="S23" s="246">
        <v>2</v>
      </c>
      <c r="T23" s="245">
        <v>-80</v>
      </c>
    </row>
    <row r="24" spans="1:20" ht="15" customHeight="1">
      <c r="A24" s="43">
        <v>21</v>
      </c>
      <c r="B24" s="240" t="s">
        <v>426</v>
      </c>
      <c r="C24" s="336" t="s">
        <v>374</v>
      </c>
      <c r="D24" s="336" t="s">
        <v>427</v>
      </c>
      <c r="E24" s="336" t="s">
        <v>428</v>
      </c>
      <c r="H24" s="241">
        <v>2.2999999999999998</v>
      </c>
      <c r="I24" s="241">
        <v>7.2</v>
      </c>
      <c r="J24" s="241">
        <v>5.8</v>
      </c>
      <c r="K24" s="242">
        <v>-7.3</v>
      </c>
      <c r="L24" s="243">
        <v>-0.02</v>
      </c>
      <c r="M24" s="245">
        <v>3</v>
      </c>
      <c r="N24" s="245">
        <v>-1</v>
      </c>
      <c r="O24" s="246">
        <v>4</v>
      </c>
      <c r="P24" s="207"/>
      <c r="Q24" s="246">
        <v>-1.6</v>
      </c>
      <c r="R24" s="245" t="s">
        <v>385</v>
      </c>
      <c r="S24" s="246">
        <v>3</v>
      </c>
      <c r="T24" s="245">
        <v>-160</v>
      </c>
    </row>
    <row r="25" spans="1:20" ht="15" customHeight="1">
      <c r="A25" s="43">
        <v>22</v>
      </c>
      <c r="B25" s="240" t="s">
        <v>426</v>
      </c>
      <c r="C25" s="336" t="s">
        <v>374</v>
      </c>
      <c r="D25" s="336" t="s">
        <v>429</v>
      </c>
      <c r="E25" s="336" t="s">
        <v>430</v>
      </c>
      <c r="H25" s="241">
        <v>2.8</v>
      </c>
      <c r="I25" s="241">
        <v>9.6999999999999993</v>
      </c>
      <c r="J25" s="241">
        <v>5.9</v>
      </c>
      <c r="K25" s="242">
        <v>-3.4</v>
      </c>
      <c r="L25" s="243" t="s">
        <v>385</v>
      </c>
      <c r="M25" s="244">
        <v>3</v>
      </c>
      <c r="N25" s="245">
        <v>0</v>
      </c>
      <c r="O25" s="246">
        <v>3.5</v>
      </c>
      <c r="P25" s="207"/>
      <c r="Q25" s="246">
        <v>-1.7</v>
      </c>
      <c r="R25" s="245" t="s">
        <v>385</v>
      </c>
      <c r="S25" s="246" t="s">
        <v>385</v>
      </c>
      <c r="T25" s="245" t="s">
        <v>385</v>
      </c>
    </row>
    <row r="26" spans="1:20" ht="15" customHeight="1">
      <c r="A26" s="43">
        <v>23</v>
      </c>
      <c r="B26" s="240" t="s">
        <v>426</v>
      </c>
      <c r="C26" s="336" t="s">
        <v>374</v>
      </c>
      <c r="D26" s="336" t="s">
        <v>431</v>
      </c>
      <c r="E26" s="336" t="s">
        <v>432</v>
      </c>
      <c r="H26" s="241">
        <v>2.1</v>
      </c>
      <c r="I26" s="241">
        <v>0.1</v>
      </c>
      <c r="J26" s="241">
        <v>5.7</v>
      </c>
      <c r="K26" s="242">
        <v>-0.5</v>
      </c>
      <c r="L26" s="243">
        <v>-0.03</v>
      </c>
      <c r="M26" s="245">
        <v>5</v>
      </c>
      <c r="N26" s="244">
        <v>0</v>
      </c>
      <c r="O26" s="246">
        <v>2.5</v>
      </c>
      <c r="P26" s="207"/>
      <c r="Q26" s="246">
        <v>-1.1000000000000001</v>
      </c>
      <c r="R26" s="245" t="s">
        <v>385</v>
      </c>
      <c r="S26" s="246">
        <v>3.5</v>
      </c>
      <c r="T26" s="245">
        <v>-80</v>
      </c>
    </row>
    <row r="27" spans="1:20" ht="15" customHeight="1">
      <c r="A27" s="43">
        <v>24</v>
      </c>
      <c r="B27" s="240" t="s">
        <v>433</v>
      </c>
      <c r="C27" s="336" t="s">
        <v>374</v>
      </c>
      <c r="D27" s="336" t="s">
        <v>434</v>
      </c>
      <c r="E27" s="336" t="s">
        <v>435</v>
      </c>
      <c r="H27" s="241">
        <v>2.2000000000000002</v>
      </c>
      <c r="I27" s="241">
        <v>30.3</v>
      </c>
      <c r="J27" s="241">
        <v>2.6</v>
      </c>
      <c r="K27" s="242">
        <v>-12.2</v>
      </c>
      <c r="L27" s="243">
        <v>0</v>
      </c>
      <c r="M27" s="245">
        <v>3</v>
      </c>
      <c r="N27" s="245">
        <v>2</v>
      </c>
      <c r="O27" s="246">
        <v>3.3</v>
      </c>
      <c r="P27" s="207"/>
      <c r="Q27" s="246">
        <v>0.3</v>
      </c>
      <c r="R27" s="245" t="s">
        <v>385</v>
      </c>
      <c r="S27" s="246">
        <v>2.2000000000000002</v>
      </c>
      <c r="T27" s="245">
        <v>-100</v>
      </c>
    </row>
    <row r="28" spans="1:20" ht="15" customHeight="1">
      <c r="A28" s="43">
        <v>25</v>
      </c>
      <c r="B28" s="240" t="s">
        <v>433</v>
      </c>
      <c r="C28" s="336" t="s">
        <v>374</v>
      </c>
      <c r="D28" s="336" t="s">
        <v>436</v>
      </c>
      <c r="E28" s="336" t="s">
        <v>437</v>
      </c>
      <c r="H28" s="241">
        <v>1.6</v>
      </c>
      <c r="I28" s="241">
        <v>27.5</v>
      </c>
      <c r="J28" s="241">
        <v>2.4</v>
      </c>
      <c r="K28" s="242">
        <v>2.6</v>
      </c>
      <c r="L28" s="243">
        <v>0.1</v>
      </c>
      <c r="M28" s="245">
        <v>8</v>
      </c>
      <c r="N28" s="245">
        <v>3</v>
      </c>
      <c r="O28" s="246">
        <v>2.5</v>
      </c>
      <c r="P28" s="207"/>
      <c r="Q28" s="246">
        <v>3.7</v>
      </c>
      <c r="R28" s="245" t="s">
        <v>385</v>
      </c>
      <c r="S28" s="246">
        <v>2.2000000000000002</v>
      </c>
      <c r="T28" s="245">
        <v>-180</v>
      </c>
    </row>
    <row r="29" spans="1:20" ht="15" customHeight="1">
      <c r="A29" s="43">
        <v>26</v>
      </c>
      <c r="B29" s="240" t="s">
        <v>433</v>
      </c>
      <c r="C29" s="336" t="s">
        <v>374</v>
      </c>
      <c r="D29" s="336" t="s">
        <v>438</v>
      </c>
      <c r="E29" s="336" t="s">
        <v>439</v>
      </c>
      <c r="H29" s="241">
        <v>1.7</v>
      </c>
      <c r="I29" s="241">
        <v>28.4</v>
      </c>
      <c r="J29" s="241">
        <v>2.4</v>
      </c>
      <c r="K29" s="242">
        <v>28.1</v>
      </c>
      <c r="L29" s="243">
        <v>0.1</v>
      </c>
      <c r="M29" s="245">
        <v>8</v>
      </c>
      <c r="N29" s="245">
        <v>4</v>
      </c>
      <c r="O29" s="246">
        <v>2</v>
      </c>
      <c r="P29" s="207"/>
      <c r="Q29" s="245">
        <v>-0.1</v>
      </c>
      <c r="R29" s="245" t="s">
        <v>385</v>
      </c>
      <c r="S29" s="246">
        <v>2.1</v>
      </c>
      <c r="T29" s="245">
        <v>-80</v>
      </c>
    </row>
    <row r="30" spans="1:20" ht="15" customHeight="1">
      <c r="A30" s="43">
        <v>27</v>
      </c>
      <c r="B30" s="240" t="s">
        <v>433</v>
      </c>
      <c r="C30" s="336" t="s">
        <v>374</v>
      </c>
      <c r="D30" s="336" t="s">
        <v>440</v>
      </c>
      <c r="E30" s="336" t="s">
        <v>441</v>
      </c>
      <c r="H30" s="241">
        <v>1.6</v>
      </c>
      <c r="I30" s="241">
        <v>25.4</v>
      </c>
      <c r="J30" s="241">
        <v>2.2999999999999998</v>
      </c>
      <c r="K30" s="242">
        <v>9.1</v>
      </c>
      <c r="L30" s="243">
        <v>0.1</v>
      </c>
      <c r="M30" s="245">
        <v>8</v>
      </c>
      <c r="N30" s="245">
        <v>2</v>
      </c>
      <c r="O30" s="246">
        <v>2.4</v>
      </c>
      <c r="P30" s="207"/>
      <c r="Q30" s="246">
        <v>1</v>
      </c>
      <c r="R30" s="245" t="s">
        <v>385</v>
      </c>
      <c r="S30" s="249">
        <v>2</v>
      </c>
      <c r="T30" s="245">
        <v>-190</v>
      </c>
    </row>
    <row r="31" spans="1:20" ht="15" customHeight="1">
      <c r="A31" s="43">
        <v>28</v>
      </c>
      <c r="B31" s="240" t="s">
        <v>433</v>
      </c>
      <c r="C31" s="336" t="s">
        <v>374</v>
      </c>
      <c r="D31" s="336" t="s">
        <v>442</v>
      </c>
      <c r="E31" s="336" t="s">
        <v>443</v>
      </c>
      <c r="H31" s="241">
        <v>1.6</v>
      </c>
      <c r="I31" s="241">
        <v>18.899999999999999</v>
      </c>
      <c r="J31" s="241">
        <v>2.1</v>
      </c>
      <c r="K31" s="242">
        <v>10.3</v>
      </c>
      <c r="L31" s="243">
        <v>0.05</v>
      </c>
      <c r="M31" s="245">
        <v>8</v>
      </c>
      <c r="N31" s="245">
        <v>3</v>
      </c>
      <c r="O31" s="246">
        <v>3.4</v>
      </c>
      <c r="P31" s="207"/>
      <c r="Q31" s="246">
        <v>1</v>
      </c>
      <c r="R31" s="245">
        <v>13</v>
      </c>
      <c r="S31" s="249">
        <v>3</v>
      </c>
      <c r="T31" s="245">
        <v>-180</v>
      </c>
    </row>
    <row r="32" spans="1:20" ht="15" customHeight="1">
      <c r="A32" s="43">
        <v>29</v>
      </c>
      <c r="B32" s="240" t="s">
        <v>433</v>
      </c>
      <c r="C32" s="336" t="s">
        <v>374</v>
      </c>
      <c r="D32" s="336" t="s">
        <v>444</v>
      </c>
      <c r="E32" s="336" t="s">
        <v>445</v>
      </c>
      <c r="H32" s="241">
        <v>1.8</v>
      </c>
      <c r="I32" s="241">
        <v>20</v>
      </c>
      <c r="J32" s="241">
        <v>2.1</v>
      </c>
      <c r="K32" s="242">
        <v>1.6</v>
      </c>
      <c r="L32" s="243">
        <v>0</v>
      </c>
      <c r="M32" s="245">
        <v>3</v>
      </c>
      <c r="N32" s="244">
        <v>-3</v>
      </c>
      <c r="O32" s="249">
        <v>5.7</v>
      </c>
      <c r="P32" s="207"/>
      <c r="Q32" s="249">
        <v>0.3</v>
      </c>
      <c r="R32" s="245" t="s">
        <v>385</v>
      </c>
      <c r="S32" s="249">
        <v>2.9</v>
      </c>
      <c r="T32" s="245">
        <v>-80</v>
      </c>
    </row>
    <row r="33" spans="1:20" ht="15" customHeight="1">
      <c r="A33" s="43">
        <v>30</v>
      </c>
      <c r="B33" s="240" t="s">
        <v>433</v>
      </c>
      <c r="C33" s="336" t="s">
        <v>374</v>
      </c>
      <c r="D33" s="336" t="s">
        <v>446</v>
      </c>
      <c r="E33" s="336" t="s">
        <v>447</v>
      </c>
      <c r="H33" s="241">
        <v>1.8</v>
      </c>
      <c r="I33" s="241">
        <v>11.8</v>
      </c>
      <c r="J33" s="241">
        <v>2.2000000000000002</v>
      </c>
      <c r="K33" s="242">
        <v>0.8</v>
      </c>
      <c r="L33" s="243">
        <v>0.03</v>
      </c>
      <c r="M33" s="245">
        <v>4</v>
      </c>
      <c r="N33" s="244">
        <v>-1</v>
      </c>
      <c r="O33" s="246">
        <v>5.4</v>
      </c>
      <c r="P33" s="207"/>
      <c r="Q33" s="246">
        <v>0.9</v>
      </c>
      <c r="R33" s="245">
        <v>13</v>
      </c>
      <c r="S33" s="246">
        <v>3.1</v>
      </c>
      <c r="T33" s="245">
        <v>-110</v>
      </c>
    </row>
    <row r="34" spans="1:20" ht="15" customHeight="1">
      <c r="A34" s="43">
        <v>31</v>
      </c>
      <c r="B34" s="240" t="s">
        <v>433</v>
      </c>
      <c r="C34" s="336" t="s">
        <v>374</v>
      </c>
      <c r="D34" s="336" t="s">
        <v>448</v>
      </c>
      <c r="E34" s="336" t="s">
        <v>449</v>
      </c>
      <c r="H34" s="241">
        <v>1.4</v>
      </c>
      <c r="I34" s="241">
        <v>4.0999999999999996</v>
      </c>
      <c r="J34" s="241">
        <v>2</v>
      </c>
      <c r="K34" s="242">
        <v>0</v>
      </c>
      <c r="L34" s="243">
        <v>0</v>
      </c>
      <c r="M34" s="245">
        <v>3</v>
      </c>
      <c r="N34" s="245">
        <v>-1</v>
      </c>
      <c r="O34" s="246">
        <v>5.5</v>
      </c>
      <c r="P34" s="207"/>
      <c r="Q34" s="246">
        <v>0.1</v>
      </c>
      <c r="R34" s="245">
        <v>13</v>
      </c>
      <c r="S34" s="246">
        <v>3.1</v>
      </c>
      <c r="T34" s="245">
        <v>-130</v>
      </c>
    </row>
    <row r="35" spans="1:20" ht="15" customHeight="1">
      <c r="A35" s="43">
        <v>32</v>
      </c>
      <c r="B35" s="240" t="s">
        <v>450</v>
      </c>
      <c r="C35" s="336" t="s">
        <v>374</v>
      </c>
      <c r="D35" s="336" t="s">
        <v>451</v>
      </c>
      <c r="E35" s="336" t="s">
        <v>452</v>
      </c>
      <c r="H35" s="241">
        <v>2.2000000000000002</v>
      </c>
      <c r="I35" s="241">
        <v>28.3</v>
      </c>
      <c r="J35" s="241">
        <v>2.6</v>
      </c>
      <c r="K35" s="242">
        <v>16.5</v>
      </c>
      <c r="L35" s="251">
        <v>0</v>
      </c>
      <c r="M35" s="244">
        <v>3</v>
      </c>
      <c r="N35" s="244">
        <v>2</v>
      </c>
      <c r="O35" s="249">
        <v>3</v>
      </c>
      <c r="P35" s="207"/>
      <c r="Q35" s="249">
        <v>0.2</v>
      </c>
      <c r="R35" s="244">
        <v>5</v>
      </c>
      <c r="S35" s="249">
        <v>2</v>
      </c>
      <c r="T35" s="244">
        <v>-150</v>
      </c>
    </row>
    <row r="36" spans="1:20" ht="15" customHeight="1">
      <c r="A36" s="43">
        <v>33</v>
      </c>
      <c r="B36" s="240" t="s">
        <v>450</v>
      </c>
      <c r="C36" s="336" t="s">
        <v>374</v>
      </c>
      <c r="D36" s="336" t="s">
        <v>453</v>
      </c>
      <c r="E36" s="336" t="s">
        <v>454</v>
      </c>
      <c r="H36" s="241">
        <v>2.4</v>
      </c>
      <c r="I36" s="241">
        <v>21.6</v>
      </c>
      <c r="J36" s="241">
        <v>3.5</v>
      </c>
      <c r="K36" s="242">
        <v>-2.9</v>
      </c>
      <c r="L36" s="251" t="s">
        <v>385</v>
      </c>
      <c r="M36" s="244">
        <v>3</v>
      </c>
      <c r="N36" s="244">
        <v>0</v>
      </c>
      <c r="O36" s="249">
        <v>4.3</v>
      </c>
      <c r="P36" s="207"/>
      <c r="Q36" s="249">
        <v>-1.2</v>
      </c>
      <c r="R36" s="244" t="s">
        <v>385</v>
      </c>
      <c r="S36" s="249">
        <v>2.2999999999999998</v>
      </c>
      <c r="T36" s="244">
        <v>-100</v>
      </c>
    </row>
    <row r="37" spans="1:20" ht="15" customHeight="1">
      <c r="A37" s="43">
        <v>34</v>
      </c>
      <c r="B37" s="240" t="s">
        <v>450</v>
      </c>
      <c r="C37" s="336" t="s">
        <v>374</v>
      </c>
      <c r="D37" s="336" t="s">
        <v>455</v>
      </c>
      <c r="E37" s="336" t="s">
        <v>456</v>
      </c>
      <c r="H37" s="241">
        <v>3</v>
      </c>
      <c r="I37" s="241">
        <v>8.8000000000000007</v>
      </c>
      <c r="J37" s="241">
        <v>5.6</v>
      </c>
      <c r="K37" s="242">
        <v>-1</v>
      </c>
      <c r="L37" s="251" t="s">
        <v>385</v>
      </c>
      <c r="M37" s="244">
        <v>4</v>
      </c>
      <c r="N37" s="244">
        <v>1</v>
      </c>
      <c r="O37" s="249">
        <v>2.4</v>
      </c>
      <c r="P37" s="207"/>
      <c r="Q37" s="249">
        <v>-2</v>
      </c>
      <c r="R37" s="244" t="s">
        <v>385</v>
      </c>
      <c r="S37" s="249" t="s">
        <v>385</v>
      </c>
      <c r="T37" s="244" t="s">
        <v>385</v>
      </c>
    </row>
    <row r="38" spans="1:20" ht="15" customHeight="1">
      <c r="A38" s="43">
        <v>35</v>
      </c>
      <c r="B38" s="240" t="s">
        <v>450</v>
      </c>
      <c r="C38" s="336" t="s">
        <v>374</v>
      </c>
      <c r="D38" s="336" t="s">
        <v>457</v>
      </c>
      <c r="E38" s="336" t="s">
        <v>458</v>
      </c>
      <c r="H38" s="241">
        <v>2.8</v>
      </c>
      <c r="I38" s="241">
        <v>2.2000000000000002</v>
      </c>
      <c r="J38" s="241">
        <v>4.5999999999999996</v>
      </c>
      <c r="K38" s="242">
        <v>1.9</v>
      </c>
      <c r="L38" s="251" t="s">
        <v>385</v>
      </c>
      <c r="M38" s="244">
        <v>3</v>
      </c>
      <c r="N38" s="244">
        <v>0</v>
      </c>
      <c r="O38" s="249">
        <v>2</v>
      </c>
      <c r="P38" s="207"/>
      <c r="Q38" s="249">
        <v>-2.2000000000000002</v>
      </c>
      <c r="R38" s="244" t="s">
        <v>385</v>
      </c>
      <c r="S38" s="249" t="s">
        <v>385</v>
      </c>
      <c r="T38" s="244" t="s">
        <v>385</v>
      </c>
    </row>
    <row r="39" spans="1:20" ht="15" customHeight="1">
      <c r="A39" s="43">
        <v>36</v>
      </c>
      <c r="B39" s="240" t="s">
        <v>450</v>
      </c>
      <c r="C39" s="336" t="s">
        <v>374</v>
      </c>
      <c r="D39" s="336" t="s">
        <v>459</v>
      </c>
      <c r="E39" s="336" t="s">
        <v>460</v>
      </c>
      <c r="H39" s="241">
        <v>2.9</v>
      </c>
      <c r="I39" s="241">
        <v>0.2</v>
      </c>
      <c r="J39" s="241">
        <v>6.4</v>
      </c>
      <c r="K39" s="242">
        <v>6.8</v>
      </c>
      <c r="L39" s="251" t="s">
        <v>385</v>
      </c>
      <c r="M39" s="244">
        <v>7</v>
      </c>
      <c r="N39" s="244">
        <v>0</v>
      </c>
      <c r="O39" s="249">
        <v>1.4</v>
      </c>
      <c r="P39" s="207"/>
      <c r="Q39" s="249">
        <v>0.1</v>
      </c>
      <c r="R39" s="244" t="s">
        <v>385</v>
      </c>
      <c r="S39" s="249">
        <v>4</v>
      </c>
      <c r="T39" s="244">
        <v>-50</v>
      </c>
    </row>
    <row r="40" spans="1:20" ht="15" customHeight="1">
      <c r="A40" s="43">
        <v>37</v>
      </c>
      <c r="B40" s="240" t="s">
        <v>450</v>
      </c>
      <c r="C40" s="336" t="s">
        <v>374</v>
      </c>
      <c r="D40" s="336" t="s">
        <v>461</v>
      </c>
      <c r="E40" s="336" t="s">
        <v>462</v>
      </c>
      <c r="H40" s="241">
        <v>2.1</v>
      </c>
      <c r="I40" s="241">
        <v>5.2</v>
      </c>
      <c r="J40" s="241">
        <v>2.6</v>
      </c>
      <c r="K40" s="242">
        <v>2.9</v>
      </c>
      <c r="L40" s="251">
        <v>0.08</v>
      </c>
      <c r="M40" s="244">
        <v>4</v>
      </c>
      <c r="N40" s="244">
        <v>0</v>
      </c>
      <c r="O40" s="249">
        <v>3</v>
      </c>
      <c r="P40" s="207"/>
      <c r="Q40" s="249">
        <v>0.9</v>
      </c>
      <c r="R40" s="244">
        <v>13</v>
      </c>
      <c r="S40" s="249">
        <v>4</v>
      </c>
      <c r="T40" s="244">
        <v>-80</v>
      </c>
    </row>
    <row r="41" spans="1:20" ht="15" customHeight="1">
      <c r="A41" s="43">
        <v>38</v>
      </c>
      <c r="B41" s="240" t="s">
        <v>450</v>
      </c>
      <c r="C41" s="336" t="s">
        <v>374</v>
      </c>
      <c r="D41" s="336" t="s">
        <v>463</v>
      </c>
      <c r="E41" s="336" t="s">
        <v>464</v>
      </c>
      <c r="H41" s="241">
        <v>2.5</v>
      </c>
      <c r="I41" s="241">
        <v>14.4</v>
      </c>
      <c r="J41" s="241">
        <v>2.9</v>
      </c>
      <c r="K41" s="242">
        <v>5.2</v>
      </c>
      <c r="L41" s="251">
        <v>0</v>
      </c>
      <c r="M41" s="244">
        <v>3</v>
      </c>
      <c r="N41" s="244">
        <v>1</v>
      </c>
      <c r="O41" s="249">
        <v>1.8</v>
      </c>
      <c r="P41" s="207"/>
      <c r="Q41" s="249">
        <v>-1.5</v>
      </c>
      <c r="R41" s="244" t="s">
        <v>385</v>
      </c>
      <c r="S41" s="249" t="s">
        <v>385</v>
      </c>
      <c r="T41" s="244" t="s">
        <v>385</v>
      </c>
    </row>
    <row r="42" spans="1:20" ht="15" customHeight="1">
      <c r="A42" s="43">
        <v>39</v>
      </c>
      <c r="B42" s="240" t="s">
        <v>450</v>
      </c>
      <c r="C42" s="336" t="s">
        <v>374</v>
      </c>
      <c r="D42" s="336" t="s">
        <v>465</v>
      </c>
      <c r="E42" s="336" t="s">
        <v>466</v>
      </c>
      <c r="H42" s="241">
        <v>2.4</v>
      </c>
      <c r="I42" s="241">
        <v>1.4</v>
      </c>
      <c r="J42" s="241">
        <v>3.2</v>
      </c>
      <c r="K42" s="242">
        <v>8.1</v>
      </c>
      <c r="L42" s="251">
        <v>0.04</v>
      </c>
      <c r="M42" s="244">
        <v>4</v>
      </c>
      <c r="N42" s="244">
        <v>0</v>
      </c>
      <c r="O42" s="249">
        <v>2.5</v>
      </c>
      <c r="P42" s="207"/>
      <c r="Q42" s="249">
        <v>-3.6</v>
      </c>
      <c r="R42" s="244" t="s">
        <v>385</v>
      </c>
      <c r="S42" s="249" t="s">
        <v>385</v>
      </c>
      <c r="T42" s="244" t="s">
        <v>385</v>
      </c>
    </row>
    <row r="43" spans="1:20" ht="15" customHeight="1">
      <c r="A43" s="43">
        <v>40</v>
      </c>
      <c r="B43" s="240" t="s">
        <v>450</v>
      </c>
      <c r="C43" s="336" t="s">
        <v>374</v>
      </c>
      <c r="D43" s="336" t="s">
        <v>467</v>
      </c>
      <c r="E43" s="336" t="s">
        <v>468</v>
      </c>
      <c r="H43" s="241">
        <v>1.7</v>
      </c>
      <c r="I43" s="241">
        <v>17.899999999999999</v>
      </c>
      <c r="J43" s="241">
        <v>2.2999999999999998</v>
      </c>
      <c r="K43" s="242">
        <v>5.6</v>
      </c>
      <c r="L43" s="251">
        <v>0.15</v>
      </c>
      <c r="M43" s="244">
        <v>4</v>
      </c>
      <c r="N43" s="244">
        <v>2</v>
      </c>
      <c r="O43" s="249">
        <v>3.4</v>
      </c>
      <c r="P43" s="250"/>
      <c r="Q43" s="249">
        <v>0.3</v>
      </c>
      <c r="R43" s="244">
        <v>5</v>
      </c>
      <c r="S43" s="249">
        <v>3</v>
      </c>
      <c r="T43" s="244">
        <v>-350</v>
      </c>
    </row>
    <row r="44" spans="1:20" ht="15" customHeight="1">
      <c r="A44" s="43">
        <v>41</v>
      </c>
      <c r="B44" s="240" t="s">
        <v>450</v>
      </c>
      <c r="C44" s="336" t="s">
        <v>423</v>
      </c>
      <c r="D44" s="336" t="s">
        <v>469</v>
      </c>
      <c r="E44" s="336" t="s">
        <v>470</v>
      </c>
      <c r="H44" s="241">
        <v>1.4</v>
      </c>
      <c r="I44" s="241">
        <v>4.0999999999999996</v>
      </c>
      <c r="J44" s="241">
        <v>1.7</v>
      </c>
      <c r="K44" s="242">
        <v>-0.3</v>
      </c>
      <c r="L44" s="251">
        <v>0.1</v>
      </c>
      <c r="M44" s="244">
        <v>5</v>
      </c>
      <c r="N44" s="244">
        <v>0</v>
      </c>
      <c r="O44" s="249">
        <v>4</v>
      </c>
      <c r="P44" s="207"/>
      <c r="Q44" s="249">
        <v>-0.4</v>
      </c>
      <c r="R44" s="244">
        <v>13</v>
      </c>
      <c r="S44" s="249">
        <v>2.4</v>
      </c>
      <c r="T44" s="244">
        <v>-150</v>
      </c>
    </row>
    <row r="45" spans="1:20" ht="15" customHeight="1">
      <c r="A45" s="43">
        <v>42</v>
      </c>
      <c r="B45" s="240" t="s">
        <v>471</v>
      </c>
      <c r="C45" s="336" t="s">
        <v>374</v>
      </c>
      <c r="D45" s="336" t="s">
        <v>472</v>
      </c>
      <c r="E45" s="336" t="s">
        <v>473</v>
      </c>
      <c r="H45" s="241">
        <v>2.6</v>
      </c>
      <c r="I45" s="241">
        <v>0</v>
      </c>
      <c r="J45" s="241">
        <v>5.9</v>
      </c>
      <c r="K45" s="242">
        <v>5.8</v>
      </c>
      <c r="L45" s="243" t="s">
        <v>385</v>
      </c>
      <c r="M45" s="245" t="s">
        <v>385</v>
      </c>
      <c r="N45" s="247" t="s">
        <v>385</v>
      </c>
      <c r="O45" s="246" t="s">
        <v>385</v>
      </c>
      <c r="P45" s="207"/>
      <c r="Q45" s="246">
        <v>-1.1000000000000001</v>
      </c>
      <c r="R45" s="245" t="s">
        <v>385</v>
      </c>
      <c r="S45" s="246" t="s">
        <v>385</v>
      </c>
      <c r="T45" s="245" t="s">
        <v>385</v>
      </c>
    </row>
    <row r="46" spans="1:20" ht="15" customHeight="1">
      <c r="A46" s="43">
        <v>43</v>
      </c>
      <c r="B46" s="240" t="s">
        <v>450</v>
      </c>
      <c r="C46" s="336" t="s">
        <v>374</v>
      </c>
      <c r="D46" s="336" t="s">
        <v>474</v>
      </c>
      <c r="E46" s="336" t="s">
        <v>475</v>
      </c>
      <c r="H46" s="241">
        <v>4.0999999999999996</v>
      </c>
      <c r="I46" s="241">
        <v>0.1</v>
      </c>
      <c r="J46" s="241">
        <v>7.7</v>
      </c>
      <c r="K46" s="242">
        <v>5.9</v>
      </c>
      <c r="L46" s="243" t="s">
        <v>385</v>
      </c>
      <c r="M46" s="245" t="s">
        <v>385</v>
      </c>
      <c r="N46" s="247" t="s">
        <v>385</v>
      </c>
      <c r="O46" s="246">
        <v>1</v>
      </c>
      <c r="P46" s="207"/>
      <c r="Q46" s="246">
        <v>1.8</v>
      </c>
      <c r="R46" s="245" t="s">
        <v>385</v>
      </c>
      <c r="S46" s="246">
        <v>3.5</v>
      </c>
      <c r="T46" s="245" t="s">
        <v>385</v>
      </c>
    </row>
    <row r="47" spans="1:20" ht="15" customHeight="1">
      <c r="A47" s="43">
        <v>44</v>
      </c>
      <c r="B47" s="240" t="s">
        <v>471</v>
      </c>
      <c r="C47" s="336" t="s">
        <v>374</v>
      </c>
      <c r="D47" s="336" t="s">
        <v>476</v>
      </c>
      <c r="E47" s="336" t="s">
        <v>477</v>
      </c>
      <c r="H47" s="241">
        <v>1.8</v>
      </c>
      <c r="I47" s="241">
        <v>0</v>
      </c>
      <c r="J47" s="241">
        <v>3.6</v>
      </c>
      <c r="K47" s="242">
        <v>5.3</v>
      </c>
      <c r="L47" s="252">
        <v>9</v>
      </c>
      <c r="M47" s="207"/>
      <c r="N47" s="207"/>
      <c r="O47" s="207"/>
      <c r="P47" s="207"/>
      <c r="Q47" s="207"/>
      <c r="R47" s="207"/>
      <c r="S47" s="208"/>
      <c r="T47" s="208"/>
    </row>
    <row r="48" spans="1:20">
      <c r="A48" s="43">
        <v>45</v>
      </c>
      <c r="B48" s="240" t="s">
        <v>471</v>
      </c>
      <c r="C48" s="336" t="s">
        <v>374</v>
      </c>
      <c r="D48" s="336" t="s">
        <v>478</v>
      </c>
      <c r="E48" s="336" t="s">
        <v>479</v>
      </c>
      <c r="H48" s="241">
        <v>1.8</v>
      </c>
      <c r="I48" s="241">
        <v>0</v>
      </c>
      <c r="J48" s="241">
        <v>2.9</v>
      </c>
      <c r="K48" s="242">
        <v>5.0999999999999996</v>
      </c>
      <c r="L48" s="252">
        <v>10</v>
      </c>
      <c r="M48" s="207"/>
      <c r="N48" s="207"/>
      <c r="O48" s="207"/>
      <c r="P48" s="207"/>
      <c r="Q48" s="207"/>
      <c r="R48" s="207"/>
      <c r="S48" s="208"/>
      <c r="T48" s="208"/>
    </row>
    <row r="49" spans="1:20">
      <c r="A49" s="43">
        <v>46</v>
      </c>
      <c r="B49" s="240" t="s">
        <v>373</v>
      </c>
      <c r="C49" s="336" t="s">
        <v>423</v>
      </c>
      <c r="D49" s="336" t="s">
        <v>480</v>
      </c>
      <c r="E49" s="336" t="s">
        <v>481</v>
      </c>
      <c r="H49" s="241">
        <v>1.4</v>
      </c>
      <c r="I49" s="241">
        <v>2</v>
      </c>
      <c r="J49" s="241">
        <v>1.7</v>
      </c>
      <c r="K49" s="242">
        <v>-2.1</v>
      </c>
      <c r="L49" s="243">
        <v>0</v>
      </c>
      <c r="M49" s="245">
        <v>2</v>
      </c>
      <c r="N49" s="253" t="s">
        <v>385</v>
      </c>
      <c r="O49" s="246">
        <v>5.3</v>
      </c>
      <c r="P49" s="207"/>
      <c r="Q49" s="246">
        <v>0.1</v>
      </c>
      <c r="R49" s="245">
        <v>13</v>
      </c>
      <c r="S49" s="246">
        <v>2.4</v>
      </c>
      <c r="T49" s="245">
        <v>-200</v>
      </c>
    </row>
    <row r="50" spans="1:20" ht="15" customHeight="1">
      <c r="H50" s="250"/>
      <c r="I50" s="250"/>
      <c r="J50" s="250"/>
      <c r="K50" s="250"/>
      <c r="L50" s="243"/>
      <c r="M50" s="245"/>
      <c r="N50" s="253"/>
      <c r="O50" s="246"/>
      <c r="P50" s="250"/>
      <c r="Q50" s="246"/>
      <c r="R50" s="245"/>
      <c r="S50" s="246"/>
      <c r="T50" s="245"/>
    </row>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row r="122" ht="14.25"/>
    <row r="123" ht="14.25"/>
    <row r="124" ht="14.25"/>
    <row r="125" ht="14.25"/>
    <row r="126" ht="14.25"/>
    <row r="127" ht="14.25"/>
    <row r="128" ht="14.25"/>
    <row r="129" ht="14.25"/>
    <row r="130" ht="14.25"/>
    <row r="131" ht="14.25"/>
    <row r="132" ht="14.25"/>
    <row r="133" ht="14.25"/>
    <row r="134" ht="14.25"/>
    <row r="135" ht="14.25"/>
    <row r="136" ht="14.25"/>
    <row r="137" ht="14.25"/>
    <row r="138" ht="14.25"/>
    <row r="139" ht="14.25"/>
    <row r="140" ht="14.25"/>
    <row r="141" ht="14.25"/>
    <row r="142" ht="14.25"/>
    <row r="143" ht="14.25"/>
    <row r="144" ht="14.25"/>
    <row r="145" ht="14.25"/>
    <row r="146" ht="14.25"/>
    <row r="147" ht="14.25"/>
    <row r="148" ht="14.25"/>
    <row r="149" ht="14.25"/>
    <row r="150" ht="14.25"/>
    <row r="151" ht="14.25"/>
    <row r="152" ht="14.25"/>
    <row r="153" ht="14.25"/>
    <row r="154" ht="14.25"/>
    <row r="155" ht="14.25"/>
    <row r="156" ht="14.25"/>
    <row r="157" ht="14.25"/>
    <row r="158" ht="14.25"/>
    <row r="159" ht="14.25"/>
    <row r="160" ht="14.25"/>
    <row r="161" ht="14.25"/>
    <row r="162" ht="14.25"/>
    <row r="163" ht="14.25"/>
    <row r="164" ht="14.25"/>
    <row r="165" ht="14.25"/>
    <row r="166" ht="14.25"/>
    <row r="167" ht="14.25"/>
    <row r="168" ht="14.25"/>
    <row r="169" ht="14.25"/>
    <row r="170" ht="14.25"/>
    <row r="171" ht="14.25"/>
    <row r="172" ht="14.25"/>
    <row r="173" ht="14.25"/>
    <row r="174" ht="14.25"/>
    <row r="175" ht="14.25"/>
    <row r="176" ht="14.25"/>
    <row r="177" ht="14.25"/>
    <row r="178" ht="14.25"/>
    <row r="179" ht="14.25"/>
    <row r="180" ht="14.25"/>
    <row r="181" ht="14.25"/>
    <row r="182" ht="14.25"/>
    <row r="183" ht="14.25"/>
    <row r="184" ht="14.25"/>
    <row r="185" ht="14.25"/>
    <row r="186" ht="14.25"/>
    <row r="187" ht="14.25"/>
    <row r="188" ht="14.25"/>
    <row r="189" ht="14.25"/>
    <row r="190" ht="14.25"/>
    <row r="191" ht="14.25"/>
    <row r="192" ht="14.25"/>
    <row r="193" ht="14.25"/>
    <row r="194" ht="14.25"/>
    <row r="195" ht="14.25"/>
    <row r="196" ht="14.25"/>
    <row r="197" ht="14.25"/>
    <row r="198" ht="14.25"/>
    <row r="199" ht="14.25"/>
    <row r="200" ht="14.25"/>
    <row r="201" ht="14.25"/>
    <row r="202" ht="14.25"/>
    <row r="203" ht="14.25"/>
    <row r="204" ht="14.25"/>
    <row r="205" ht="14.25"/>
    <row r="206" ht="14.25"/>
    <row r="207" ht="14.25"/>
    <row r="208" ht="14.25"/>
    <row r="209" ht="14.25"/>
    <row r="210" ht="14.25"/>
    <row r="211" ht="14.25"/>
    <row r="212" ht="14.25"/>
    <row r="213" ht="14.25"/>
    <row r="214" ht="14.25"/>
    <row r="215" ht="14.25"/>
    <row r="216" ht="14.25"/>
    <row r="217" ht="14.25"/>
    <row r="218" ht="14.25"/>
    <row r="219" ht="14.25"/>
    <row r="220" ht="14.25"/>
    <row r="221" ht="14.25"/>
    <row r="222" ht="14.25"/>
    <row r="223" ht="14.25"/>
    <row r="224" ht="14.25"/>
    <row r="225" ht="14.25"/>
    <row r="226" ht="14.25"/>
    <row r="227" ht="14.25"/>
    <row r="228" ht="14.25"/>
    <row r="229" ht="14.25"/>
    <row r="230" ht="14.25"/>
    <row r="231" ht="14.25"/>
    <row r="232" ht="14.25"/>
    <row r="233" ht="14.25"/>
    <row r="234" ht="14.25"/>
    <row r="235" ht="14.25"/>
    <row r="236" ht="14.25"/>
    <row r="237" ht="14.25"/>
    <row r="238" ht="14.25"/>
    <row r="239" ht="14.25"/>
    <row r="240" ht="14.25"/>
    <row r="241" ht="14.25"/>
    <row r="242" ht="14.25"/>
    <row r="243" ht="14.25"/>
    <row r="244" ht="14.25"/>
    <row r="245" ht="14.25"/>
    <row r="246" ht="14.25"/>
    <row r="247" ht="14.25"/>
    <row r="248" ht="14.25"/>
    <row r="249" ht="14.25"/>
    <row r="250" ht="14.25"/>
    <row r="251" ht="14.25"/>
    <row r="252" ht="14.25"/>
    <row r="253" ht="14.25"/>
    <row r="254" ht="14.25"/>
    <row r="255" ht="14.25"/>
    <row r="256" ht="14.25"/>
    <row r="257" ht="14.25"/>
    <row r="258" ht="14.25"/>
    <row r="259" ht="14.25"/>
    <row r="260" ht="14.25"/>
    <row r="261" ht="14.25"/>
    <row r="262" ht="14.25"/>
    <row r="263" ht="14.25"/>
    <row r="264" ht="14.25"/>
    <row r="265" ht="14.25"/>
    <row r="266" ht="14.25"/>
    <row r="267" ht="14.25"/>
    <row r="268" ht="14.25"/>
    <row r="269" ht="14.25"/>
    <row r="270" ht="14.25"/>
    <row r="271" ht="14.25"/>
    <row r="272" ht="14.25"/>
    <row r="273" ht="14.25"/>
    <row r="274" ht="14.25"/>
    <row r="275" ht="14.25"/>
    <row r="276" ht="14.25"/>
    <row r="277" ht="14.25"/>
    <row r="278" ht="14.25"/>
    <row r="279" ht="14.25"/>
    <row r="280" ht="14.25"/>
    <row r="281" ht="14.25"/>
    <row r="282" ht="14.25"/>
    <row r="283" ht="14.25"/>
    <row r="284" ht="14.25"/>
    <row r="285" ht="14.25"/>
    <row r="286" ht="14.25"/>
    <row r="287" ht="14.25"/>
    <row r="288" ht="14.25"/>
    <row r="289" ht="14.25"/>
    <row r="290" ht="14.25"/>
    <row r="291" ht="14.25"/>
    <row r="292" ht="14.25"/>
    <row r="293" ht="14.25"/>
    <row r="294" ht="14.25"/>
    <row r="295" ht="14.25"/>
    <row r="296" ht="14.25"/>
    <row r="297" ht="14.25"/>
    <row r="298" ht="14.25"/>
    <row r="299" ht="14.25"/>
    <row r="300" ht="14.25"/>
    <row r="301" ht="14.25"/>
    <row r="302" ht="14.25"/>
    <row r="303" ht="14.25"/>
    <row r="304" ht="14.25"/>
    <row r="305" ht="14.25"/>
    <row r="306" ht="14.25"/>
    <row r="307" ht="14.25"/>
    <row r="308" ht="14.25"/>
    <row r="309" ht="14.25"/>
    <row r="310" ht="14.25"/>
    <row r="311" ht="14.25"/>
    <row r="312" ht="14.25"/>
    <row r="313" ht="14.25"/>
    <row r="314" ht="14.25"/>
    <row r="315" ht="14.25"/>
    <row r="316" ht="14.25"/>
    <row r="317" ht="14.25"/>
    <row r="318" ht="14.25"/>
    <row r="319" ht="14.25"/>
    <row r="320" ht="14.25"/>
    <row r="321" ht="14.25"/>
    <row r="322" ht="14.25"/>
    <row r="323" ht="14.25"/>
    <row r="324" ht="14.25"/>
    <row r="325" ht="14.25"/>
    <row r="326" ht="14.25"/>
    <row r="327" ht="14.25"/>
    <row r="328" ht="14.25"/>
    <row r="329" ht="14.25"/>
    <row r="330" ht="14.25"/>
    <row r="331" ht="14.25"/>
    <row r="332" ht="14.25"/>
    <row r="333" ht="14.25"/>
    <row r="334" ht="14.25"/>
    <row r="335" ht="14.25"/>
    <row r="336" ht="14.25"/>
    <row r="337" ht="14.25"/>
    <row r="338" ht="14.25"/>
    <row r="339" ht="14.25"/>
    <row r="340" ht="14.25"/>
    <row r="341" ht="14.25"/>
    <row r="342" ht="14.25"/>
    <row r="343" ht="14.25"/>
    <row r="344" ht="14.25"/>
    <row r="345" ht="14.25"/>
    <row r="346" ht="14.25"/>
    <row r="347" ht="14.25"/>
    <row r="348" ht="14.25"/>
    <row r="349" ht="14.25"/>
    <row r="350" ht="14.25"/>
    <row r="351" ht="14.25"/>
    <row r="352" ht="14.25"/>
    <row r="353" ht="14.25"/>
    <row r="354" ht="14.25"/>
    <row r="355" ht="14.25"/>
    <row r="356" ht="14.25"/>
    <row r="357" ht="14.25"/>
    <row r="358" ht="14.25"/>
    <row r="359" ht="14.25"/>
    <row r="360" ht="14.25"/>
    <row r="361" ht="14.25"/>
    <row r="362" ht="14.25"/>
    <row r="363" ht="14.25"/>
    <row r="364" ht="14.25"/>
    <row r="365" ht="14.25"/>
    <row r="366" ht="14.25"/>
    <row r="367" ht="14.25"/>
    <row r="368" ht="14.25"/>
    <row r="369" ht="14.25"/>
    <row r="370" ht="14.25"/>
    <row r="371" ht="14.25"/>
    <row r="372" ht="14.25"/>
    <row r="373" ht="14.25"/>
    <row r="374" ht="14.25"/>
    <row r="375" ht="14.25"/>
    <row r="376" ht="14.25"/>
    <row r="377" ht="14.25"/>
    <row r="378" ht="14.25"/>
    <row r="379" ht="14.25"/>
    <row r="380" ht="14.25"/>
    <row r="381" ht="14.25"/>
    <row r="382" ht="14.25"/>
    <row r="383" ht="14.25"/>
    <row r="384" ht="14.25"/>
    <row r="385" ht="14.25"/>
    <row r="386" ht="14.25"/>
    <row r="387" ht="14.25"/>
    <row r="388" ht="14.25"/>
    <row r="389" ht="14.25"/>
    <row r="390" ht="14.25"/>
    <row r="391" ht="14.25"/>
    <row r="392" ht="14.25"/>
    <row r="393" ht="14.25"/>
    <row r="394" ht="14.25"/>
    <row r="395" ht="14.25"/>
    <row r="396" ht="14.25"/>
    <row r="397" ht="14.25"/>
    <row r="398" ht="14.25"/>
    <row r="399" ht="14.25"/>
    <row r="400" ht="14.25"/>
    <row r="401" ht="14.25"/>
    <row r="402" ht="14.25"/>
    <row r="403" ht="14.25"/>
    <row r="404" ht="14.25"/>
    <row r="405" ht="14.25"/>
    <row r="406" ht="14.25"/>
    <row r="407" ht="14.25"/>
    <row r="408" ht="14.25"/>
    <row r="409" ht="14.25"/>
    <row r="410" ht="14.25"/>
    <row r="411" ht="14.25"/>
    <row r="412" ht="14.25"/>
    <row r="413" ht="14.25"/>
    <row r="414" ht="14.25"/>
    <row r="415" ht="14.25"/>
    <row r="416" ht="14.25"/>
    <row r="417" ht="14.25"/>
    <row r="418" ht="14.25"/>
    <row r="419" ht="14.25"/>
    <row r="420" ht="14.25"/>
    <row r="421" ht="14.25"/>
    <row r="422" ht="14.25"/>
    <row r="423" ht="14.25"/>
    <row r="424" ht="14.25"/>
    <row r="425" ht="14.25"/>
    <row r="426" ht="14.25"/>
    <row r="427" ht="14.25"/>
    <row r="428" ht="14.25"/>
    <row r="429" ht="14.25"/>
    <row r="430" ht="14.25"/>
    <row r="431" ht="14.25"/>
    <row r="432" ht="14.25"/>
    <row r="433" ht="14.25"/>
    <row r="434" ht="14.25"/>
    <row r="435" ht="14.25"/>
    <row r="436" ht="14.25"/>
    <row r="437" ht="14.25"/>
    <row r="438" ht="14.25"/>
    <row r="439" ht="14.25"/>
    <row r="440" ht="14.25"/>
    <row r="441" ht="14.25"/>
    <row r="442" ht="14.25"/>
    <row r="443" ht="14.25"/>
    <row r="444" ht="14.25"/>
    <row r="445" ht="14.25"/>
    <row r="446" ht="14.25"/>
    <row r="447" ht="14.25"/>
    <row r="448" ht="14.25"/>
    <row r="449" ht="14.25"/>
    <row r="450" ht="14.25"/>
    <row r="451" ht="14.25"/>
    <row r="452" ht="14.25"/>
    <row r="453" ht="14.25"/>
    <row r="454" ht="14.25"/>
    <row r="455" ht="14.25"/>
    <row r="456" ht="14.25"/>
    <row r="457" ht="14.25"/>
    <row r="458" ht="14.25"/>
    <row r="459" ht="14.25"/>
    <row r="460" ht="14.25"/>
    <row r="461" ht="14.25"/>
    <row r="462" ht="14.25"/>
    <row r="463" ht="14.25"/>
    <row r="464" ht="14.25"/>
    <row r="465" ht="14.25"/>
    <row r="466" ht="14.25"/>
    <row r="467" ht="14.25"/>
    <row r="468" ht="14.25"/>
    <row r="469" ht="14.25"/>
    <row r="470" ht="14.25"/>
    <row r="471" ht="14.25"/>
    <row r="472" ht="14.25"/>
    <row r="473" ht="14.25"/>
    <row r="474" ht="14.25"/>
    <row r="475" ht="14.25"/>
    <row r="476" ht="14.25"/>
    <row r="477" ht="14.25"/>
    <row r="478" ht="14.25"/>
    <row r="479" ht="14.25"/>
    <row r="480" ht="14.25"/>
    <row r="481" ht="14.25"/>
    <row r="482" ht="14.25"/>
    <row r="483" ht="14.25"/>
    <row r="484" ht="14.25"/>
    <row r="485" ht="14.25"/>
    <row r="486" ht="14.25"/>
    <row r="487" ht="14.25"/>
    <row r="488" ht="14.25"/>
    <row r="489" ht="14.25"/>
    <row r="490" ht="14.25"/>
    <row r="491" ht="14.25"/>
    <row r="492" ht="14.25"/>
    <row r="493" ht="14.25"/>
    <row r="494" ht="14.25"/>
    <row r="495" ht="14.25"/>
    <row r="496" ht="14.25"/>
    <row r="497" ht="14.25"/>
    <row r="498" ht="14.25"/>
    <row r="499" ht="14.25"/>
    <row r="500" ht="14.25"/>
    <row r="501" ht="14.25"/>
    <row r="502" ht="14.25"/>
    <row r="503" ht="14.25"/>
    <row r="504" ht="14.25"/>
    <row r="505" ht="14.25"/>
    <row r="506" ht="14.25"/>
    <row r="507" ht="14.25"/>
    <row r="508" ht="14.25"/>
    <row r="509" ht="14.25"/>
    <row r="510" ht="14.25"/>
    <row r="511" ht="14.25"/>
    <row r="512" ht="14.25"/>
    <row r="513" ht="14.25"/>
    <row r="514" ht="14.25"/>
    <row r="515" ht="14.25"/>
    <row r="516" ht="14.25"/>
    <row r="517" ht="14.25"/>
    <row r="518" ht="14.25"/>
    <row r="519" ht="14.25"/>
    <row r="520" ht="14.25"/>
    <row r="521" ht="14.25"/>
    <row r="522" ht="14.25"/>
    <row r="523" ht="14.25"/>
    <row r="524" ht="14.25"/>
    <row r="525" ht="14.25"/>
    <row r="526" ht="14.25"/>
    <row r="527" ht="14.25"/>
    <row r="528" ht="14.25"/>
    <row r="529" ht="14.25"/>
    <row r="530" ht="14.25"/>
    <row r="531" ht="14.25"/>
    <row r="532" ht="14.25"/>
    <row r="533" ht="14.25"/>
    <row r="534" ht="14.25"/>
    <row r="535" ht="14.25"/>
    <row r="536" ht="14.25"/>
    <row r="537" ht="14.25"/>
    <row r="538" ht="14.25"/>
    <row r="539" ht="14.25"/>
    <row r="540" ht="14.25"/>
    <row r="541" ht="14.25"/>
    <row r="542" ht="14.25"/>
    <row r="543" ht="14.25"/>
    <row r="544" ht="14.25"/>
    <row r="545" ht="14.25"/>
    <row r="546" ht="14.25"/>
    <row r="547" ht="14.25"/>
    <row r="548" ht="14.25"/>
    <row r="549" ht="14.25"/>
    <row r="550" ht="14.25"/>
    <row r="551" ht="14.25"/>
    <row r="552" ht="14.25"/>
    <row r="553" ht="14.25"/>
    <row r="554" ht="14.25"/>
    <row r="555" ht="14.25"/>
    <row r="556" ht="14.25"/>
    <row r="557" ht="14.25"/>
    <row r="558" ht="14.25"/>
    <row r="559" ht="14.25"/>
    <row r="560" ht="14.25"/>
    <row r="561" ht="14.25"/>
    <row r="562" ht="14.25"/>
    <row r="563" ht="14.25"/>
    <row r="564" ht="14.25"/>
    <row r="565" ht="14.25"/>
    <row r="566" ht="14.25"/>
    <row r="567" ht="14.25"/>
    <row r="568" ht="14.25"/>
    <row r="569" ht="14.25"/>
    <row r="570" ht="14.25"/>
    <row r="571" ht="14.25"/>
    <row r="572" ht="14.25"/>
    <row r="573" ht="14.25"/>
    <row r="574" ht="14.25"/>
    <row r="575" ht="14.25"/>
    <row r="576" ht="14.25"/>
    <row r="577" ht="14.25"/>
    <row r="578" ht="14.25"/>
    <row r="579" ht="14.25"/>
    <row r="580" ht="14.25"/>
    <row r="581" ht="14.25"/>
    <row r="582" ht="14.25"/>
    <row r="583" ht="14.25"/>
    <row r="584" ht="14.25"/>
    <row r="585" ht="14.25"/>
    <row r="586" ht="14.25"/>
    <row r="587" ht="14.25"/>
    <row r="588" ht="14.25"/>
    <row r="589" ht="14.25"/>
    <row r="590" ht="14.25"/>
    <row r="591" ht="14.25"/>
    <row r="592" ht="14.25"/>
    <row r="593" ht="14.25"/>
    <row r="594" ht="14.25"/>
    <row r="595" ht="14.25"/>
    <row r="596" ht="14.25"/>
    <row r="597" ht="14.25"/>
    <row r="598" ht="14.25"/>
    <row r="599" ht="14.25"/>
    <row r="600" ht="14.25"/>
    <row r="601" ht="14.25"/>
    <row r="602" ht="14.25"/>
    <row r="603" ht="14.25"/>
    <row r="604" ht="14.25"/>
    <row r="605" ht="14.25"/>
    <row r="606" ht="14.25"/>
    <row r="607" ht="14.25"/>
    <row r="608" ht="14.25"/>
    <row r="609" ht="14.25"/>
    <row r="610" ht="14.25"/>
    <row r="611" ht="14.25"/>
    <row r="612" ht="14.25"/>
    <row r="613" ht="14.25"/>
    <row r="614" ht="14.25"/>
    <row r="615" ht="14.25"/>
    <row r="616" ht="14.25"/>
    <row r="617" ht="14.25"/>
    <row r="618" ht="14.25"/>
    <row r="619" ht="14.25"/>
    <row r="620" ht="14.25"/>
    <row r="621" ht="14.25"/>
    <row r="622" ht="14.25"/>
    <row r="623" ht="14.25"/>
    <row r="624" ht="14.25"/>
    <row r="625" ht="14.25"/>
    <row r="626" ht="14.25"/>
    <row r="627" ht="14.25"/>
    <row r="628" ht="14.25"/>
    <row r="629" ht="14.25"/>
    <row r="630" ht="14.25"/>
    <row r="631" ht="14.25"/>
    <row r="632" ht="14.25"/>
    <row r="633" ht="14.25"/>
    <row r="634" ht="14.25"/>
    <row r="635" ht="14.25"/>
    <row r="636" ht="14.25"/>
    <row r="637" ht="14.25"/>
    <row r="638" ht="14.25"/>
    <row r="639" ht="14.25"/>
    <row r="640" ht="14.25"/>
    <row r="641" ht="14.25"/>
    <row r="642" ht="14.25"/>
    <row r="643" ht="14.25"/>
    <row r="644" ht="14.25"/>
    <row r="645" ht="14.25"/>
    <row r="646" ht="14.25"/>
    <row r="647" ht="14.25"/>
    <row r="648" ht="14.25"/>
    <row r="649" ht="14.25"/>
    <row r="650" ht="14.25"/>
    <row r="651" ht="14.25"/>
    <row r="652" ht="14.25"/>
    <row r="653" ht="14.25"/>
    <row r="654" ht="14.25"/>
    <row r="655" ht="14.25"/>
    <row r="656" ht="14.25"/>
    <row r="657" ht="14.25"/>
    <row r="658" ht="14.25"/>
    <row r="659" ht="14.25"/>
    <row r="660" ht="14.25"/>
    <row r="661" ht="14.25"/>
    <row r="662" ht="14.25"/>
    <row r="663" ht="14.25"/>
    <row r="664" ht="14.25"/>
    <row r="665" ht="14.25"/>
    <row r="666" ht="14.25"/>
    <row r="667" ht="14.25"/>
    <row r="668" ht="14.25"/>
    <row r="669" ht="14.25"/>
    <row r="670" ht="14.25"/>
    <row r="671" ht="14.25"/>
    <row r="672" ht="14.25"/>
    <row r="673" ht="14.25"/>
    <row r="674" ht="14.25"/>
    <row r="675" ht="14.25"/>
    <row r="676" ht="14.25"/>
    <row r="677" ht="14.25"/>
    <row r="678" ht="14.25"/>
    <row r="679" ht="14.25"/>
    <row r="680" ht="14.25"/>
    <row r="681" ht="14.25"/>
    <row r="682" ht="14.25"/>
    <row r="683" ht="14.25"/>
    <row r="684" ht="14.25"/>
    <row r="685" ht="14.25"/>
    <row r="686" ht="14.25"/>
    <row r="687" ht="14.25"/>
    <row r="688" ht="14.25"/>
    <row r="689" ht="14.25"/>
    <row r="690" ht="14.25"/>
    <row r="691" ht="14.25"/>
    <row r="692" ht="14.25"/>
    <row r="693" ht="14.25"/>
    <row r="694" ht="14.25"/>
    <row r="695" ht="14.25"/>
    <row r="696" ht="14.25"/>
    <row r="697" ht="14.25"/>
    <row r="698" ht="14.25"/>
    <row r="699" ht="14.25"/>
    <row r="700" ht="14.25"/>
    <row r="701" ht="14.25"/>
    <row r="702" ht="14.25"/>
    <row r="703" ht="14.25"/>
    <row r="704" ht="14.25"/>
    <row r="705" ht="14.25"/>
    <row r="706" ht="14.25"/>
    <row r="707" ht="14.25"/>
    <row r="708" ht="14.25"/>
    <row r="709" ht="14.25"/>
    <row r="710" ht="14.25"/>
    <row r="711" ht="14.25"/>
    <row r="712" ht="14.25"/>
    <row r="713" ht="14.25"/>
    <row r="714" ht="14.25"/>
    <row r="715" ht="14.25"/>
    <row r="716" ht="14.25"/>
    <row r="717" ht="14.25"/>
    <row r="718" ht="14.25"/>
    <row r="719" ht="14.25"/>
    <row r="720" ht="14.25"/>
    <row r="721" ht="14.25"/>
    <row r="722" ht="14.25"/>
    <row r="723" ht="14.25"/>
    <row r="724" ht="14.25"/>
    <row r="725" ht="14.25"/>
    <row r="726" ht="14.25"/>
    <row r="727" ht="14.25"/>
    <row r="728" ht="14.25"/>
    <row r="729" ht="14.25"/>
    <row r="730" ht="14.25"/>
    <row r="731" ht="14.25"/>
    <row r="732" ht="14.25"/>
    <row r="733" ht="14.25"/>
    <row r="734" ht="14.25"/>
    <row r="735" ht="14.25"/>
    <row r="736" ht="14.25"/>
    <row r="737" ht="14.25"/>
    <row r="738" ht="14.25"/>
    <row r="739" ht="14.25"/>
    <row r="740" ht="14.25"/>
    <row r="741" ht="14.25"/>
    <row r="742" ht="14.25"/>
    <row r="743" ht="14.25"/>
    <row r="744" ht="14.25"/>
    <row r="745" ht="14.25"/>
    <row r="746" ht="14.25"/>
    <row r="747" ht="14.25"/>
    <row r="748" ht="14.25"/>
    <row r="749" ht="14.25"/>
    <row r="750" ht="14.25"/>
    <row r="751" ht="14.25"/>
    <row r="752" ht="14.25"/>
    <row r="753" ht="14.25"/>
    <row r="754" ht="14.25"/>
    <row r="755" ht="14.25"/>
    <row r="756" ht="14.25"/>
    <row r="757" ht="14.25"/>
    <row r="758" ht="14.25"/>
    <row r="759" ht="14.25"/>
    <row r="760" ht="14.25"/>
    <row r="761" ht="14.25"/>
    <row r="762" ht="14.25"/>
    <row r="763" ht="14.25"/>
    <row r="764" ht="14.25"/>
    <row r="765" ht="14.25"/>
    <row r="766" ht="14.25"/>
    <row r="767" ht="14.25"/>
    <row r="768" ht="14.25"/>
    <row r="769" ht="14.25"/>
    <row r="770" ht="14.25"/>
    <row r="771" ht="14.25"/>
    <row r="772" ht="14.25"/>
    <row r="773" ht="14.25"/>
    <row r="774" ht="14.25"/>
    <row r="775" ht="14.25"/>
    <row r="776" ht="14.25"/>
    <row r="777" ht="14.25"/>
    <row r="778" ht="14.25"/>
    <row r="779" ht="14.25"/>
    <row r="780" ht="14.25"/>
    <row r="781" ht="14.25"/>
    <row r="782" ht="14.25"/>
    <row r="783" ht="14.25"/>
    <row r="784" ht="14.25"/>
    <row r="785" ht="14.25"/>
    <row r="786" ht="14.25"/>
    <row r="787" ht="14.25"/>
    <row r="788" ht="14.25"/>
    <row r="789" ht="14.25"/>
    <row r="790" ht="14.25"/>
    <row r="791" ht="14.25"/>
    <row r="792" ht="14.25"/>
    <row r="793" ht="14.25"/>
    <row r="794" ht="14.25"/>
    <row r="795" ht="14.25"/>
    <row r="796" ht="14.25"/>
    <row r="797" ht="14.25"/>
    <row r="798" ht="14.25"/>
    <row r="799" ht="14.25"/>
    <row r="800" ht="14.25"/>
    <row r="801" ht="14.25"/>
    <row r="802" ht="14.25"/>
    <row r="803" ht="14.25"/>
    <row r="804" ht="14.25"/>
    <row r="805" ht="14.25"/>
    <row r="806" ht="14.25"/>
    <row r="807" ht="14.25"/>
    <row r="808" ht="14.25"/>
    <row r="809" ht="14.25"/>
    <row r="810" ht="14.25"/>
    <row r="811" ht="14.25"/>
    <row r="812" ht="14.25"/>
    <row r="813" ht="14.25"/>
    <row r="814" ht="14.25"/>
    <row r="815" ht="14.25"/>
    <row r="816" ht="14.25"/>
    <row r="817" ht="14.25"/>
    <row r="818" ht="14.25"/>
    <row r="819" ht="14.25"/>
    <row r="820" ht="14.25"/>
    <row r="821" ht="14.25"/>
    <row r="822" ht="14.25"/>
    <row r="823" ht="14.25"/>
    <row r="824" ht="14.25"/>
    <row r="825" ht="14.25"/>
    <row r="826" ht="14.25"/>
    <row r="827" ht="14.25"/>
    <row r="828" ht="14.25"/>
    <row r="829" ht="14.25"/>
    <row r="830" ht="14.25"/>
    <row r="831" ht="14.25"/>
    <row r="832" ht="14.25"/>
    <row r="833" ht="14.25"/>
    <row r="834" ht="14.25"/>
    <row r="835" ht="14.25"/>
    <row r="836" ht="14.25"/>
    <row r="837" ht="14.25"/>
    <row r="838" ht="14.25"/>
    <row r="839" ht="14.25"/>
    <row r="840" ht="14.25"/>
    <row r="841" ht="14.25"/>
    <row r="842" ht="14.25"/>
    <row r="843" ht="14.25"/>
    <row r="844" ht="14.25"/>
    <row r="845" ht="14.25"/>
    <row r="846" ht="14.25"/>
    <row r="847" ht="14.25"/>
    <row r="848" ht="14.25"/>
    <row r="849" ht="14.25"/>
    <row r="850" ht="14.25"/>
    <row r="851" ht="14.25"/>
    <row r="852" ht="14.25"/>
    <row r="853" ht="14.25"/>
    <row r="854" ht="14.25"/>
    <row r="855" ht="14.25"/>
    <row r="856" ht="14.25"/>
    <row r="857" ht="14.25"/>
    <row r="858" ht="14.25"/>
    <row r="859" ht="14.25"/>
    <row r="860" ht="14.25"/>
    <row r="861" ht="14.25"/>
    <row r="862" ht="14.25"/>
    <row r="863" ht="14.25"/>
    <row r="864" ht="14.25"/>
    <row r="865" ht="14.25"/>
    <row r="866" ht="14.25"/>
    <row r="867" ht="14.25"/>
    <row r="868" ht="14.25"/>
    <row r="869" ht="14.25"/>
    <row r="870" ht="14.25"/>
    <row r="871" ht="14.25"/>
    <row r="872" ht="14.25"/>
    <row r="873" ht="14.25"/>
    <row r="874" ht="14.25"/>
    <row r="875" ht="14.25"/>
    <row r="876" ht="14.25"/>
    <row r="877" ht="14.25"/>
    <row r="878" ht="14.25"/>
    <row r="879" ht="14.25"/>
    <row r="880" ht="14.25"/>
    <row r="881" ht="14.25"/>
    <row r="882" ht="14.25"/>
    <row r="883" ht="14.25"/>
    <row r="884" ht="14.25"/>
    <row r="885" ht="14.25"/>
    <row r="886" ht="14.25"/>
    <row r="887" ht="14.25"/>
    <row r="888" ht="14.25"/>
    <row r="889" ht="14.25"/>
    <row r="890" ht="14.25"/>
    <row r="891" ht="14.25"/>
    <row r="892" ht="14.25"/>
    <row r="893" ht="14.25"/>
    <row r="894" ht="14.25"/>
    <row r="895" ht="14.25"/>
    <row r="896" ht="14.25"/>
    <row r="897" ht="14.25"/>
    <row r="898" ht="14.25"/>
    <row r="899" ht="14.25"/>
    <row r="900" ht="14.25"/>
    <row r="901" ht="14.25"/>
    <row r="902" ht="14.25"/>
    <row r="903" ht="14.25"/>
    <row r="904" ht="14.25"/>
    <row r="905" ht="14.25"/>
    <row r="906" ht="14.25"/>
    <row r="907" ht="14.25"/>
    <row r="908" ht="14.25"/>
    <row r="909" ht="14.25"/>
    <row r="910" ht="14.25"/>
    <row r="911" ht="14.25"/>
    <row r="912" ht="14.25"/>
    <row r="913" ht="14.25"/>
    <row r="914" ht="14.25"/>
    <row r="915" ht="14.25"/>
    <row r="916" ht="14.25"/>
    <row r="917" ht="14.25"/>
    <row r="918" ht="14.25"/>
    <row r="919" ht="14.25"/>
    <row r="920" ht="14.25"/>
    <row r="921" ht="14.25"/>
    <row r="922" ht="14.25"/>
    <row r="923" ht="14.25"/>
    <row r="924" ht="14.25"/>
    <row r="925" ht="14.25"/>
    <row r="926" ht="14.25"/>
    <row r="927" ht="14.25"/>
    <row r="928" ht="14.25"/>
    <row r="929" ht="14.25"/>
    <row r="930" ht="14.25"/>
    <row r="931" ht="14.25"/>
    <row r="932" ht="14.25"/>
    <row r="933" ht="14.25"/>
    <row r="934" ht="14.25"/>
    <row r="935" ht="14.25"/>
    <row r="936" ht="14.25"/>
    <row r="937" ht="14.25"/>
    <row r="938" ht="14.25"/>
    <row r="939" ht="14.25"/>
    <row r="940" ht="14.25"/>
    <row r="941" ht="14.25"/>
    <row r="942" ht="14.25"/>
    <row r="943" ht="14.25"/>
    <row r="944" ht="14.25"/>
    <row r="945" ht="14.25"/>
    <row r="946" ht="14.25"/>
    <row r="947" ht="14.25"/>
    <row r="948" ht="14.25"/>
    <row r="949" ht="14.25"/>
    <row r="950" ht="14.25"/>
    <row r="951" ht="14.25"/>
    <row r="952" ht="14.25"/>
    <row r="953" ht="14.25"/>
    <row r="954" ht="14.25"/>
    <row r="955" ht="14.25"/>
    <row r="956" ht="14.25"/>
    <row r="957" ht="14.25"/>
    <row r="958" ht="14.25"/>
    <row r="959" ht="14.25"/>
    <row r="960" ht="14.25"/>
    <row r="961" ht="14.25"/>
    <row r="962" ht="14.25"/>
    <row r="963" ht="14.25"/>
    <row r="964" ht="14.25"/>
    <row r="965" ht="14.25"/>
    <row r="966" ht="14.25"/>
    <row r="967" ht="14.25"/>
    <row r="968" ht="14.25"/>
    <row r="969" ht="14.25"/>
    <row r="970" ht="14.25"/>
    <row r="971" ht="14.25"/>
    <row r="972" ht="14.25"/>
    <row r="973" ht="14.25"/>
    <row r="974" ht="14.25"/>
    <row r="975" ht="14.25"/>
    <row r="976" ht="14.25"/>
    <row r="977" ht="14.25"/>
    <row r="978" ht="14.25"/>
    <row r="979" ht="14.25"/>
    <row r="980" ht="14.25"/>
    <row r="981" ht="14.25"/>
    <row r="982" ht="14.25"/>
    <row r="983" ht="14.25"/>
    <row r="984" ht="14.25"/>
    <row r="985" ht="14.25"/>
    <row r="986" ht="14.25"/>
    <row r="987" ht="14.25"/>
    <row r="988" ht="14.25"/>
    <row r="989" ht="14.25"/>
    <row r="990" ht="14.25"/>
    <row r="991" ht="14.25"/>
    <row r="992" ht="14.25"/>
    <row r="993" ht="14.25"/>
    <row r="994" ht="14.25"/>
    <row r="995" ht="14.25"/>
    <row r="996" ht="14.25"/>
    <row r="997" ht="14.25"/>
    <row r="998" ht="14.25"/>
    <row r="999" ht="14.25"/>
    <row r="1000" ht="14.25"/>
    <row r="1001" ht="14.25"/>
    <row r="1002" ht="14.25"/>
    <row r="1003" ht="14.25"/>
    <row r="1004" ht="14.25"/>
  </sheetData>
  <mergeCells count="6">
    <mergeCell ref="K2:P2"/>
    <mergeCell ref="G1:T1"/>
    <mergeCell ref="A1:E2"/>
    <mergeCell ref="H2:J2"/>
    <mergeCell ref="Q2:R2"/>
    <mergeCell ref="S2:T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44c9fc-9421-4c39-b608-61ce31788618">
      <Terms xmlns="http://schemas.microsoft.com/office/infopath/2007/PartnerControls"/>
    </lcf76f155ced4ddcb4097134ff3c332f>
    <TaxCatchAll xmlns="3ba820af-9c36-47fb-8383-9944acc4573c" xsi:nil="true"/>
  </documentManagement>
</p:properties>
</file>

<file path=customXml/itemProps1.xml><?xml version="1.0" encoding="utf-8"?>
<ds:datastoreItem xmlns:ds="http://schemas.openxmlformats.org/officeDocument/2006/customXml" ds:itemID="{3DAED649-ACA7-4007-B42F-87FE1AB565C4}"/>
</file>

<file path=customXml/itemProps2.xml><?xml version="1.0" encoding="utf-8"?>
<ds:datastoreItem xmlns:ds="http://schemas.openxmlformats.org/officeDocument/2006/customXml" ds:itemID="{B6B4327B-E420-4D1A-8489-DE6191D51772}"/>
</file>

<file path=customXml/itemProps3.xml><?xml version="1.0" encoding="utf-8"?>
<ds:datastoreItem xmlns:ds="http://schemas.openxmlformats.org/officeDocument/2006/customXml" ds:itemID="{695BA3D2-025C-48E3-91E9-8790078AFC5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Julio Quevedo</dc:creator>
  <cp:keywords/>
  <dc:description/>
  <cp:lastModifiedBy/>
  <cp:revision/>
  <dcterms:created xsi:type="dcterms:W3CDTF">2021-08-27T18:09:37Z</dcterms:created>
  <dcterms:modified xsi:type="dcterms:W3CDTF">2023-11-01T16:37:52Z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